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artins\Downloads\"/>
    </mc:Choice>
  </mc:AlternateContent>
  <bookViews>
    <workbookView xWindow="0" yWindow="0" windowWidth="15360" windowHeight="7020" activeTab="7"/>
  </bookViews>
  <sheets>
    <sheet name="IPCA" sheetId="10" r:id="rId1"/>
    <sheet name="Saúde" sheetId="1" r:id="rId2"/>
    <sheet name="Educação" sheetId="2" r:id="rId3"/>
    <sheet name="Administração" sheetId="3" r:id="rId4"/>
    <sheet name="Custeio" sheetId="4" r:id="rId5"/>
    <sheet name="Seguridade Social" sheetId="5" r:id="rId6"/>
    <sheet name="PIB Per Capita" sheetId="9" r:id="rId7"/>
    <sheet name="Planilha R" sheetId="15" r:id="rId8"/>
    <sheet name="PIB Corrente" sheetId="8" r:id="rId9"/>
    <sheet name="tx corrente anual" sheetId="12" r:id="rId10"/>
    <sheet name="tx per capita anual" sheetId="13" r:id="rId11"/>
    <sheet name="Tx Cres Corrente" sheetId="7" state="hidden" r:id="rId12"/>
    <sheet name="Tx Cres Per Capita" sheetId="6" state="hidden" r:id="rId13"/>
    <sheet name="Correção Paraiso e Figueirao" sheetId="11" state="hidden" r:id="rId14"/>
  </sheets>
  <definedNames>
    <definedName name="_xlnm._FilterDatabase" localSheetId="3" hidden="1">Administração!$A$1:$AK$80</definedName>
    <definedName name="_xlnm._FilterDatabase" localSheetId="4" hidden="1">Custeio!$A$1:$AK$80</definedName>
    <definedName name="_xlnm._FilterDatabase" localSheetId="2" hidden="1">Educação!$A$1:$AK$80</definedName>
    <definedName name="_xlnm._FilterDatabase" localSheetId="8" hidden="1">'PIB Corrente'!$A$1:$AK$80</definedName>
    <definedName name="_xlnm._FilterDatabase" localSheetId="6" hidden="1">'PIB Per Capita'!$A$1:$AK$80</definedName>
    <definedName name="_xlnm._FilterDatabase" localSheetId="5" hidden="1">'Seguridade Social'!$A$1:$AK$80</definedName>
    <definedName name="_xlnm._FilterDatabase" localSheetId="11" hidden="1">'Tx Cres Corrente'!$A$1:$D$80</definedName>
    <definedName name="_xlnm._FilterDatabase" localSheetId="12" hidden="1">'Tx Cres Per Capita'!$A$1:$D$80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3" l="1"/>
  <c r="AK4" i="13"/>
  <c r="AK5" i="13"/>
  <c r="AK6" i="13"/>
  <c r="AK7" i="13"/>
  <c r="AK8" i="13"/>
  <c r="AK9" i="13"/>
  <c r="AK10" i="13"/>
  <c r="AK11" i="13"/>
  <c r="AK12" i="13"/>
  <c r="AK13" i="13"/>
  <c r="AK14" i="13"/>
  <c r="AK15" i="13"/>
  <c r="AK16" i="13"/>
  <c r="AK17" i="13"/>
  <c r="AK18" i="13"/>
  <c r="AK19" i="13"/>
  <c r="AK20" i="13"/>
  <c r="AK21" i="13"/>
  <c r="AK22" i="13"/>
  <c r="AK23" i="13"/>
  <c r="AK24" i="13"/>
  <c r="AK25" i="13"/>
  <c r="AK26" i="13"/>
  <c r="AK27" i="13"/>
  <c r="AK28" i="13"/>
  <c r="AK29" i="13"/>
  <c r="AK30" i="13"/>
  <c r="AK31" i="13"/>
  <c r="AK32" i="13"/>
  <c r="AK33" i="13"/>
  <c r="AK34" i="13"/>
  <c r="AK35" i="13"/>
  <c r="AK36" i="13"/>
  <c r="AK37" i="13"/>
  <c r="AK38" i="13"/>
  <c r="AK39" i="13"/>
  <c r="AK40" i="13"/>
  <c r="AK41" i="13"/>
  <c r="AK42" i="13"/>
  <c r="AK43" i="13"/>
  <c r="AK44" i="13"/>
  <c r="AK45" i="13"/>
  <c r="AK46" i="13"/>
  <c r="AK47" i="13"/>
  <c r="AK48" i="13"/>
  <c r="AK49" i="13"/>
  <c r="AK50" i="13"/>
  <c r="AK51" i="13"/>
  <c r="AK52" i="13"/>
  <c r="AK53" i="13"/>
  <c r="AK54" i="13"/>
  <c r="AK55" i="13"/>
  <c r="AK56" i="13"/>
  <c r="AK57" i="13"/>
  <c r="AK58" i="13"/>
  <c r="AK59" i="13"/>
  <c r="AK60" i="13"/>
  <c r="AK61" i="13"/>
  <c r="AK62" i="13"/>
  <c r="AK63" i="13"/>
  <c r="AK64" i="13"/>
  <c r="AK65" i="13"/>
  <c r="AK66" i="13"/>
  <c r="AK67" i="13"/>
  <c r="AK68" i="13"/>
  <c r="AK69" i="13"/>
  <c r="AK70" i="13"/>
  <c r="AK71" i="13"/>
  <c r="AK72" i="13"/>
  <c r="AK73" i="13"/>
  <c r="AK74" i="13"/>
  <c r="AK75" i="13"/>
  <c r="AK76" i="13"/>
  <c r="AK77" i="13"/>
  <c r="AK78" i="13"/>
  <c r="AK79" i="13"/>
  <c r="AK80" i="13"/>
  <c r="AK2" i="13"/>
  <c r="AH3" i="13"/>
  <c r="AH4" i="13"/>
  <c r="AH5" i="13"/>
  <c r="AH6" i="13"/>
  <c r="AH7" i="13"/>
  <c r="AH8" i="13"/>
  <c r="AH9" i="13"/>
  <c r="AH10" i="13"/>
  <c r="AH11" i="13"/>
  <c r="AH12" i="13"/>
  <c r="AH13" i="13"/>
  <c r="AH14" i="13"/>
  <c r="AH15" i="13"/>
  <c r="AH16" i="13"/>
  <c r="AH17" i="13"/>
  <c r="AH18" i="13"/>
  <c r="AH19" i="13"/>
  <c r="AH20" i="13"/>
  <c r="AH21" i="13"/>
  <c r="AH22" i="13"/>
  <c r="AH23" i="13"/>
  <c r="AH24" i="13"/>
  <c r="AH25" i="13"/>
  <c r="AH26" i="13"/>
  <c r="AH27" i="13"/>
  <c r="AH28" i="13"/>
  <c r="AH29" i="13"/>
  <c r="AH30" i="13"/>
  <c r="AH31" i="13"/>
  <c r="AH32" i="13"/>
  <c r="AH33" i="13"/>
  <c r="AH34" i="13"/>
  <c r="AH35" i="13"/>
  <c r="AH36" i="13"/>
  <c r="AH37" i="13"/>
  <c r="AH38" i="13"/>
  <c r="AH39" i="13"/>
  <c r="AH40" i="13"/>
  <c r="AH41" i="13"/>
  <c r="AH42" i="13"/>
  <c r="AH43" i="13"/>
  <c r="AH44" i="13"/>
  <c r="AH45" i="13"/>
  <c r="AH46" i="13"/>
  <c r="AH47" i="13"/>
  <c r="AH48" i="13"/>
  <c r="AH49" i="13"/>
  <c r="AH50" i="13"/>
  <c r="AH51" i="13"/>
  <c r="AH52" i="13"/>
  <c r="AH53" i="13"/>
  <c r="AH54" i="13"/>
  <c r="AH55" i="13"/>
  <c r="AH56" i="13"/>
  <c r="AH57" i="13"/>
  <c r="AH58" i="13"/>
  <c r="AH59" i="13"/>
  <c r="AH60" i="13"/>
  <c r="AH61" i="13"/>
  <c r="AH62" i="13"/>
  <c r="AH63" i="13"/>
  <c r="AH64" i="13"/>
  <c r="AH65" i="13"/>
  <c r="AH66" i="13"/>
  <c r="AH67" i="13"/>
  <c r="AH68" i="13"/>
  <c r="AH69" i="13"/>
  <c r="AH70" i="13"/>
  <c r="AH71" i="13"/>
  <c r="AH72" i="13"/>
  <c r="AH73" i="13"/>
  <c r="AH74" i="13"/>
  <c r="AH75" i="13"/>
  <c r="AH76" i="13"/>
  <c r="AH77" i="13"/>
  <c r="AH78" i="13"/>
  <c r="AH79" i="13"/>
  <c r="AH80" i="13"/>
  <c r="AH2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2" i="13"/>
  <c r="AE63" i="13"/>
  <c r="AE64" i="13"/>
  <c r="AE65" i="13"/>
  <c r="AE66" i="13"/>
  <c r="AE67" i="13"/>
  <c r="AE68" i="13"/>
  <c r="AE69" i="13"/>
  <c r="AE70" i="13"/>
  <c r="AE71" i="13"/>
  <c r="AE72" i="13"/>
  <c r="AE73" i="13"/>
  <c r="AE74" i="13"/>
  <c r="AE75" i="13"/>
  <c r="AE76" i="13"/>
  <c r="AE77" i="13"/>
  <c r="AE78" i="13"/>
  <c r="AE79" i="13"/>
  <c r="AE80" i="13"/>
  <c r="AE2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2" i="13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Y80" i="13"/>
  <c r="Y2" i="13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2" i="13"/>
  <c r="AI3" i="13"/>
  <c r="AI4" i="13"/>
  <c r="AI5" i="13"/>
  <c r="AI6" i="13"/>
  <c r="AI7" i="13"/>
  <c r="AI8" i="13"/>
  <c r="AI9" i="13"/>
  <c r="AI10" i="13"/>
  <c r="AI11" i="13"/>
  <c r="AI12" i="13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AI36" i="13"/>
  <c r="AI37" i="13"/>
  <c r="AI38" i="13"/>
  <c r="AI39" i="13"/>
  <c r="AI40" i="13"/>
  <c r="AI41" i="13"/>
  <c r="AI42" i="13"/>
  <c r="AI43" i="13"/>
  <c r="AI44" i="13"/>
  <c r="AI45" i="13"/>
  <c r="AI46" i="13"/>
  <c r="AI47" i="13"/>
  <c r="AI48" i="13"/>
  <c r="AI49" i="13"/>
  <c r="AI50" i="13"/>
  <c r="AI51" i="13"/>
  <c r="AI52" i="13"/>
  <c r="AI53" i="13"/>
  <c r="AI54" i="13"/>
  <c r="AI55" i="13"/>
  <c r="AI56" i="13"/>
  <c r="AI57" i="13"/>
  <c r="AI58" i="13"/>
  <c r="AI59" i="13"/>
  <c r="AI60" i="13"/>
  <c r="AI61" i="13"/>
  <c r="AI62" i="13"/>
  <c r="AI63" i="13"/>
  <c r="AI64" i="13"/>
  <c r="AI65" i="13"/>
  <c r="AI66" i="13"/>
  <c r="AI67" i="13"/>
  <c r="AI68" i="13"/>
  <c r="AI69" i="13"/>
  <c r="AI70" i="13"/>
  <c r="AI71" i="13"/>
  <c r="AI72" i="13"/>
  <c r="AI73" i="13"/>
  <c r="AI74" i="13"/>
  <c r="AI75" i="13"/>
  <c r="AI76" i="13"/>
  <c r="AI77" i="13"/>
  <c r="AI78" i="13"/>
  <c r="AI79" i="13"/>
  <c r="AI80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2" i="13"/>
  <c r="AF63" i="13"/>
  <c r="AF64" i="13"/>
  <c r="AF65" i="13"/>
  <c r="AF66" i="13"/>
  <c r="AF67" i="13"/>
  <c r="AF68" i="13"/>
  <c r="AF69" i="13"/>
  <c r="AF70" i="13"/>
  <c r="AF71" i="13"/>
  <c r="AF72" i="13"/>
  <c r="AF73" i="13"/>
  <c r="AF74" i="13"/>
  <c r="AF75" i="13"/>
  <c r="AF76" i="13"/>
  <c r="AF77" i="13"/>
  <c r="AF78" i="13"/>
  <c r="AF79" i="13"/>
  <c r="AF80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C54" i="13"/>
  <c r="AC55" i="13"/>
  <c r="AC56" i="13"/>
  <c r="AC57" i="13"/>
  <c r="AC58" i="13"/>
  <c r="AC59" i="13"/>
  <c r="AC60" i="13"/>
  <c r="AC61" i="13"/>
  <c r="AC62" i="13"/>
  <c r="AC63" i="13"/>
  <c r="AC64" i="13"/>
  <c r="AC65" i="13"/>
  <c r="AC66" i="13"/>
  <c r="AC67" i="13"/>
  <c r="AC68" i="13"/>
  <c r="AC69" i="13"/>
  <c r="AC70" i="13"/>
  <c r="AC71" i="13"/>
  <c r="AC72" i="13"/>
  <c r="AC73" i="13"/>
  <c r="AC74" i="13"/>
  <c r="AC75" i="13"/>
  <c r="AC76" i="13"/>
  <c r="AC77" i="13"/>
  <c r="AC78" i="13"/>
  <c r="AC79" i="13"/>
  <c r="AC80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77" i="13"/>
  <c r="Z78" i="13"/>
  <c r="Z79" i="13"/>
  <c r="Z80" i="13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AI2" i="13"/>
  <c r="AF2" i="13"/>
  <c r="AC2" i="13"/>
  <c r="Z2" i="13"/>
  <c r="W2" i="13"/>
  <c r="T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2" i="13"/>
  <c r="AK3" i="12"/>
  <c r="AK4" i="12"/>
  <c r="AK5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52" i="12"/>
  <c r="AK53" i="12"/>
  <c r="AK54" i="12"/>
  <c r="AK55" i="12"/>
  <c r="AK56" i="12"/>
  <c r="AK57" i="12"/>
  <c r="AK58" i="12"/>
  <c r="AK59" i="12"/>
  <c r="AK60" i="12"/>
  <c r="AK61" i="12"/>
  <c r="AK62" i="12"/>
  <c r="AK63" i="12"/>
  <c r="AK64" i="12"/>
  <c r="AK65" i="12"/>
  <c r="AK66" i="12"/>
  <c r="AK67" i="12"/>
  <c r="AK68" i="12"/>
  <c r="AK69" i="12"/>
  <c r="AK70" i="12"/>
  <c r="AK71" i="12"/>
  <c r="AK72" i="12"/>
  <c r="AK73" i="12"/>
  <c r="AK74" i="12"/>
  <c r="AK75" i="12"/>
  <c r="AK76" i="12"/>
  <c r="AK77" i="12"/>
  <c r="AK78" i="12"/>
  <c r="AK79" i="12"/>
  <c r="AK80" i="12"/>
  <c r="AK2" i="12"/>
  <c r="AH3" i="12"/>
  <c r="AH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H68" i="12"/>
  <c r="AH69" i="12"/>
  <c r="AH70" i="12"/>
  <c r="AH71" i="12"/>
  <c r="AH72" i="12"/>
  <c r="AH73" i="12"/>
  <c r="AH74" i="12"/>
  <c r="AH75" i="12"/>
  <c r="AH76" i="12"/>
  <c r="AH77" i="12"/>
  <c r="AH78" i="12"/>
  <c r="AH79" i="12"/>
  <c r="AH80" i="12"/>
  <c r="AH2" i="12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74" i="12"/>
  <c r="AE75" i="12"/>
  <c r="AE76" i="12"/>
  <c r="AE77" i="12"/>
  <c r="AE78" i="12"/>
  <c r="AE79" i="12"/>
  <c r="AE80" i="12"/>
  <c r="AE2" i="12"/>
  <c r="AB3" i="12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63" i="12"/>
  <c r="AB64" i="12"/>
  <c r="AB65" i="12"/>
  <c r="AB66" i="12"/>
  <c r="AB67" i="12"/>
  <c r="AB68" i="12"/>
  <c r="AB69" i="12"/>
  <c r="AB70" i="12"/>
  <c r="AB71" i="12"/>
  <c r="AB72" i="12"/>
  <c r="AB73" i="12"/>
  <c r="AB74" i="12"/>
  <c r="AB75" i="12"/>
  <c r="AB76" i="12"/>
  <c r="AB77" i="12"/>
  <c r="AB78" i="12"/>
  <c r="AB79" i="12"/>
  <c r="AB80" i="12"/>
  <c r="AB2" i="12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2" i="12"/>
  <c r="AI3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I54" i="12"/>
  <c r="AI55" i="12"/>
  <c r="AI56" i="12"/>
  <c r="AI57" i="12"/>
  <c r="AI58" i="12"/>
  <c r="AI59" i="12"/>
  <c r="AI60" i="12"/>
  <c r="AI61" i="12"/>
  <c r="AI62" i="12"/>
  <c r="AI63" i="12"/>
  <c r="AI64" i="12"/>
  <c r="AI65" i="12"/>
  <c r="AI66" i="12"/>
  <c r="AI67" i="12"/>
  <c r="AI68" i="12"/>
  <c r="AI69" i="12"/>
  <c r="AI70" i="12"/>
  <c r="AI71" i="12"/>
  <c r="AI72" i="12"/>
  <c r="AI73" i="12"/>
  <c r="AI74" i="12"/>
  <c r="AI75" i="12"/>
  <c r="AI76" i="12"/>
  <c r="AI77" i="12"/>
  <c r="AI78" i="12"/>
  <c r="AI79" i="12"/>
  <c r="AI80" i="12"/>
  <c r="AI2" i="12"/>
  <c r="AF3" i="12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F68" i="12"/>
  <c r="AF69" i="12"/>
  <c r="AF70" i="12"/>
  <c r="AF71" i="12"/>
  <c r="AF72" i="12"/>
  <c r="AF73" i="12"/>
  <c r="AF74" i="12"/>
  <c r="AF75" i="12"/>
  <c r="AF76" i="12"/>
  <c r="AF77" i="12"/>
  <c r="AF78" i="12"/>
  <c r="AF79" i="12"/>
  <c r="AF80" i="12"/>
  <c r="AF2" i="12"/>
  <c r="AC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AC55" i="12"/>
  <c r="AC56" i="12"/>
  <c r="AC57" i="12"/>
  <c r="AC58" i="12"/>
  <c r="AC59" i="12"/>
  <c r="AC60" i="12"/>
  <c r="AC61" i="12"/>
  <c r="AC62" i="12"/>
  <c r="AC63" i="12"/>
  <c r="AC64" i="12"/>
  <c r="AC65" i="12"/>
  <c r="AC66" i="12"/>
  <c r="AC67" i="12"/>
  <c r="AC68" i="12"/>
  <c r="AC69" i="12"/>
  <c r="AC70" i="12"/>
  <c r="AC71" i="12"/>
  <c r="AC72" i="12"/>
  <c r="AC73" i="12"/>
  <c r="AC74" i="12"/>
  <c r="AC75" i="12"/>
  <c r="AC76" i="12"/>
  <c r="AC77" i="12"/>
  <c r="AC78" i="12"/>
  <c r="AC79" i="12"/>
  <c r="AC80" i="12"/>
  <c r="AC2" i="12"/>
  <c r="Z2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2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2" i="12"/>
  <c r="I80" i="2" l="1"/>
  <c r="I28" i="2"/>
  <c r="I24" i="2"/>
  <c r="I2" i="2"/>
  <c r="E80" i="2"/>
  <c r="E28" i="2"/>
  <c r="E24" i="2"/>
  <c r="E2" i="2"/>
  <c r="I59" i="9"/>
  <c r="I28" i="9"/>
  <c r="I24" i="9"/>
  <c r="I2" i="9"/>
  <c r="E59" i="9"/>
  <c r="E28" i="9"/>
  <c r="E24" i="9"/>
  <c r="E2" i="9"/>
  <c r="I59" i="8"/>
  <c r="I28" i="8"/>
  <c r="I24" i="8"/>
  <c r="I2" i="8"/>
  <c r="E59" i="8"/>
  <c r="E28" i="8"/>
  <c r="E24" i="8"/>
  <c r="E2" i="8"/>
  <c r="G72" i="11"/>
  <c r="I59" i="4"/>
  <c r="I36" i="4"/>
  <c r="I28" i="4"/>
  <c r="I24" i="4"/>
  <c r="I20" i="4"/>
  <c r="I2" i="4"/>
  <c r="E59" i="4"/>
  <c r="E36" i="4"/>
  <c r="E28" i="4"/>
  <c r="E24" i="4"/>
  <c r="E20" i="4"/>
  <c r="E2" i="4"/>
  <c r="I59" i="3"/>
  <c r="I36" i="3"/>
  <c r="I28" i="3"/>
  <c r="I24" i="3"/>
  <c r="I20" i="3"/>
  <c r="I2" i="3"/>
  <c r="E59" i="3"/>
  <c r="E36" i="3"/>
  <c r="E28" i="3"/>
  <c r="E24" i="3"/>
  <c r="E20" i="3"/>
  <c r="E2" i="3"/>
  <c r="I24" i="1"/>
  <c r="I2" i="1"/>
  <c r="I28" i="1"/>
  <c r="I59" i="1"/>
  <c r="J10" i="11"/>
  <c r="G10" i="11"/>
  <c r="E24" i="1"/>
  <c r="E2" i="1"/>
  <c r="E28" i="1"/>
  <c r="E59" i="1"/>
  <c r="E55" i="1"/>
  <c r="J129" i="11" l="1"/>
  <c r="G129" i="11"/>
  <c r="H125" i="11"/>
  <c r="I125" i="11" s="1"/>
  <c r="J125" i="11" s="1"/>
  <c r="H126" i="11"/>
  <c r="I126" i="11" s="1"/>
  <c r="J126" i="11" s="1"/>
  <c r="H124" i="11"/>
  <c r="I124" i="11" s="1"/>
  <c r="J124" i="11" s="1"/>
  <c r="G123" i="11"/>
  <c r="F129" i="11"/>
  <c r="C129" i="11"/>
  <c r="F125" i="11"/>
  <c r="F126" i="11"/>
  <c r="F124" i="11"/>
  <c r="E126" i="11"/>
  <c r="E125" i="11"/>
  <c r="E124" i="11"/>
  <c r="D126" i="11"/>
  <c r="D125" i="11"/>
  <c r="D124" i="11"/>
  <c r="C123" i="11"/>
  <c r="S127" i="11"/>
  <c r="L127" i="11"/>
  <c r="M127" i="11"/>
  <c r="N127" i="11"/>
  <c r="O127" i="11"/>
  <c r="P127" i="11"/>
  <c r="Q127" i="11"/>
  <c r="K127" i="11"/>
  <c r="I79" i="2"/>
  <c r="M79" i="2"/>
  <c r="M80" i="2"/>
  <c r="Q79" i="2"/>
  <c r="Q80" i="2"/>
  <c r="U79" i="2"/>
  <c r="U80" i="2"/>
  <c r="Y79" i="2"/>
  <c r="Y80" i="2"/>
  <c r="AC79" i="2"/>
  <c r="AC80" i="2"/>
  <c r="AG80" i="2"/>
  <c r="AG79" i="2"/>
  <c r="AK79" i="2"/>
  <c r="AK80" i="2"/>
  <c r="E79" i="2"/>
  <c r="G84" i="11"/>
  <c r="H79" i="11"/>
  <c r="I79" i="11" s="1"/>
  <c r="J79" i="11" s="1"/>
  <c r="H80" i="11"/>
  <c r="I80" i="11" s="1"/>
  <c r="J80" i="11" s="1"/>
  <c r="H78" i="11"/>
  <c r="I78" i="11" s="1"/>
  <c r="J78" i="11" s="1"/>
  <c r="C84" i="11"/>
  <c r="D78" i="11"/>
  <c r="D79" i="11"/>
  <c r="D80" i="11"/>
  <c r="L82" i="11"/>
  <c r="M82" i="11"/>
  <c r="N82" i="11"/>
  <c r="O82" i="11"/>
  <c r="P82" i="11"/>
  <c r="Q82" i="11"/>
  <c r="K82" i="11"/>
  <c r="H68" i="11"/>
  <c r="I68" i="11" s="1"/>
  <c r="J68" i="11" s="1"/>
  <c r="H67" i="11"/>
  <c r="I67" i="11" s="1"/>
  <c r="J67" i="11" s="1"/>
  <c r="H66" i="11"/>
  <c r="I66" i="11" s="1"/>
  <c r="J66" i="11" s="1"/>
  <c r="C72" i="11"/>
  <c r="D68" i="11"/>
  <c r="D67" i="11"/>
  <c r="D66" i="11"/>
  <c r="G59" i="11"/>
  <c r="H56" i="11"/>
  <c r="H55" i="11"/>
  <c r="H54" i="11"/>
  <c r="C59" i="11"/>
  <c r="D56" i="11"/>
  <c r="D55" i="11"/>
  <c r="D54" i="11"/>
  <c r="G48" i="11"/>
  <c r="H45" i="11"/>
  <c r="H44" i="11"/>
  <c r="C48" i="11"/>
  <c r="D44" i="11"/>
  <c r="D45" i="11"/>
  <c r="G38" i="11"/>
  <c r="H36" i="11"/>
  <c r="H35" i="11"/>
  <c r="H34" i="11"/>
  <c r="C38" i="11"/>
  <c r="D36" i="11"/>
  <c r="D35" i="11"/>
  <c r="D34" i="11"/>
  <c r="D23" i="11"/>
  <c r="J84" i="11" l="1"/>
  <c r="J72" i="11"/>
  <c r="G27" i="11"/>
  <c r="H24" i="11"/>
  <c r="H23" i="11"/>
  <c r="L25" i="11"/>
  <c r="M25" i="11"/>
  <c r="N25" i="11"/>
  <c r="O25" i="11"/>
  <c r="P25" i="11"/>
  <c r="Q25" i="11"/>
  <c r="D24" i="11"/>
  <c r="K9" i="11"/>
  <c r="D8" i="11"/>
  <c r="H8" i="11"/>
  <c r="H7" i="11"/>
  <c r="H6" i="11"/>
  <c r="C10" i="11" l="1"/>
  <c r="D7" i="11"/>
  <c r="D6" i="11"/>
  <c r="L9" i="11"/>
  <c r="M9" i="11"/>
  <c r="N9" i="11"/>
  <c r="O9" i="11"/>
  <c r="P9" i="11"/>
  <c r="Q9" i="11"/>
  <c r="S9" i="11" l="1"/>
  <c r="C5" i="11" s="1"/>
  <c r="C81" i="11"/>
  <c r="G82" i="11"/>
  <c r="S82" i="11" s="1"/>
  <c r="C69" i="11"/>
  <c r="K70" i="11"/>
  <c r="L70" i="11"/>
  <c r="M70" i="11"/>
  <c r="N70" i="11"/>
  <c r="O70" i="11"/>
  <c r="P70" i="11"/>
  <c r="Q70" i="11"/>
  <c r="G70" i="11"/>
  <c r="C53" i="11"/>
  <c r="G53" i="11"/>
  <c r="M57" i="11"/>
  <c r="N57" i="11"/>
  <c r="O57" i="11"/>
  <c r="P57" i="11"/>
  <c r="Q57" i="11"/>
  <c r="L57" i="11"/>
  <c r="C43" i="11"/>
  <c r="G43" i="11"/>
  <c r="M46" i="11"/>
  <c r="N46" i="11"/>
  <c r="O46" i="11"/>
  <c r="P46" i="11"/>
  <c r="Q46" i="11"/>
  <c r="L46" i="11"/>
  <c r="C33" i="11"/>
  <c r="G33" i="11"/>
  <c r="M37" i="11"/>
  <c r="N37" i="11"/>
  <c r="O37" i="11"/>
  <c r="P37" i="11"/>
  <c r="Q37" i="11"/>
  <c r="L37" i="11"/>
  <c r="G5" i="11" l="1"/>
  <c r="I8" i="11" s="1"/>
  <c r="J8" i="11" s="1"/>
  <c r="I44" i="11"/>
  <c r="J44" i="11" s="1"/>
  <c r="I45" i="11"/>
  <c r="J45" i="11" s="1"/>
  <c r="E55" i="11"/>
  <c r="F55" i="11" s="1"/>
  <c r="E56" i="11"/>
  <c r="F56" i="11" s="1"/>
  <c r="E54" i="11"/>
  <c r="F54" i="11" s="1"/>
  <c r="E45" i="11"/>
  <c r="F45" i="11" s="1"/>
  <c r="E44" i="11"/>
  <c r="F44" i="11" s="1"/>
  <c r="F48" i="11" s="1"/>
  <c r="E36" i="11"/>
  <c r="F36" i="11" s="1"/>
  <c r="E34" i="11"/>
  <c r="F34" i="11" s="1"/>
  <c r="E35" i="11"/>
  <c r="F35" i="11" s="1"/>
  <c r="I34" i="11"/>
  <c r="J34" i="11" s="1"/>
  <c r="I36" i="11"/>
  <c r="J36" i="11" s="1"/>
  <c r="I35" i="11"/>
  <c r="J35" i="11" s="1"/>
  <c r="E68" i="11"/>
  <c r="F68" i="11" s="1"/>
  <c r="E67" i="11"/>
  <c r="F67" i="11" s="1"/>
  <c r="E66" i="11"/>
  <c r="F66" i="11" s="1"/>
  <c r="I56" i="11"/>
  <c r="J56" i="11" s="1"/>
  <c r="I55" i="11"/>
  <c r="J55" i="11" s="1"/>
  <c r="I54" i="11"/>
  <c r="J54" i="11" s="1"/>
  <c r="J59" i="11" s="1"/>
  <c r="E79" i="11"/>
  <c r="F79" i="11" s="1"/>
  <c r="E80" i="11"/>
  <c r="F80" i="11" s="1"/>
  <c r="E78" i="11"/>
  <c r="F78" i="11" s="1"/>
  <c r="I6" i="11"/>
  <c r="J6" i="11" s="1"/>
  <c r="E8" i="11"/>
  <c r="F8" i="11" s="1"/>
  <c r="E6" i="11"/>
  <c r="F6" i="11" s="1"/>
  <c r="E7" i="11"/>
  <c r="F7" i="11" s="1"/>
  <c r="S70" i="11"/>
  <c r="S25" i="11"/>
  <c r="S57" i="11"/>
  <c r="S46" i="11"/>
  <c r="S37" i="11"/>
  <c r="I7" i="11" l="1"/>
  <c r="J7" i="11" s="1"/>
  <c r="J48" i="11"/>
  <c r="J38" i="11"/>
  <c r="F84" i="11"/>
  <c r="F38" i="11"/>
  <c r="F59" i="11"/>
  <c r="F72" i="11"/>
  <c r="C22" i="11"/>
  <c r="E24" i="11" s="1"/>
  <c r="F24" i="11" s="1"/>
  <c r="G22" i="11"/>
  <c r="F10" i="11"/>
  <c r="C25" i="11"/>
  <c r="C27" i="11" s="1"/>
  <c r="E23" i="11" l="1"/>
  <c r="I24" i="11"/>
  <c r="J24" i="11" s="1"/>
  <c r="I23" i="11"/>
  <c r="J23" i="11" s="1"/>
  <c r="AK59" i="5"/>
  <c r="AG59" i="5"/>
  <c r="AC59" i="5"/>
  <c r="Y59" i="5"/>
  <c r="U59" i="5"/>
  <c r="Q59" i="5"/>
  <c r="M59" i="5"/>
  <c r="I59" i="5"/>
  <c r="E59" i="5"/>
  <c r="AK58" i="5"/>
  <c r="AG58" i="5"/>
  <c r="AC58" i="5"/>
  <c r="Y58" i="5"/>
  <c r="U58" i="5"/>
  <c r="Q58" i="5"/>
  <c r="M58" i="5"/>
  <c r="I58" i="5"/>
  <c r="E58" i="5"/>
  <c r="AK57" i="5"/>
  <c r="AG57" i="5"/>
  <c r="AC57" i="5"/>
  <c r="Y57" i="5"/>
  <c r="U57" i="5"/>
  <c r="Q57" i="5"/>
  <c r="M57" i="5"/>
  <c r="I57" i="5"/>
  <c r="E57" i="5"/>
  <c r="AK56" i="5"/>
  <c r="AG56" i="5"/>
  <c r="AC56" i="5"/>
  <c r="Y56" i="5"/>
  <c r="U56" i="5"/>
  <c r="Q56" i="5"/>
  <c r="M56" i="5"/>
  <c r="I56" i="5"/>
  <c r="E56" i="5"/>
  <c r="AK55" i="5"/>
  <c r="AG55" i="5"/>
  <c r="AC55" i="5"/>
  <c r="Y55" i="5"/>
  <c r="U55" i="5"/>
  <c r="Q55" i="5"/>
  <c r="M55" i="5"/>
  <c r="I55" i="5"/>
  <c r="E55" i="5"/>
  <c r="AK54" i="5"/>
  <c r="AG54" i="5"/>
  <c r="AC54" i="5"/>
  <c r="Y54" i="5"/>
  <c r="U54" i="5"/>
  <c r="Q54" i="5"/>
  <c r="M54" i="5"/>
  <c r="I54" i="5"/>
  <c r="E54" i="5"/>
  <c r="AK53" i="5"/>
  <c r="AG53" i="5"/>
  <c r="AC53" i="5"/>
  <c r="Y53" i="5"/>
  <c r="U53" i="5"/>
  <c r="Q53" i="5"/>
  <c r="M53" i="5"/>
  <c r="I53" i="5"/>
  <c r="E53" i="5"/>
  <c r="AK52" i="5"/>
  <c r="AG52" i="5"/>
  <c r="AC52" i="5"/>
  <c r="Y52" i="5"/>
  <c r="U52" i="5"/>
  <c r="Q52" i="5"/>
  <c r="M52" i="5"/>
  <c r="I52" i="5"/>
  <c r="E52" i="5"/>
  <c r="AK51" i="5"/>
  <c r="AG51" i="5"/>
  <c r="AC51" i="5"/>
  <c r="Y51" i="5"/>
  <c r="U51" i="5"/>
  <c r="Q51" i="5"/>
  <c r="M51" i="5"/>
  <c r="I51" i="5"/>
  <c r="E51" i="5"/>
  <c r="AK50" i="5"/>
  <c r="AG50" i="5"/>
  <c r="AC50" i="5"/>
  <c r="Y50" i="5"/>
  <c r="U50" i="5"/>
  <c r="Q50" i="5"/>
  <c r="M50" i="5"/>
  <c r="I50" i="5"/>
  <c r="E50" i="5"/>
  <c r="AK49" i="5"/>
  <c r="AG49" i="5"/>
  <c r="AC49" i="5"/>
  <c r="Y49" i="5"/>
  <c r="U49" i="5"/>
  <c r="Q49" i="5"/>
  <c r="M49" i="5"/>
  <c r="I49" i="5"/>
  <c r="E49" i="5"/>
  <c r="AK48" i="5"/>
  <c r="AG48" i="5"/>
  <c r="AC48" i="5"/>
  <c r="Y48" i="5"/>
  <c r="U48" i="5"/>
  <c r="Q48" i="5"/>
  <c r="M48" i="5"/>
  <c r="I48" i="5"/>
  <c r="E48" i="5"/>
  <c r="AK47" i="5"/>
  <c r="AG47" i="5"/>
  <c r="AC47" i="5"/>
  <c r="Y47" i="5"/>
  <c r="U47" i="5"/>
  <c r="Q47" i="5"/>
  <c r="M47" i="5"/>
  <c r="I47" i="5"/>
  <c r="E47" i="5"/>
  <c r="AK46" i="5"/>
  <c r="AG46" i="5"/>
  <c r="AC46" i="5"/>
  <c r="Y46" i="5"/>
  <c r="U46" i="5"/>
  <c r="Q46" i="5"/>
  <c r="M46" i="5"/>
  <c r="I46" i="5"/>
  <c r="E46" i="5"/>
  <c r="AK45" i="5"/>
  <c r="AG45" i="5"/>
  <c r="AC45" i="5"/>
  <c r="Y45" i="5"/>
  <c r="U45" i="5"/>
  <c r="Q45" i="5"/>
  <c r="M45" i="5"/>
  <c r="I45" i="5"/>
  <c r="E45" i="5"/>
  <c r="AK44" i="5"/>
  <c r="AG44" i="5"/>
  <c r="AC44" i="5"/>
  <c r="Y44" i="5"/>
  <c r="U44" i="5"/>
  <c r="Q44" i="5"/>
  <c r="M44" i="5"/>
  <c r="I44" i="5"/>
  <c r="E44" i="5"/>
  <c r="AK43" i="5"/>
  <c r="AG43" i="5"/>
  <c r="AC43" i="5"/>
  <c r="Y43" i="5"/>
  <c r="U43" i="5"/>
  <c r="Q43" i="5"/>
  <c r="M43" i="5"/>
  <c r="I43" i="5"/>
  <c r="E43" i="5"/>
  <c r="AK42" i="5"/>
  <c r="AG42" i="5"/>
  <c r="AC42" i="5"/>
  <c r="Y42" i="5"/>
  <c r="U42" i="5"/>
  <c r="Q42" i="5"/>
  <c r="M42" i="5"/>
  <c r="I42" i="5"/>
  <c r="E42" i="5"/>
  <c r="AK41" i="5"/>
  <c r="AG41" i="5"/>
  <c r="AC41" i="5"/>
  <c r="Y41" i="5"/>
  <c r="U41" i="5"/>
  <c r="Q41" i="5"/>
  <c r="M41" i="5"/>
  <c r="I41" i="5"/>
  <c r="E41" i="5"/>
  <c r="AK40" i="5"/>
  <c r="AG40" i="5"/>
  <c r="AC40" i="5"/>
  <c r="Y40" i="5"/>
  <c r="U40" i="5"/>
  <c r="Q40" i="5"/>
  <c r="M40" i="5"/>
  <c r="I40" i="5"/>
  <c r="E40" i="5"/>
  <c r="AK39" i="5"/>
  <c r="AG39" i="5"/>
  <c r="AC39" i="5"/>
  <c r="Y39" i="5"/>
  <c r="U39" i="5"/>
  <c r="Q39" i="5"/>
  <c r="M39" i="5"/>
  <c r="I39" i="5"/>
  <c r="E39" i="5"/>
  <c r="AK38" i="5"/>
  <c r="AG38" i="5"/>
  <c r="AC38" i="5"/>
  <c r="Y38" i="5"/>
  <c r="U38" i="5"/>
  <c r="Q38" i="5"/>
  <c r="M38" i="5"/>
  <c r="I38" i="5"/>
  <c r="E38" i="5"/>
  <c r="AK37" i="5"/>
  <c r="AG37" i="5"/>
  <c r="AC37" i="5"/>
  <c r="Y37" i="5"/>
  <c r="U37" i="5"/>
  <c r="Q37" i="5"/>
  <c r="M37" i="5"/>
  <c r="I37" i="5"/>
  <c r="E37" i="5"/>
  <c r="AK36" i="5"/>
  <c r="AG36" i="5"/>
  <c r="AC36" i="5"/>
  <c r="Y36" i="5"/>
  <c r="U36" i="5"/>
  <c r="Q36" i="5"/>
  <c r="M36" i="5"/>
  <c r="I36" i="5"/>
  <c r="E36" i="5"/>
  <c r="AK35" i="5"/>
  <c r="AG35" i="5"/>
  <c r="AC35" i="5"/>
  <c r="Y35" i="5"/>
  <c r="U35" i="5"/>
  <c r="Q35" i="5"/>
  <c r="M35" i="5"/>
  <c r="I35" i="5"/>
  <c r="E35" i="5"/>
  <c r="AK34" i="5"/>
  <c r="AG34" i="5"/>
  <c r="AC34" i="5"/>
  <c r="Y34" i="5"/>
  <c r="U34" i="5"/>
  <c r="Q34" i="5"/>
  <c r="M34" i="5"/>
  <c r="I34" i="5"/>
  <c r="E34" i="5"/>
  <c r="AK33" i="5"/>
  <c r="AG33" i="5"/>
  <c r="AC33" i="5"/>
  <c r="Y33" i="5"/>
  <c r="U33" i="5"/>
  <c r="Q33" i="5"/>
  <c r="M33" i="5"/>
  <c r="I33" i="5"/>
  <c r="E33" i="5"/>
  <c r="AK32" i="5"/>
  <c r="AG32" i="5"/>
  <c r="AC32" i="5"/>
  <c r="Y32" i="5"/>
  <c r="U32" i="5"/>
  <c r="Q32" i="5"/>
  <c r="M32" i="5"/>
  <c r="I32" i="5"/>
  <c r="E32" i="5"/>
  <c r="AK31" i="5"/>
  <c r="AG31" i="5"/>
  <c r="AC31" i="5"/>
  <c r="Y31" i="5"/>
  <c r="U31" i="5"/>
  <c r="Q31" i="5"/>
  <c r="M31" i="5"/>
  <c r="I31" i="5"/>
  <c r="E31" i="5"/>
  <c r="AK30" i="5"/>
  <c r="AG30" i="5"/>
  <c r="AC30" i="5"/>
  <c r="Y30" i="5"/>
  <c r="U30" i="5"/>
  <c r="Q30" i="5"/>
  <c r="M30" i="5"/>
  <c r="I30" i="5"/>
  <c r="E30" i="5"/>
  <c r="AK29" i="5"/>
  <c r="AG29" i="5"/>
  <c r="AC29" i="5"/>
  <c r="Y29" i="5"/>
  <c r="U29" i="5"/>
  <c r="Q29" i="5"/>
  <c r="M29" i="5"/>
  <c r="I29" i="5"/>
  <c r="E29" i="5"/>
  <c r="AK28" i="5"/>
  <c r="AG28" i="5"/>
  <c r="AC28" i="5"/>
  <c r="Y28" i="5"/>
  <c r="U28" i="5"/>
  <c r="Q28" i="5"/>
  <c r="M28" i="5"/>
  <c r="I28" i="5"/>
  <c r="E28" i="5"/>
  <c r="AK27" i="5"/>
  <c r="AG27" i="5"/>
  <c r="AC27" i="5"/>
  <c r="Y27" i="5"/>
  <c r="U27" i="5"/>
  <c r="Q27" i="5"/>
  <c r="M27" i="5"/>
  <c r="I27" i="5"/>
  <c r="E27" i="5"/>
  <c r="AK26" i="5"/>
  <c r="AG26" i="5"/>
  <c r="AC26" i="5"/>
  <c r="Y26" i="5"/>
  <c r="U26" i="5"/>
  <c r="Q26" i="5"/>
  <c r="M26" i="5"/>
  <c r="I26" i="5"/>
  <c r="E26" i="5"/>
  <c r="AK25" i="5"/>
  <c r="AG25" i="5"/>
  <c r="AC25" i="5"/>
  <c r="Y25" i="5"/>
  <c r="U25" i="5"/>
  <c r="Q25" i="5"/>
  <c r="M25" i="5"/>
  <c r="I25" i="5"/>
  <c r="E25" i="5"/>
  <c r="AK24" i="5"/>
  <c r="AG24" i="5"/>
  <c r="AC24" i="5"/>
  <c r="Y24" i="5"/>
  <c r="U24" i="5"/>
  <c r="Q24" i="5"/>
  <c r="M24" i="5"/>
  <c r="I24" i="5"/>
  <c r="E24" i="5"/>
  <c r="AK23" i="5"/>
  <c r="AG23" i="5"/>
  <c r="AC23" i="5"/>
  <c r="Y23" i="5"/>
  <c r="U23" i="5"/>
  <c r="Q23" i="5"/>
  <c r="M23" i="5"/>
  <c r="I23" i="5"/>
  <c r="E23" i="5"/>
  <c r="AK22" i="5"/>
  <c r="AG22" i="5"/>
  <c r="AC22" i="5"/>
  <c r="Y22" i="5"/>
  <c r="U22" i="5"/>
  <c r="Q22" i="5"/>
  <c r="M22" i="5"/>
  <c r="I22" i="5"/>
  <c r="E22" i="5"/>
  <c r="AK21" i="5"/>
  <c r="AG21" i="5"/>
  <c r="AC21" i="5"/>
  <c r="Y21" i="5"/>
  <c r="U21" i="5"/>
  <c r="Q21" i="5"/>
  <c r="M21" i="5"/>
  <c r="I21" i="5"/>
  <c r="E21" i="5"/>
  <c r="AK20" i="5"/>
  <c r="AG20" i="5"/>
  <c r="AC20" i="5"/>
  <c r="Y20" i="5"/>
  <c r="U20" i="5"/>
  <c r="Q20" i="5"/>
  <c r="M20" i="5"/>
  <c r="I20" i="5"/>
  <c r="E20" i="5"/>
  <c r="AK19" i="5"/>
  <c r="AG19" i="5"/>
  <c r="AC19" i="5"/>
  <c r="Y19" i="5"/>
  <c r="U19" i="5"/>
  <c r="Q19" i="5"/>
  <c r="M19" i="5"/>
  <c r="I19" i="5"/>
  <c r="E19" i="5"/>
  <c r="AK18" i="5"/>
  <c r="AG18" i="5"/>
  <c r="AC18" i="5"/>
  <c r="Y18" i="5"/>
  <c r="U18" i="5"/>
  <c r="Q18" i="5"/>
  <c r="M18" i="5"/>
  <c r="I18" i="5"/>
  <c r="E18" i="5"/>
  <c r="AK17" i="5"/>
  <c r="AG17" i="5"/>
  <c r="AC17" i="5"/>
  <c r="Y17" i="5"/>
  <c r="U17" i="5"/>
  <c r="Q17" i="5"/>
  <c r="M17" i="5"/>
  <c r="I17" i="5"/>
  <c r="E17" i="5"/>
  <c r="AK16" i="5"/>
  <c r="AG16" i="5"/>
  <c r="AC16" i="5"/>
  <c r="Y16" i="5"/>
  <c r="U16" i="5"/>
  <c r="Q16" i="5"/>
  <c r="M16" i="5"/>
  <c r="I16" i="5"/>
  <c r="E16" i="5"/>
  <c r="AK15" i="5"/>
  <c r="AG15" i="5"/>
  <c r="AC15" i="5"/>
  <c r="Y15" i="5"/>
  <c r="U15" i="5"/>
  <c r="Q15" i="5"/>
  <c r="M15" i="5"/>
  <c r="I15" i="5"/>
  <c r="E15" i="5"/>
  <c r="AK14" i="5"/>
  <c r="AG14" i="5"/>
  <c r="AC14" i="5"/>
  <c r="Y14" i="5"/>
  <c r="U14" i="5"/>
  <c r="Q14" i="5"/>
  <c r="M14" i="5"/>
  <c r="I14" i="5"/>
  <c r="E14" i="5"/>
  <c r="AK13" i="5"/>
  <c r="AG13" i="5"/>
  <c r="AC13" i="5"/>
  <c r="Y13" i="5"/>
  <c r="U13" i="5"/>
  <c r="Q13" i="5"/>
  <c r="M13" i="5"/>
  <c r="I13" i="5"/>
  <c r="E13" i="5"/>
  <c r="AK12" i="5"/>
  <c r="AG12" i="5"/>
  <c r="AC12" i="5"/>
  <c r="Y12" i="5"/>
  <c r="U12" i="5"/>
  <c r="Q12" i="5"/>
  <c r="M12" i="5"/>
  <c r="I12" i="5"/>
  <c r="E12" i="5"/>
  <c r="AK11" i="5"/>
  <c r="AG11" i="5"/>
  <c r="AC11" i="5"/>
  <c r="Y11" i="5"/>
  <c r="U11" i="5"/>
  <c r="Q11" i="5"/>
  <c r="M11" i="5"/>
  <c r="I11" i="5"/>
  <c r="E11" i="5"/>
  <c r="AK10" i="5"/>
  <c r="AG10" i="5"/>
  <c r="AC10" i="5"/>
  <c r="Y10" i="5"/>
  <c r="U10" i="5"/>
  <c r="Q10" i="5"/>
  <c r="M10" i="5"/>
  <c r="I10" i="5"/>
  <c r="E10" i="5"/>
  <c r="AK9" i="5"/>
  <c r="AG9" i="5"/>
  <c r="AC9" i="5"/>
  <c r="Y9" i="5"/>
  <c r="U9" i="5"/>
  <c r="Q9" i="5"/>
  <c r="M9" i="5"/>
  <c r="I9" i="5"/>
  <c r="E9" i="5"/>
  <c r="AK8" i="5"/>
  <c r="AG8" i="5"/>
  <c r="AC8" i="5"/>
  <c r="Y8" i="5"/>
  <c r="U8" i="5"/>
  <c r="Q8" i="5"/>
  <c r="M8" i="5"/>
  <c r="I8" i="5"/>
  <c r="E8" i="5"/>
  <c r="AK7" i="5"/>
  <c r="AG7" i="5"/>
  <c r="AC7" i="5"/>
  <c r="Y7" i="5"/>
  <c r="U7" i="5"/>
  <c r="Q7" i="5"/>
  <c r="M7" i="5"/>
  <c r="I7" i="5"/>
  <c r="E7" i="5"/>
  <c r="AK6" i="5"/>
  <c r="AG6" i="5"/>
  <c r="AC6" i="5"/>
  <c r="Y6" i="5"/>
  <c r="U6" i="5"/>
  <c r="Q6" i="5"/>
  <c r="M6" i="5"/>
  <c r="I6" i="5"/>
  <c r="E6" i="5"/>
  <c r="AK5" i="5"/>
  <c r="AG5" i="5"/>
  <c r="AC5" i="5"/>
  <c r="Y5" i="5"/>
  <c r="U5" i="5"/>
  <c r="Q5" i="5"/>
  <c r="M5" i="5"/>
  <c r="I5" i="5"/>
  <c r="E5" i="5"/>
  <c r="AK4" i="5"/>
  <c r="AG4" i="5"/>
  <c r="AC4" i="5"/>
  <c r="Y4" i="5"/>
  <c r="U4" i="5"/>
  <c r="Q4" i="5"/>
  <c r="M4" i="5"/>
  <c r="I4" i="5"/>
  <c r="E4" i="5"/>
  <c r="AK3" i="5"/>
  <c r="AG3" i="5"/>
  <c r="AC3" i="5"/>
  <c r="Y3" i="5"/>
  <c r="U3" i="5"/>
  <c r="Q3" i="5"/>
  <c r="M3" i="5"/>
  <c r="I3" i="5"/>
  <c r="E3" i="5"/>
  <c r="AK2" i="5"/>
  <c r="AG2" i="5"/>
  <c r="AC2" i="5"/>
  <c r="Y2" i="5"/>
  <c r="U2" i="5"/>
  <c r="Q2" i="5"/>
  <c r="M2" i="5"/>
  <c r="I2" i="5"/>
  <c r="E2" i="5"/>
  <c r="J27" i="11" l="1"/>
  <c r="F23" i="11"/>
  <c r="F27" i="11" s="1"/>
  <c r="J3" i="10"/>
  <c r="I4" i="10" s="1"/>
  <c r="H4" i="10" s="1"/>
  <c r="G4" i="10" s="1"/>
  <c r="F4" i="10" s="1"/>
  <c r="E4" i="10" s="1"/>
  <c r="D4" i="10" s="1"/>
  <c r="C4" i="10" s="1"/>
  <c r="B4" i="10" s="1"/>
  <c r="I3" i="10"/>
  <c r="H3" i="10"/>
  <c r="G3" i="10"/>
  <c r="F3" i="10"/>
  <c r="E3" i="10"/>
  <c r="D3" i="10"/>
  <c r="C3" i="10"/>
  <c r="B3" i="10"/>
  <c r="AK80" i="9"/>
  <c r="AG80" i="9"/>
  <c r="AC80" i="9"/>
  <c r="Y80" i="9"/>
  <c r="U80" i="9"/>
  <c r="Q80" i="9"/>
  <c r="M80" i="9"/>
  <c r="I80" i="9"/>
  <c r="E80" i="9"/>
  <c r="AK79" i="9"/>
  <c r="AG79" i="9"/>
  <c r="AC79" i="9"/>
  <c r="Y79" i="9"/>
  <c r="U79" i="9"/>
  <c r="Q79" i="9"/>
  <c r="M79" i="9"/>
  <c r="I79" i="9"/>
  <c r="E79" i="9"/>
  <c r="AK78" i="9"/>
  <c r="AG78" i="9"/>
  <c r="AC78" i="9"/>
  <c r="Y78" i="9"/>
  <c r="U78" i="9"/>
  <c r="Q78" i="9"/>
  <c r="M78" i="9"/>
  <c r="I78" i="9"/>
  <c r="E78" i="9"/>
  <c r="AK77" i="9"/>
  <c r="AG77" i="9"/>
  <c r="AC77" i="9"/>
  <c r="Y77" i="9"/>
  <c r="U77" i="9"/>
  <c r="Q77" i="9"/>
  <c r="M77" i="9"/>
  <c r="I77" i="9"/>
  <c r="E77" i="9"/>
  <c r="AK76" i="9"/>
  <c r="AG76" i="9"/>
  <c r="AC76" i="9"/>
  <c r="Y76" i="9"/>
  <c r="U76" i="9"/>
  <c r="Q76" i="9"/>
  <c r="M76" i="9"/>
  <c r="I76" i="9"/>
  <c r="E76" i="9"/>
  <c r="AK75" i="9"/>
  <c r="AG75" i="9"/>
  <c r="AC75" i="9"/>
  <c r="Y75" i="9"/>
  <c r="U75" i="9"/>
  <c r="Q75" i="9"/>
  <c r="M75" i="9"/>
  <c r="I75" i="9"/>
  <c r="E75" i="9"/>
  <c r="AK74" i="9"/>
  <c r="AG74" i="9"/>
  <c r="AC74" i="9"/>
  <c r="Y74" i="9"/>
  <c r="U74" i="9"/>
  <c r="Q74" i="9"/>
  <c r="M74" i="9"/>
  <c r="I74" i="9"/>
  <c r="E74" i="9"/>
  <c r="AK73" i="9"/>
  <c r="AG73" i="9"/>
  <c r="AC73" i="9"/>
  <c r="Y73" i="9"/>
  <c r="U73" i="9"/>
  <c r="Q73" i="9"/>
  <c r="M73" i="9"/>
  <c r="I73" i="9"/>
  <c r="E73" i="9"/>
  <c r="AK72" i="9"/>
  <c r="AG72" i="9"/>
  <c r="AC72" i="9"/>
  <c r="Y72" i="9"/>
  <c r="U72" i="9"/>
  <c r="Q72" i="9"/>
  <c r="M72" i="9"/>
  <c r="I72" i="9"/>
  <c r="E72" i="9"/>
  <c r="AK71" i="9"/>
  <c r="AG71" i="9"/>
  <c r="AC71" i="9"/>
  <c r="Y71" i="9"/>
  <c r="U71" i="9"/>
  <c r="Q71" i="9"/>
  <c r="M71" i="9"/>
  <c r="I71" i="9"/>
  <c r="E71" i="9"/>
  <c r="AK70" i="9"/>
  <c r="AG70" i="9"/>
  <c r="AC70" i="9"/>
  <c r="Y70" i="9"/>
  <c r="U70" i="9"/>
  <c r="Q70" i="9"/>
  <c r="M70" i="9"/>
  <c r="I70" i="9"/>
  <c r="E70" i="9"/>
  <c r="AK69" i="9"/>
  <c r="AG69" i="9"/>
  <c r="AC69" i="9"/>
  <c r="Y69" i="9"/>
  <c r="U69" i="9"/>
  <c r="Q69" i="9"/>
  <c r="M69" i="9"/>
  <c r="I69" i="9"/>
  <c r="E69" i="9"/>
  <c r="AK68" i="9"/>
  <c r="AG68" i="9"/>
  <c r="AC68" i="9"/>
  <c r="Y68" i="9"/>
  <c r="U68" i="9"/>
  <c r="Q68" i="9"/>
  <c r="M68" i="9"/>
  <c r="I68" i="9"/>
  <c r="E68" i="9"/>
  <c r="AK67" i="9"/>
  <c r="AG67" i="9"/>
  <c r="AC67" i="9"/>
  <c r="Y67" i="9"/>
  <c r="U67" i="9"/>
  <c r="Q67" i="9"/>
  <c r="M67" i="9"/>
  <c r="I67" i="9"/>
  <c r="E67" i="9"/>
  <c r="AK66" i="9"/>
  <c r="AG66" i="9"/>
  <c r="AC66" i="9"/>
  <c r="Y66" i="9"/>
  <c r="U66" i="9"/>
  <c r="Q66" i="9"/>
  <c r="M66" i="9"/>
  <c r="I66" i="9"/>
  <c r="E66" i="9"/>
  <c r="AK65" i="9"/>
  <c r="AG65" i="9"/>
  <c r="AC65" i="9"/>
  <c r="Y65" i="9"/>
  <c r="U65" i="9"/>
  <c r="Q65" i="9"/>
  <c r="M65" i="9"/>
  <c r="I65" i="9"/>
  <c r="E65" i="9"/>
  <c r="AK64" i="9"/>
  <c r="AG64" i="9"/>
  <c r="AC64" i="9"/>
  <c r="Y64" i="9"/>
  <c r="U64" i="9"/>
  <c r="Q64" i="9"/>
  <c r="M64" i="9"/>
  <c r="I64" i="9"/>
  <c r="E64" i="9"/>
  <c r="AK63" i="9"/>
  <c r="AG63" i="9"/>
  <c r="AC63" i="9"/>
  <c r="Y63" i="9"/>
  <c r="U63" i="9"/>
  <c r="Q63" i="9"/>
  <c r="M63" i="9"/>
  <c r="I63" i="9"/>
  <c r="E63" i="9"/>
  <c r="AK62" i="9"/>
  <c r="AG62" i="9"/>
  <c r="AC62" i="9"/>
  <c r="Y62" i="9"/>
  <c r="U62" i="9"/>
  <c r="Q62" i="9"/>
  <c r="M62" i="9"/>
  <c r="I62" i="9"/>
  <c r="E62" i="9"/>
  <c r="AK61" i="9"/>
  <c r="AG61" i="9"/>
  <c r="AC61" i="9"/>
  <c r="Y61" i="9"/>
  <c r="U61" i="9"/>
  <c r="Q61" i="9"/>
  <c r="M61" i="9"/>
  <c r="I61" i="9"/>
  <c r="E61" i="9"/>
  <c r="AK60" i="9"/>
  <c r="AG60" i="9"/>
  <c r="AC60" i="9"/>
  <c r="Y60" i="9"/>
  <c r="U60" i="9"/>
  <c r="Q60" i="9"/>
  <c r="M60" i="9"/>
  <c r="I60" i="9"/>
  <c r="E60" i="9"/>
  <c r="AK59" i="9"/>
  <c r="AG59" i="9"/>
  <c r="AC59" i="9"/>
  <c r="Y59" i="9"/>
  <c r="U59" i="9"/>
  <c r="Q59" i="9"/>
  <c r="M59" i="9"/>
  <c r="AK58" i="9"/>
  <c r="AG58" i="9"/>
  <c r="AC58" i="9"/>
  <c r="Y58" i="9"/>
  <c r="U58" i="9"/>
  <c r="Q58" i="9"/>
  <c r="M58" i="9"/>
  <c r="I58" i="9"/>
  <c r="E58" i="9"/>
  <c r="AK57" i="9"/>
  <c r="AG57" i="9"/>
  <c r="AC57" i="9"/>
  <c r="Y57" i="9"/>
  <c r="U57" i="9"/>
  <c r="Q57" i="9"/>
  <c r="M57" i="9"/>
  <c r="I57" i="9"/>
  <c r="E57" i="9"/>
  <c r="AK56" i="9"/>
  <c r="AG56" i="9"/>
  <c r="AC56" i="9"/>
  <c r="Y56" i="9"/>
  <c r="U56" i="9"/>
  <c r="Q56" i="9"/>
  <c r="M56" i="9"/>
  <c r="I56" i="9"/>
  <c r="E56" i="9"/>
  <c r="AK55" i="9"/>
  <c r="AG55" i="9"/>
  <c r="AC55" i="9"/>
  <c r="Y55" i="9"/>
  <c r="U55" i="9"/>
  <c r="Q55" i="9"/>
  <c r="M55" i="9"/>
  <c r="I55" i="9"/>
  <c r="E55" i="9"/>
  <c r="AK54" i="9"/>
  <c r="AG54" i="9"/>
  <c r="AC54" i="9"/>
  <c r="Y54" i="9"/>
  <c r="U54" i="9"/>
  <c r="Q54" i="9"/>
  <c r="M54" i="9"/>
  <c r="I54" i="9"/>
  <c r="E54" i="9"/>
  <c r="AK53" i="9"/>
  <c r="AG53" i="9"/>
  <c r="AC53" i="9"/>
  <c r="Y53" i="9"/>
  <c r="U53" i="9"/>
  <c r="Q53" i="9"/>
  <c r="M53" i="9"/>
  <c r="I53" i="9"/>
  <c r="E53" i="9"/>
  <c r="AK52" i="9"/>
  <c r="AG52" i="9"/>
  <c r="AC52" i="9"/>
  <c r="Y52" i="9"/>
  <c r="U52" i="9"/>
  <c r="Q52" i="9"/>
  <c r="M52" i="9"/>
  <c r="I52" i="9"/>
  <c r="E52" i="9"/>
  <c r="AK51" i="9"/>
  <c r="AG51" i="9"/>
  <c r="AC51" i="9"/>
  <c r="Y51" i="9"/>
  <c r="U51" i="9"/>
  <c r="Q51" i="9"/>
  <c r="M51" i="9"/>
  <c r="I51" i="9"/>
  <c r="E51" i="9"/>
  <c r="AK50" i="9"/>
  <c r="AG50" i="9"/>
  <c r="AC50" i="9"/>
  <c r="Y50" i="9"/>
  <c r="U50" i="9"/>
  <c r="Q50" i="9"/>
  <c r="M50" i="9"/>
  <c r="I50" i="9"/>
  <c r="E50" i="9"/>
  <c r="AK49" i="9"/>
  <c r="AG49" i="9"/>
  <c r="AC49" i="9"/>
  <c r="Y49" i="9"/>
  <c r="U49" i="9"/>
  <c r="Q49" i="9"/>
  <c r="M49" i="9"/>
  <c r="I49" i="9"/>
  <c r="E49" i="9"/>
  <c r="AK48" i="9"/>
  <c r="AG48" i="9"/>
  <c r="AC48" i="9"/>
  <c r="Y48" i="9"/>
  <c r="U48" i="9"/>
  <c r="Q48" i="9"/>
  <c r="M48" i="9"/>
  <c r="I48" i="9"/>
  <c r="E48" i="9"/>
  <c r="AK47" i="9"/>
  <c r="AG47" i="9"/>
  <c r="AC47" i="9"/>
  <c r="Y47" i="9"/>
  <c r="U47" i="9"/>
  <c r="Q47" i="9"/>
  <c r="M47" i="9"/>
  <c r="I47" i="9"/>
  <c r="E47" i="9"/>
  <c r="AK46" i="9"/>
  <c r="AG46" i="9"/>
  <c r="AC46" i="9"/>
  <c r="Y46" i="9"/>
  <c r="U46" i="9"/>
  <c r="Q46" i="9"/>
  <c r="M46" i="9"/>
  <c r="I46" i="9"/>
  <c r="E46" i="9"/>
  <c r="AK45" i="9"/>
  <c r="AG45" i="9"/>
  <c r="AC45" i="9"/>
  <c r="Y45" i="9"/>
  <c r="U45" i="9"/>
  <c r="Q45" i="9"/>
  <c r="M45" i="9"/>
  <c r="I45" i="9"/>
  <c r="E45" i="9"/>
  <c r="AK44" i="9"/>
  <c r="AG44" i="9"/>
  <c r="AC44" i="9"/>
  <c r="Y44" i="9"/>
  <c r="U44" i="9"/>
  <c r="Q44" i="9"/>
  <c r="M44" i="9"/>
  <c r="I44" i="9"/>
  <c r="E44" i="9"/>
  <c r="AK43" i="9"/>
  <c r="AG43" i="9"/>
  <c r="AC43" i="9"/>
  <c r="Y43" i="9"/>
  <c r="U43" i="9"/>
  <c r="Q43" i="9"/>
  <c r="M43" i="9"/>
  <c r="I43" i="9"/>
  <c r="E43" i="9"/>
  <c r="AK42" i="9"/>
  <c r="AG42" i="9"/>
  <c r="AC42" i="9"/>
  <c r="Y42" i="9"/>
  <c r="U42" i="9"/>
  <c r="Q42" i="9"/>
  <c r="M42" i="9"/>
  <c r="I42" i="9"/>
  <c r="E42" i="9"/>
  <c r="AK41" i="9"/>
  <c r="AG41" i="9"/>
  <c r="AC41" i="9"/>
  <c r="Y41" i="9"/>
  <c r="U41" i="9"/>
  <c r="Q41" i="9"/>
  <c r="M41" i="9"/>
  <c r="I41" i="9"/>
  <c r="E41" i="9"/>
  <c r="AK40" i="9"/>
  <c r="AG40" i="9"/>
  <c r="AC40" i="9"/>
  <c r="Y40" i="9"/>
  <c r="U40" i="9"/>
  <c r="Q40" i="9"/>
  <c r="M40" i="9"/>
  <c r="I40" i="9"/>
  <c r="E40" i="9"/>
  <c r="AK39" i="9"/>
  <c r="AG39" i="9"/>
  <c r="AC39" i="9"/>
  <c r="Y39" i="9"/>
  <c r="U39" i="9"/>
  <c r="Q39" i="9"/>
  <c r="M39" i="9"/>
  <c r="I39" i="9"/>
  <c r="E39" i="9"/>
  <c r="AK38" i="9"/>
  <c r="AG38" i="9"/>
  <c r="AC38" i="9"/>
  <c r="Y38" i="9"/>
  <c r="U38" i="9"/>
  <c r="Q38" i="9"/>
  <c r="M38" i="9"/>
  <c r="I38" i="9"/>
  <c r="E38" i="9"/>
  <c r="AK37" i="9"/>
  <c r="AG37" i="9"/>
  <c r="AC37" i="9"/>
  <c r="Y37" i="9"/>
  <c r="U37" i="9"/>
  <c r="Q37" i="9"/>
  <c r="M37" i="9"/>
  <c r="I37" i="9"/>
  <c r="E37" i="9"/>
  <c r="AK36" i="9"/>
  <c r="AG36" i="9"/>
  <c r="AC36" i="9"/>
  <c r="Y36" i="9"/>
  <c r="U36" i="9"/>
  <c r="Q36" i="9"/>
  <c r="M36" i="9"/>
  <c r="I36" i="9"/>
  <c r="E36" i="9"/>
  <c r="AK35" i="9"/>
  <c r="AG35" i="9"/>
  <c r="AC35" i="9"/>
  <c r="Y35" i="9"/>
  <c r="U35" i="9"/>
  <c r="Q35" i="9"/>
  <c r="M35" i="9"/>
  <c r="I35" i="9"/>
  <c r="E35" i="9"/>
  <c r="AK34" i="9"/>
  <c r="AG34" i="9"/>
  <c r="AC34" i="9"/>
  <c r="Y34" i="9"/>
  <c r="U34" i="9"/>
  <c r="Q34" i="9"/>
  <c r="M34" i="9"/>
  <c r="I34" i="9"/>
  <c r="E34" i="9"/>
  <c r="AK33" i="9"/>
  <c r="AG33" i="9"/>
  <c r="AC33" i="9"/>
  <c r="Y33" i="9"/>
  <c r="U33" i="9"/>
  <c r="Q33" i="9"/>
  <c r="M33" i="9"/>
  <c r="I33" i="9"/>
  <c r="E33" i="9"/>
  <c r="AK32" i="9"/>
  <c r="AG32" i="9"/>
  <c r="AC32" i="9"/>
  <c r="Y32" i="9"/>
  <c r="U32" i="9"/>
  <c r="Q32" i="9"/>
  <c r="M32" i="9"/>
  <c r="I32" i="9"/>
  <c r="E32" i="9"/>
  <c r="AK31" i="9"/>
  <c r="AG31" i="9"/>
  <c r="AC31" i="9"/>
  <c r="Y31" i="9"/>
  <c r="U31" i="9"/>
  <c r="Q31" i="9"/>
  <c r="M31" i="9"/>
  <c r="I31" i="9"/>
  <c r="E31" i="9"/>
  <c r="AK30" i="9"/>
  <c r="AG30" i="9"/>
  <c r="AC30" i="9"/>
  <c r="Y30" i="9"/>
  <c r="U30" i="9"/>
  <c r="Q30" i="9"/>
  <c r="M30" i="9"/>
  <c r="I30" i="9"/>
  <c r="E30" i="9"/>
  <c r="AK29" i="9"/>
  <c r="AG29" i="9"/>
  <c r="AC29" i="9"/>
  <c r="Y29" i="9"/>
  <c r="U29" i="9"/>
  <c r="Q29" i="9"/>
  <c r="M29" i="9"/>
  <c r="I29" i="9"/>
  <c r="E29" i="9"/>
  <c r="AK28" i="9"/>
  <c r="AG28" i="9"/>
  <c r="AC28" i="9"/>
  <c r="Y28" i="9"/>
  <c r="U28" i="9"/>
  <c r="Q28" i="9"/>
  <c r="M28" i="9"/>
  <c r="AK27" i="9"/>
  <c r="AG27" i="9"/>
  <c r="AC27" i="9"/>
  <c r="Y27" i="9"/>
  <c r="U27" i="9"/>
  <c r="Q27" i="9"/>
  <c r="M27" i="9"/>
  <c r="I27" i="9"/>
  <c r="E27" i="9"/>
  <c r="AK26" i="9"/>
  <c r="AG26" i="9"/>
  <c r="AC26" i="9"/>
  <c r="Y26" i="9"/>
  <c r="U26" i="9"/>
  <c r="Q26" i="9"/>
  <c r="M26" i="9"/>
  <c r="I26" i="9"/>
  <c r="E26" i="9"/>
  <c r="AK25" i="9"/>
  <c r="AG25" i="9"/>
  <c r="AC25" i="9"/>
  <c r="Y25" i="9"/>
  <c r="U25" i="9"/>
  <c r="Q25" i="9"/>
  <c r="M25" i="9"/>
  <c r="I25" i="9"/>
  <c r="E25" i="9"/>
  <c r="AK24" i="9"/>
  <c r="AG24" i="9"/>
  <c r="AC24" i="9"/>
  <c r="Y24" i="9"/>
  <c r="U24" i="9"/>
  <c r="Q24" i="9"/>
  <c r="M24" i="9"/>
  <c r="AK23" i="9"/>
  <c r="AG23" i="9"/>
  <c r="AC23" i="9"/>
  <c r="Y23" i="9"/>
  <c r="U23" i="9"/>
  <c r="Q23" i="9"/>
  <c r="M23" i="9"/>
  <c r="I23" i="9"/>
  <c r="E23" i="9"/>
  <c r="AK22" i="9"/>
  <c r="AG22" i="9"/>
  <c r="AC22" i="9"/>
  <c r="Y22" i="9"/>
  <c r="U22" i="9"/>
  <c r="Q22" i="9"/>
  <c r="M22" i="9"/>
  <c r="I22" i="9"/>
  <c r="E22" i="9"/>
  <c r="AK21" i="9"/>
  <c r="AG21" i="9"/>
  <c r="AC21" i="9"/>
  <c r="Y21" i="9"/>
  <c r="U21" i="9"/>
  <c r="Q21" i="9"/>
  <c r="M21" i="9"/>
  <c r="I21" i="9"/>
  <c r="E21" i="9"/>
  <c r="AK20" i="9"/>
  <c r="AG20" i="9"/>
  <c r="AC20" i="9"/>
  <c r="Y20" i="9"/>
  <c r="U20" i="9"/>
  <c r="Q20" i="9"/>
  <c r="M20" i="9"/>
  <c r="I20" i="9"/>
  <c r="E20" i="9"/>
  <c r="AK19" i="9"/>
  <c r="AG19" i="9"/>
  <c r="AC19" i="9"/>
  <c r="Y19" i="9"/>
  <c r="U19" i="9"/>
  <c r="Q19" i="9"/>
  <c r="M19" i="9"/>
  <c r="I19" i="9"/>
  <c r="E19" i="9"/>
  <c r="AK18" i="9"/>
  <c r="AG18" i="9"/>
  <c r="AC18" i="9"/>
  <c r="Y18" i="9"/>
  <c r="U18" i="9"/>
  <c r="Q18" i="9"/>
  <c r="M18" i="9"/>
  <c r="I18" i="9"/>
  <c r="E18" i="9"/>
  <c r="AK17" i="9"/>
  <c r="AG17" i="9"/>
  <c r="AC17" i="9"/>
  <c r="Y17" i="9"/>
  <c r="U17" i="9"/>
  <c r="Q17" i="9"/>
  <c r="M17" i="9"/>
  <c r="I17" i="9"/>
  <c r="E17" i="9"/>
  <c r="AK16" i="9"/>
  <c r="AG16" i="9"/>
  <c r="AC16" i="9"/>
  <c r="Y16" i="9"/>
  <c r="U16" i="9"/>
  <c r="Q16" i="9"/>
  <c r="M16" i="9"/>
  <c r="I16" i="9"/>
  <c r="E16" i="9"/>
  <c r="AK15" i="9"/>
  <c r="AG15" i="9"/>
  <c r="AC15" i="9"/>
  <c r="Y15" i="9"/>
  <c r="U15" i="9"/>
  <c r="Q15" i="9"/>
  <c r="M15" i="9"/>
  <c r="I15" i="9"/>
  <c r="E15" i="9"/>
  <c r="AK14" i="9"/>
  <c r="AG14" i="9"/>
  <c r="AC14" i="9"/>
  <c r="Y14" i="9"/>
  <c r="U14" i="9"/>
  <c r="Q14" i="9"/>
  <c r="M14" i="9"/>
  <c r="I14" i="9"/>
  <c r="E14" i="9"/>
  <c r="AK13" i="9"/>
  <c r="AG13" i="9"/>
  <c r="AC13" i="9"/>
  <c r="Y13" i="9"/>
  <c r="U13" i="9"/>
  <c r="Q13" i="9"/>
  <c r="M13" i="9"/>
  <c r="I13" i="9"/>
  <c r="E13" i="9"/>
  <c r="AK12" i="9"/>
  <c r="AG12" i="9"/>
  <c r="AC12" i="9"/>
  <c r="Y12" i="9"/>
  <c r="U12" i="9"/>
  <c r="Q12" i="9"/>
  <c r="M12" i="9"/>
  <c r="I12" i="9"/>
  <c r="E12" i="9"/>
  <c r="AK11" i="9"/>
  <c r="AG11" i="9"/>
  <c r="AC11" i="9"/>
  <c r="Y11" i="9"/>
  <c r="U11" i="9"/>
  <c r="Q11" i="9"/>
  <c r="M11" i="9"/>
  <c r="I11" i="9"/>
  <c r="E11" i="9"/>
  <c r="AK10" i="9"/>
  <c r="AG10" i="9"/>
  <c r="AC10" i="9"/>
  <c r="Y10" i="9"/>
  <c r="U10" i="9"/>
  <c r="Q10" i="9"/>
  <c r="M10" i="9"/>
  <c r="I10" i="9"/>
  <c r="E10" i="9"/>
  <c r="AK9" i="9"/>
  <c r="AG9" i="9"/>
  <c r="AC9" i="9"/>
  <c r="Y9" i="9"/>
  <c r="U9" i="9"/>
  <c r="Q9" i="9"/>
  <c r="M9" i="9"/>
  <c r="I9" i="9"/>
  <c r="E9" i="9"/>
  <c r="AK8" i="9"/>
  <c r="AG8" i="9"/>
  <c r="AC8" i="9"/>
  <c r="Y8" i="9"/>
  <c r="U8" i="9"/>
  <c r="Q8" i="9"/>
  <c r="M8" i="9"/>
  <c r="I8" i="9"/>
  <c r="E8" i="9"/>
  <c r="AK7" i="9"/>
  <c r="AG7" i="9"/>
  <c r="AC7" i="9"/>
  <c r="Y7" i="9"/>
  <c r="U7" i="9"/>
  <c r="Q7" i="9"/>
  <c r="M7" i="9"/>
  <c r="I7" i="9"/>
  <c r="E7" i="9"/>
  <c r="AK6" i="9"/>
  <c r="AG6" i="9"/>
  <c r="AC6" i="9"/>
  <c r="Y6" i="9"/>
  <c r="U6" i="9"/>
  <c r="Q6" i="9"/>
  <c r="M6" i="9"/>
  <c r="I6" i="9"/>
  <c r="E6" i="9"/>
  <c r="AK5" i="9"/>
  <c r="AG5" i="9"/>
  <c r="AC5" i="9"/>
  <c r="Y5" i="9"/>
  <c r="U5" i="9"/>
  <c r="Q5" i="9"/>
  <c r="M5" i="9"/>
  <c r="I5" i="9"/>
  <c r="E5" i="9"/>
  <c r="AK4" i="9"/>
  <c r="AG4" i="9"/>
  <c r="AC4" i="9"/>
  <c r="Y4" i="9"/>
  <c r="U4" i="9"/>
  <c r="Q4" i="9"/>
  <c r="M4" i="9"/>
  <c r="I4" i="9"/>
  <c r="E4" i="9"/>
  <c r="AK3" i="9"/>
  <c r="AG3" i="9"/>
  <c r="AC3" i="9"/>
  <c r="Y3" i="9"/>
  <c r="U3" i="9"/>
  <c r="Q3" i="9"/>
  <c r="M3" i="9"/>
  <c r="I3" i="9"/>
  <c r="E3" i="9"/>
  <c r="AK2" i="9"/>
  <c r="AG2" i="9"/>
  <c r="AC2" i="9"/>
  <c r="Y2" i="9"/>
  <c r="U2" i="9"/>
  <c r="Q2" i="9"/>
  <c r="M2" i="9"/>
  <c r="AK80" i="8"/>
  <c r="AG80" i="8"/>
  <c r="AC80" i="8"/>
  <c r="Y80" i="8"/>
  <c r="U80" i="8"/>
  <c r="Q80" i="8"/>
  <c r="M80" i="8"/>
  <c r="I80" i="8"/>
  <c r="E80" i="8"/>
  <c r="AK79" i="8"/>
  <c r="AG79" i="8"/>
  <c r="AC79" i="8"/>
  <c r="Y79" i="8"/>
  <c r="U79" i="8"/>
  <c r="Q79" i="8"/>
  <c r="M79" i="8"/>
  <c r="I79" i="8"/>
  <c r="E79" i="8"/>
  <c r="AK78" i="8"/>
  <c r="AG78" i="8"/>
  <c r="AC78" i="8"/>
  <c r="Y78" i="8"/>
  <c r="U78" i="8"/>
  <c r="Q78" i="8"/>
  <c r="M78" i="8"/>
  <c r="I78" i="8"/>
  <c r="E78" i="8"/>
  <c r="AK77" i="8"/>
  <c r="AG77" i="8"/>
  <c r="AC77" i="8"/>
  <c r="Y77" i="8"/>
  <c r="U77" i="8"/>
  <c r="Q77" i="8"/>
  <c r="M77" i="8"/>
  <c r="I77" i="8"/>
  <c r="E77" i="8"/>
  <c r="AK76" i="8"/>
  <c r="AG76" i="8"/>
  <c r="AC76" i="8"/>
  <c r="Y76" i="8"/>
  <c r="U76" i="8"/>
  <c r="Q76" i="8"/>
  <c r="M76" i="8"/>
  <c r="I76" i="8"/>
  <c r="E76" i="8"/>
  <c r="AK75" i="8"/>
  <c r="AG75" i="8"/>
  <c r="AC75" i="8"/>
  <c r="Y75" i="8"/>
  <c r="U75" i="8"/>
  <c r="Q75" i="8"/>
  <c r="M75" i="8"/>
  <c r="I75" i="8"/>
  <c r="E75" i="8"/>
  <c r="AK74" i="8"/>
  <c r="AG74" i="8"/>
  <c r="AC74" i="8"/>
  <c r="Y74" i="8"/>
  <c r="U74" i="8"/>
  <c r="Q74" i="8"/>
  <c r="M74" i="8"/>
  <c r="I74" i="8"/>
  <c r="E74" i="8"/>
  <c r="AK73" i="8"/>
  <c r="AG73" i="8"/>
  <c r="AC73" i="8"/>
  <c r="Y73" i="8"/>
  <c r="U73" i="8"/>
  <c r="Q73" i="8"/>
  <c r="M73" i="8"/>
  <c r="I73" i="8"/>
  <c r="E73" i="8"/>
  <c r="AK72" i="8"/>
  <c r="AG72" i="8"/>
  <c r="AC72" i="8"/>
  <c r="Y72" i="8"/>
  <c r="U72" i="8"/>
  <c r="Q72" i="8"/>
  <c r="M72" i="8"/>
  <c r="I72" i="8"/>
  <c r="E72" i="8"/>
  <c r="AK71" i="8"/>
  <c r="AG71" i="8"/>
  <c r="AC71" i="8"/>
  <c r="Y71" i="8"/>
  <c r="U71" i="8"/>
  <c r="Q71" i="8"/>
  <c r="M71" i="8"/>
  <c r="I71" i="8"/>
  <c r="E71" i="8"/>
  <c r="AK70" i="8"/>
  <c r="AG70" i="8"/>
  <c r="AC70" i="8"/>
  <c r="Y70" i="8"/>
  <c r="U70" i="8"/>
  <c r="Q70" i="8"/>
  <c r="M70" i="8"/>
  <c r="I70" i="8"/>
  <c r="E70" i="8"/>
  <c r="AK69" i="8"/>
  <c r="AG69" i="8"/>
  <c r="AC69" i="8"/>
  <c r="Y69" i="8"/>
  <c r="U69" i="8"/>
  <c r="Q69" i="8"/>
  <c r="M69" i="8"/>
  <c r="I69" i="8"/>
  <c r="E69" i="8"/>
  <c r="AK68" i="8"/>
  <c r="AG68" i="8"/>
  <c r="AC68" i="8"/>
  <c r="Y68" i="8"/>
  <c r="U68" i="8"/>
  <c r="Q68" i="8"/>
  <c r="M68" i="8"/>
  <c r="I68" i="8"/>
  <c r="E68" i="8"/>
  <c r="AK67" i="8"/>
  <c r="AG67" i="8"/>
  <c r="AC67" i="8"/>
  <c r="Y67" i="8"/>
  <c r="U67" i="8"/>
  <c r="Q67" i="8"/>
  <c r="M67" i="8"/>
  <c r="I67" i="8"/>
  <c r="E67" i="8"/>
  <c r="AK66" i="8"/>
  <c r="AG66" i="8"/>
  <c r="AC66" i="8"/>
  <c r="Y66" i="8"/>
  <c r="U66" i="8"/>
  <c r="Q66" i="8"/>
  <c r="M66" i="8"/>
  <c r="I66" i="8"/>
  <c r="E66" i="8"/>
  <c r="AK65" i="8"/>
  <c r="AG65" i="8"/>
  <c r="AC65" i="8"/>
  <c r="Y65" i="8"/>
  <c r="U65" i="8"/>
  <c r="Q65" i="8"/>
  <c r="M65" i="8"/>
  <c r="I65" i="8"/>
  <c r="E65" i="8"/>
  <c r="AK64" i="8"/>
  <c r="AG64" i="8"/>
  <c r="AC64" i="8"/>
  <c r="Y64" i="8"/>
  <c r="U64" i="8"/>
  <c r="Q64" i="8"/>
  <c r="M64" i="8"/>
  <c r="I64" i="8"/>
  <c r="E64" i="8"/>
  <c r="AK63" i="8"/>
  <c r="AG63" i="8"/>
  <c r="AC63" i="8"/>
  <c r="Y63" i="8"/>
  <c r="U63" i="8"/>
  <c r="Q63" i="8"/>
  <c r="M63" i="8"/>
  <c r="I63" i="8"/>
  <c r="E63" i="8"/>
  <c r="AK62" i="8"/>
  <c r="AG62" i="8"/>
  <c r="AC62" i="8"/>
  <c r="Y62" i="8"/>
  <c r="U62" i="8"/>
  <c r="Q62" i="8"/>
  <c r="M62" i="8"/>
  <c r="I62" i="8"/>
  <c r="E62" i="8"/>
  <c r="AK61" i="8"/>
  <c r="AG61" i="8"/>
  <c r="AC61" i="8"/>
  <c r="Y61" i="8"/>
  <c r="U61" i="8"/>
  <c r="Q61" i="8"/>
  <c r="M61" i="8"/>
  <c r="I61" i="8"/>
  <c r="E61" i="8"/>
  <c r="AK60" i="8"/>
  <c r="AG60" i="8"/>
  <c r="AC60" i="8"/>
  <c r="Y60" i="8"/>
  <c r="U60" i="8"/>
  <c r="Q60" i="8"/>
  <c r="M60" i="8"/>
  <c r="I60" i="8"/>
  <c r="E60" i="8"/>
  <c r="AK59" i="8"/>
  <c r="AG59" i="8"/>
  <c r="AC59" i="8"/>
  <c r="Y59" i="8"/>
  <c r="U59" i="8"/>
  <c r="Q59" i="8"/>
  <c r="M59" i="8"/>
  <c r="AK58" i="8"/>
  <c r="AG58" i="8"/>
  <c r="AC58" i="8"/>
  <c r="Y58" i="8"/>
  <c r="U58" i="8"/>
  <c r="Q58" i="8"/>
  <c r="M58" i="8"/>
  <c r="I58" i="8"/>
  <c r="E58" i="8"/>
  <c r="AK57" i="8"/>
  <c r="AG57" i="8"/>
  <c r="AC57" i="8"/>
  <c r="Y57" i="8"/>
  <c r="U57" i="8"/>
  <c r="Q57" i="8"/>
  <c r="M57" i="8"/>
  <c r="I57" i="8"/>
  <c r="E57" i="8"/>
  <c r="AK56" i="8"/>
  <c r="AG56" i="8"/>
  <c r="AC56" i="8"/>
  <c r="Y56" i="8"/>
  <c r="U56" i="8"/>
  <c r="Q56" i="8"/>
  <c r="M56" i="8"/>
  <c r="I56" i="8"/>
  <c r="E56" i="8"/>
  <c r="AK55" i="8"/>
  <c r="AG55" i="8"/>
  <c r="AC55" i="8"/>
  <c r="Y55" i="8"/>
  <c r="U55" i="8"/>
  <c r="Q55" i="8"/>
  <c r="M55" i="8"/>
  <c r="I55" i="8"/>
  <c r="E55" i="8"/>
  <c r="AK54" i="8"/>
  <c r="AG54" i="8"/>
  <c r="AC54" i="8"/>
  <c r="Y54" i="8"/>
  <c r="U54" i="8"/>
  <c r="Q54" i="8"/>
  <c r="M54" i="8"/>
  <c r="I54" i="8"/>
  <c r="E54" i="8"/>
  <c r="AK53" i="8"/>
  <c r="AG53" i="8"/>
  <c r="AC53" i="8"/>
  <c r="Y53" i="8"/>
  <c r="U53" i="8"/>
  <c r="Q53" i="8"/>
  <c r="M53" i="8"/>
  <c r="I53" i="8"/>
  <c r="E53" i="8"/>
  <c r="AK52" i="8"/>
  <c r="AG52" i="8"/>
  <c r="AC52" i="8"/>
  <c r="Y52" i="8"/>
  <c r="U52" i="8"/>
  <c r="Q52" i="8"/>
  <c r="M52" i="8"/>
  <c r="I52" i="8"/>
  <c r="E52" i="8"/>
  <c r="AK51" i="8"/>
  <c r="AG51" i="8"/>
  <c r="AC51" i="8"/>
  <c r="Y51" i="8"/>
  <c r="U51" i="8"/>
  <c r="Q51" i="8"/>
  <c r="M51" i="8"/>
  <c r="I51" i="8"/>
  <c r="E51" i="8"/>
  <c r="AK50" i="8"/>
  <c r="AG50" i="8"/>
  <c r="AC50" i="8"/>
  <c r="Y50" i="8"/>
  <c r="U50" i="8"/>
  <c r="Q50" i="8"/>
  <c r="M50" i="8"/>
  <c r="I50" i="8"/>
  <c r="E50" i="8"/>
  <c r="AK49" i="8"/>
  <c r="AG49" i="8"/>
  <c r="AC49" i="8"/>
  <c r="Y49" i="8"/>
  <c r="U49" i="8"/>
  <c r="Q49" i="8"/>
  <c r="M49" i="8"/>
  <c r="I49" i="8"/>
  <c r="E49" i="8"/>
  <c r="AK48" i="8"/>
  <c r="AG48" i="8"/>
  <c r="AC48" i="8"/>
  <c r="Y48" i="8"/>
  <c r="U48" i="8"/>
  <c r="Q48" i="8"/>
  <c r="M48" i="8"/>
  <c r="I48" i="8"/>
  <c r="E48" i="8"/>
  <c r="AK47" i="8"/>
  <c r="AG47" i="8"/>
  <c r="AC47" i="8"/>
  <c r="Y47" i="8"/>
  <c r="U47" i="8"/>
  <c r="Q47" i="8"/>
  <c r="M47" i="8"/>
  <c r="I47" i="8"/>
  <c r="E47" i="8"/>
  <c r="AK46" i="8"/>
  <c r="AG46" i="8"/>
  <c r="AC46" i="8"/>
  <c r="Y46" i="8"/>
  <c r="U46" i="8"/>
  <c r="Q46" i="8"/>
  <c r="M46" i="8"/>
  <c r="I46" i="8"/>
  <c r="E46" i="8"/>
  <c r="AK45" i="8"/>
  <c r="AG45" i="8"/>
  <c r="AC45" i="8"/>
  <c r="Y45" i="8"/>
  <c r="U45" i="8"/>
  <c r="Q45" i="8"/>
  <c r="M45" i="8"/>
  <c r="I45" i="8"/>
  <c r="E45" i="8"/>
  <c r="AK44" i="8"/>
  <c r="AG44" i="8"/>
  <c r="AC44" i="8"/>
  <c r="Y44" i="8"/>
  <c r="U44" i="8"/>
  <c r="Q44" i="8"/>
  <c r="M44" i="8"/>
  <c r="I44" i="8"/>
  <c r="E44" i="8"/>
  <c r="AK43" i="8"/>
  <c r="AG43" i="8"/>
  <c r="AC43" i="8"/>
  <c r="Y43" i="8"/>
  <c r="U43" i="8"/>
  <c r="Q43" i="8"/>
  <c r="M43" i="8"/>
  <c r="I43" i="8"/>
  <c r="E43" i="8"/>
  <c r="AK42" i="8"/>
  <c r="AG42" i="8"/>
  <c r="AC42" i="8"/>
  <c r="Y42" i="8"/>
  <c r="U42" i="8"/>
  <c r="Q42" i="8"/>
  <c r="M42" i="8"/>
  <c r="I42" i="8"/>
  <c r="E42" i="8"/>
  <c r="AK41" i="8"/>
  <c r="AG41" i="8"/>
  <c r="AC41" i="8"/>
  <c r="Y41" i="8"/>
  <c r="U41" i="8"/>
  <c r="Q41" i="8"/>
  <c r="M41" i="8"/>
  <c r="I41" i="8"/>
  <c r="E41" i="8"/>
  <c r="AK40" i="8"/>
  <c r="AG40" i="8"/>
  <c r="AC40" i="8"/>
  <c r="Y40" i="8"/>
  <c r="U40" i="8"/>
  <c r="Q40" i="8"/>
  <c r="M40" i="8"/>
  <c r="I40" i="8"/>
  <c r="E40" i="8"/>
  <c r="AK39" i="8"/>
  <c r="AG39" i="8"/>
  <c r="AC39" i="8"/>
  <c r="Y39" i="8"/>
  <c r="U39" i="8"/>
  <c r="Q39" i="8"/>
  <c r="M39" i="8"/>
  <c r="I39" i="8"/>
  <c r="E39" i="8"/>
  <c r="AK38" i="8"/>
  <c r="AG38" i="8"/>
  <c r="AC38" i="8"/>
  <c r="Y38" i="8"/>
  <c r="U38" i="8"/>
  <c r="Q38" i="8"/>
  <c r="M38" i="8"/>
  <c r="I38" i="8"/>
  <c r="E38" i="8"/>
  <c r="AK37" i="8"/>
  <c r="AG37" i="8"/>
  <c r="AC37" i="8"/>
  <c r="Y37" i="8"/>
  <c r="U37" i="8"/>
  <c r="Q37" i="8"/>
  <c r="M37" i="8"/>
  <c r="I37" i="8"/>
  <c r="E37" i="8"/>
  <c r="AK36" i="8"/>
  <c r="AG36" i="8"/>
  <c r="AC36" i="8"/>
  <c r="Y36" i="8"/>
  <c r="U36" i="8"/>
  <c r="Q36" i="8"/>
  <c r="M36" i="8"/>
  <c r="I36" i="8"/>
  <c r="E36" i="8"/>
  <c r="AK35" i="8"/>
  <c r="AG35" i="8"/>
  <c r="AC35" i="8"/>
  <c r="Y35" i="8"/>
  <c r="U35" i="8"/>
  <c r="Q35" i="8"/>
  <c r="M35" i="8"/>
  <c r="I35" i="8"/>
  <c r="E35" i="8"/>
  <c r="AK34" i="8"/>
  <c r="AG34" i="8"/>
  <c r="AC34" i="8"/>
  <c r="Y34" i="8"/>
  <c r="U34" i="8"/>
  <c r="Q34" i="8"/>
  <c r="M34" i="8"/>
  <c r="I34" i="8"/>
  <c r="E34" i="8"/>
  <c r="AK33" i="8"/>
  <c r="AG33" i="8"/>
  <c r="AC33" i="8"/>
  <c r="Y33" i="8"/>
  <c r="U33" i="8"/>
  <c r="Q33" i="8"/>
  <c r="M33" i="8"/>
  <c r="I33" i="8"/>
  <c r="E33" i="8"/>
  <c r="AK32" i="8"/>
  <c r="AG32" i="8"/>
  <c r="AC32" i="8"/>
  <c r="Y32" i="8"/>
  <c r="U32" i="8"/>
  <c r="Q32" i="8"/>
  <c r="M32" i="8"/>
  <c r="I32" i="8"/>
  <c r="E32" i="8"/>
  <c r="AK31" i="8"/>
  <c r="AG31" i="8"/>
  <c r="AC31" i="8"/>
  <c r="Y31" i="8"/>
  <c r="U31" i="8"/>
  <c r="Q31" i="8"/>
  <c r="M31" i="8"/>
  <c r="I31" i="8"/>
  <c r="E31" i="8"/>
  <c r="AK30" i="8"/>
  <c r="AG30" i="8"/>
  <c r="AC30" i="8"/>
  <c r="Y30" i="8"/>
  <c r="U30" i="8"/>
  <c r="Q30" i="8"/>
  <c r="M30" i="8"/>
  <c r="I30" i="8"/>
  <c r="E30" i="8"/>
  <c r="AK29" i="8"/>
  <c r="AG29" i="8"/>
  <c r="AC29" i="8"/>
  <c r="Y29" i="8"/>
  <c r="U29" i="8"/>
  <c r="Q29" i="8"/>
  <c r="M29" i="8"/>
  <c r="I29" i="8"/>
  <c r="E29" i="8"/>
  <c r="AK28" i="8"/>
  <c r="AG28" i="8"/>
  <c r="AC28" i="8"/>
  <c r="Y28" i="8"/>
  <c r="U28" i="8"/>
  <c r="Q28" i="8"/>
  <c r="M28" i="8"/>
  <c r="AK27" i="8"/>
  <c r="AG27" i="8"/>
  <c r="AC27" i="8"/>
  <c r="Y27" i="8"/>
  <c r="U27" i="8"/>
  <c r="Q27" i="8"/>
  <c r="M27" i="8"/>
  <c r="I27" i="8"/>
  <c r="E27" i="8"/>
  <c r="AK26" i="8"/>
  <c r="AG26" i="8"/>
  <c r="AC26" i="8"/>
  <c r="Y26" i="8"/>
  <c r="U26" i="8"/>
  <c r="Q26" i="8"/>
  <c r="M26" i="8"/>
  <c r="I26" i="8"/>
  <c r="E26" i="8"/>
  <c r="AK25" i="8"/>
  <c r="AG25" i="8"/>
  <c r="AC25" i="8"/>
  <c r="Y25" i="8"/>
  <c r="U25" i="8"/>
  <c r="Q25" i="8"/>
  <c r="M25" i="8"/>
  <c r="I25" i="8"/>
  <c r="E25" i="8"/>
  <c r="AK24" i="8"/>
  <c r="AG24" i="8"/>
  <c r="AC24" i="8"/>
  <c r="Y24" i="8"/>
  <c r="U24" i="8"/>
  <c r="Q24" i="8"/>
  <c r="M24" i="8"/>
  <c r="AK23" i="8"/>
  <c r="AG23" i="8"/>
  <c r="AC23" i="8"/>
  <c r="Y23" i="8"/>
  <c r="U23" i="8"/>
  <c r="Q23" i="8"/>
  <c r="M23" i="8"/>
  <c r="I23" i="8"/>
  <c r="E23" i="8"/>
  <c r="AK22" i="8"/>
  <c r="AG22" i="8"/>
  <c r="AC22" i="8"/>
  <c r="Y22" i="8"/>
  <c r="U22" i="8"/>
  <c r="Q22" i="8"/>
  <c r="M22" i="8"/>
  <c r="I22" i="8"/>
  <c r="E22" i="8"/>
  <c r="AK21" i="8"/>
  <c r="AG21" i="8"/>
  <c r="AC21" i="8"/>
  <c r="Y21" i="8"/>
  <c r="U21" i="8"/>
  <c r="Q21" i="8"/>
  <c r="M21" i="8"/>
  <c r="I21" i="8"/>
  <c r="E21" i="8"/>
  <c r="AK20" i="8"/>
  <c r="AG20" i="8"/>
  <c r="AC20" i="8"/>
  <c r="Y20" i="8"/>
  <c r="U20" i="8"/>
  <c r="Q20" i="8"/>
  <c r="M20" i="8"/>
  <c r="I20" i="8"/>
  <c r="E20" i="8"/>
  <c r="AK19" i="8"/>
  <c r="AG19" i="8"/>
  <c r="AC19" i="8"/>
  <c r="Y19" i="8"/>
  <c r="U19" i="8"/>
  <c r="Q19" i="8"/>
  <c r="M19" i="8"/>
  <c r="I19" i="8"/>
  <c r="E19" i="8"/>
  <c r="AK18" i="8"/>
  <c r="AG18" i="8"/>
  <c r="AC18" i="8"/>
  <c r="Y18" i="8"/>
  <c r="U18" i="8"/>
  <c r="Q18" i="8"/>
  <c r="M18" i="8"/>
  <c r="I18" i="8"/>
  <c r="E18" i="8"/>
  <c r="AK17" i="8"/>
  <c r="AG17" i="8"/>
  <c r="AC17" i="8"/>
  <c r="Y17" i="8"/>
  <c r="U17" i="8"/>
  <c r="Q17" i="8"/>
  <c r="M17" i="8"/>
  <c r="I17" i="8"/>
  <c r="E17" i="8"/>
  <c r="AK16" i="8"/>
  <c r="AG16" i="8"/>
  <c r="AC16" i="8"/>
  <c r="Y16" i="8"/>
  <c r="U16" i="8"/>
  <c r="Q16" i="8"/>
  <c r="M16" i="8"/>
  <c r="I16" i="8"/>
  <c r="E16" i="8"/>
  <c r="AK15" i="8"/>
  <c r="AG15" i="8"/>
  <c r="AC15" i="8"/>
  <c r="Y15" i="8"/>
  <c r="U15" i="8"/>
  <c r="Q15" i="8"/>
  <c r="M15" i="8"/>
  <c r="I15" i="8"/>
  <c r="E15" i="8"/>
  <c r="AK14" i="8"/>
  <c r="AG14" i="8"/>
  <c r="AC14" i="8"/>
  <c r="Y14" i="8"/>
  <c r="U14" i="8"/>
  <c r="Q14" i="8"/>
  <c r="M14" i="8"/>
  <c r="I14" i="8"/>
  <c r="E14" i="8"/>
  <c r="AK13" i="8"/>
  <c r="AG13" i="8"/>
  <c r="AC13" i="8"/>
  <c r="Y13" i="8"/>
  <c r="U13" i="8"/>
  <c r="Q13" i="8"/>
  <c r="M13" i="8"/>
  <c r="I13" i="8"/>
  <c r="E13" i="8"/>
  <c r="AK12" i="8"/>
  <c r="AG12" i="8"/>
  <c r="AC12" i="8"/>
  <c r="Y12" i="8"/>
  <c r="U12" i="8"/>
  <c r="Q12" i="8"/>
  <c r="M12" i="8"/>
  <c r="I12" i="8"/>
  <c r="E12" i="8"/>
  <c r="AK11" i="8"/>
  <c r="AG11" i="8"/>
  <c r="AC11" i="8"/>
  <c r="Y11" i="8"/>
  <c r="U11" i="8"/>
  <c r="Q11" i="8"/>
  <c r="M11" i="8"/>
  <c r="I11" i="8"/>
  <c r="E11" i="8"/>
  <c r="AK10" i="8"/>
  <c r="AG10" i="8"/>
  <c r="AC10" i="8"/>
  <c r="Y10" i="8"/>
  <c r="U10" i="8"/>
  <c r="Q10" i="8"/>
  <c r="M10" i="8"/>
  <c r="I10" i="8"/>
  <c r="E10" i="8"/>
  <c r="AK9" i="8"/>
  <c r="AG9" i="8"/>
  <c r="AC9" i="8"/>
  <c r="Y9" i="8"/>
  <c r="U9" i="8"/>
  <c r="Q9" i="8"/>
  <c r="M9" i="8"/>
  <c r="I9" i="8"/>
  <c r="E9" i="8"/>
  <c r="AK8" i="8"/>
  <c r="AG8" i="8"/>
  <c r="AC8" i="8"/>
  <c r="Y8" i="8"/>
  <c r="U8" i="8"/>
  <c r="Q8" i="8"/>
  <c r="M8" i="8"/>
  <c r="I8" i="8"/>
  <c r="E8" i="8"/>
  <c r="AK7" i="8"/>
  <c r="AG7" i="8"/>
  <c r="AC7" i="8"/>
  <c r="Y7" i="8"/>
  <c r="U7" i="8"/>
  <c r="Q7" i="8"/>
  <c r="M7" i="8"/>
  <c r="I7" i="8"/>
  <c r="E7" i="8"/>
  <c r="AK6" i="8"/>
  <c r="AG6" i="8"/>
  <c r="AC6" i="8"/>
  <c r="Y6" i="8"/>
  <c r="U6" i="8"/>
  <c r="Q6" i="8"/>
  <c r="M6" i="8"/>
  <c r="I6" i="8"/>
  <c r="E6" i="8"/>
  <c r="AK5" i="8"/>
  <c r="AG5" i="8"/>
  <c r="AC5" i="8"/>
  <c r="Y5" i="8"/>
  <c r="U5" i="8"/>
  <c r="Q5" i="8"/>
  <c r="M5" i="8"/>
  <c r="I5" i="8"/>
  <c r="E5" i="8"/>
  <c r="AK4" i="8"/>
  <c r="AG4" i="8"/>
  <c r="AC4" i="8"/>
  <c r="Y4" i="8"/>
  <c r="U4" i="8"/>
  <c r="Q4" i="8"/>
  <c r="M4" i="8"/>
  <c r="I4" i="8"/>
  <c r="E4" i="8"/>
  <c r="AK3" i="8"/>
  <c r="AG3" i="8"/>
  <c r="AC3" i="8"/>
  <c r="Y3" i="8"/>
  <c r="U3" i="8"/>
  <c r="Q3" i="8"/>
  <c r="M3" i="8"/>
  <c r="I3" i="8"/>
  <c r="E3" i="8"/>
  <c r="AK2" i="8"/>
  <c r="AG2" i="8"/>
  <c r="AC2" i="8"/>
  <c r="Y2" i="8"/>
  <c r="U2" i="8"/>
  <c r="Q2" i="8"/>
  <c r="M2" i="8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K80" i="4" l="1"/>
  <c r="AG80" i="4"/>
  <c r="AC80" i="4"/>
  <c r="Y80" i="4"/>
  <c r="U80" i="4"/>
  <c r="Q80" i="4"/>
  <c r="M80" i="4"/>
  <c r="I80" i="4"/>
  <c r="E80" i="4"/>
  <c r="AK79" i="4"/>
  <c r="AG79" i="4"/>
  <c r="AC79" i="4"/>
  <c r="Y79" i="4"/>
  <c r="U79" i="4"/>
  <c r="Q79" i="4"/>
  <c r="M79" i="4"/>
  <c r="I79" i="4"/>
  <c r="E79" i="4"/>
  <c r="AK78" i="4"/>
  <c r="AG78" i="4"/>
  <c r="AC78" i="4"/>
  <c r="Y78" i="4"/>
  <c r="U78" i="4"/>
  <c r="Q78" i="4"/>
  <c r="M78" i="4"/>
  <c r="I78" i="4"/>
  <c r="E78" i="4"/>
  <c r="AK77" i="4"/>
  <c r="AG77" i="4"/>
  <c r="AC77" i="4"/>
  <c r="Y77" i="4"/>
  <c r="U77" i="4"/>
  <c r="Q77" i="4"/>
  <c r="M77" i="4"/>
  <c r="I77" i="4"/>
  <c r="E77" i="4"/>
  <c r="AK76" i="4"/>
  <c r="AG76" i="4"/>
  <c r="AC76" i="4"/>
  <c r="Y76" i="4"/>
  <c r="U76" i="4"/>
  <c r="Q76" i="4"/>
  <c r="M76" i="4"/>
  <c r="I76" i="4"/>
  <c r="E76" i="4"/>
  <c r="AK75" i="4"/>
  <c r="AG75" i="4"/>
  <c r="AC75" i="4"/>
  <c r="Y75" i="4"/>
  <c r="U75" i="4"/>
  <c r="Q75" i="4"/>
  <c r="M75" i="4"/>
  <c r="I75" i="4"/>
  <c r="E75" i="4"/>
  <c r="AK74" i="4"/>
  <c r="AG74" i="4"/>
  <c r="AC74" i="4"/>
  <c r="Y74" i="4"/>
  <c r="U74" i="4"/>
  <c r="Q74" i="4"/>
  <c r="M74" i="4"/>
  <c r="I74" i="4"/>
  <c r="E74" i="4"/>
  <c r="AK73" i="4"/>
  <c r="AG73" i="4"/>
  <c r="AC73" i="4"/>
  <c r="Y73" i="4"/>
  <c r="U73" i="4"/>
  <c r="Q73" i="4"/>
  <c r="M73" i="4"/>
  <c r="I73" i="4"/>
  <c r="E73" i="4"/>
  <c r="AK72" i="4"/>
  <c r="AG72" i="4"/>
  <c r="AC72" i="4"/>
  <c r="Y72" i="4"/>
  <c r="U72" i="4"/>
  <c r="Q72" i="4"/>
  <c r="M72" i="4"/>
  <c r="I72" i="4"/>
  <c r="E72" i="4"/>
  <c r="AK71" i="4"/>
  <c r="AG71" i="4"/>
  <c r="AC71" i="4"/>
  <c r="Y71" i="4"/>
  <c r="U71" i="4"/>
  <c r="Q71" i="4"/>
  <c r="M71" i="4"/>
  <c r="I71" i="4"/>
  <c r="E71" i="4"/>
  <c r="AK70" i="4"/>
  <c r="AG70" i="4"/>
  <c r="AC70" i="4"/>
  <c r="Y70" i="4"/>
  <c r="U70" i="4"/>
  <c r="Q70" i="4"/>
  <c r="M70" i="4"/>
  <c r="I70" i="4"/>
  <c r="E70" i="4"/>
  <c r="AK69" i="4"/>
  <c r="AG69" i="4"/>
  <c r="AC69" i="4"/>
  <c r="Y69" i="4"/>
  <c r="U69" i="4"/>
  <c r="Q69" i="4"/>
  <c r="M69" i="4"/>
  <c r="I69" i="4"/>
  <c r="E69" i="4"/>
  <c r="AK68" i="4"/>
  <c r="AG68" i="4"/>
  <c r="AC68" i="4"/>
  <c r="Y68" i="4"/>
  <c r="U68" i="4"/>
  <c r="Q68" i="4"/>
  <c r="M68" i="4"/>
  <c r="I68" i="4"/>
  <c r="E68" i="4"/>
  <c r="AK67" i="4"/>
  <c r="AG67" i="4"/>
  <c r="AC67" i="4"/>
  <c r="Y67" i="4"/>
  <c r="U67" i="4"/>
  <c r="Q67" i="4"/>
  <c r="M67" i="4"/>
  <c r="I67" i="4"/>
  <c r="E67" i="4"/>
  <c r="AK66" i="4"/>
  <c r="AG66" i="4"/>
  <c r="AC66" i="4"/>
  <c r="Y66" i="4"/>
  <c r="U66" i="4"/>
  <c r="Q66" i="4"/>
  <c r="M66" i="4"/>
  <c r="I66" i="4"/>
  <c r="E66" i="4"/>
  <c r="AK65" i="4"/>
  <c r="AG65" i="4"/>
  <c r="AC65" i="4"/>
  <c r="Y65" i="4"/>
  <c r="U65" i="4"/>
  <c r="Q65" i="4"/>
  <c r="M65" i="4"/>
  <c r="I65" i="4"/>
  <c r="E65" i="4"/>
  <c r="AK64" i="4"/>
  <c r="AG64" i="4"/>
  <c r="AC64" i="4"/>
  <c r="Y64" i="4"/>
  <c r="U64" i="4"/>
  <c r="Q64" i="4"/>
  <c r="M64" i="4"/>
  <c r="I64" i="4"/>
  <c r="E64" i="4"/>
  <c r="AK63" i="4"/>
  <c r="AG63" i="4"/>
  <c r="AC63" i="4"/>
  <c r="Y63" i="4"/>
  <c r="U63" i="4"/>
  <c r="Q63" i="4"/>
  <c r="M63" i="4"/>
  <c r="I63" i="4"/>
  <c r="E63" i="4"/>
  <c r="AK62" i="4"/>
  <c r="AG62" i="4"/>
  <c r="AC62" i="4"/>
  <c r="Y62" i="4"/>
  <c r="U62" i="4"/>
  <c r="Q62" i="4"/>
  <c r="M62" i="4"/>
  <c r="I62" i="4"/>
  <c r="E62" i="4"/>
  <c r="AK61" i="4"/>
  <c r="AG61" i="4"/>
  <c r="AC61" i="4"/>
  <c r="Y61" i="4"/>
  <c r="U61" i="4"/>
  <c r="Q61" i="4"/>
  <c r="M61" i="4"/>
  <c r="I61" i="4"/>
  <c r="E61" i="4"/>
  <c r="AK60" i="4"/>
  <c r="AG60" i="4"/>
  <c r="AC60" i="4"/>
  <c r="Y60" i="4"/>
  <c r="U60" i="4"/>
  <c r="Q60" i="4"/>
  <c r="M60" i="4"/>
  <c r="I60" i="4"/>
  <c r="E60" i="4"/>
  <c r="AK59" i="4"/>
  <c r="AG59" i="4"/>
  <c r="AC59" i="4"/>
  <c r="Y59" i="4"/>
  <c r="U59" i="4"/>
  <c r="Q59" i="4"/>
  <c r="M59" i="4"/>
  <c r="AK58" i="4"/>
  <c r="AG58" i="4"/>
  <c r="AC58" i="4"/>
  <c r="Y58" i="4"/>
  <c r="U58" i="4"/>
  <c r="Q58" i="4"/>
  <c r="M58" i="4"/>
  <c r="I58" i="4"/>
  <c r="E58" i="4"/>
  <c r="AK57" i="4"/>
  <c r="AG57" i="4"/>
  <c r="AC57" i="4"/>
  <c r="Y57" i="4"/>
  <c r="U57" i="4"/>
  <c r="Q57" i="4"/>
  <c r="M57" i="4"/>
  <c r="I57" i="4"/>
  <c r="E57" i="4"/>
  <c r="AK56" i="4"/>
  <c r="AG56" i="4"/>
  <c r="AC56" i="4"/>
  <c r="Y56" i="4"/>
  <c r="U56" i="4"/>
  <c r="Q56" i="4"/>
  <c r="M56" i="4"/>
  <c r="I56" i="4"/>
  <c r="E56" i="4"/>
  <c r="AK55" i="4"/>
  <c r="AG55" i="4"/>
  <c r="AC55" i="4"/>
  <c r="Y55" i="4"/>
  <c r="U55" i="4"/>
  <c r="Q55" i="4"/>
  <c r="M55" i="4"/>
  <c r="I55" i="4"/>
  <c r="E55" i="4"/>
  <c r="AK54" i="4"/>
  <c r="AG54" i="4"/>
  <c r="AC54" i="4"/>
  <c r="Y54" i="4"/>
  <c r="U54" i="4"/>
  <c r="Q54" i="4"/>
  <c r="M54" i="4"/>
  <c r="I54" i="4"/>
  <c r="E54" i="4"/>
  <c r="AK53" i="4"/>
  <c r="AG53" i="4"/>
  <c r="AC53" i="4"/>
  <c r="Y53" i="4"/>
  <c r="U53" i="4"/>
  <c r="Q53" i="4"/>
  <c r="M53" i="4"/>
  <c r="I53" i="4"/>
  <c r="E53" i="4"/>
  <c r="AK52" i="4"/>
  <c r="AG52" i="4"/>
  <c r="AC52" i="4"/>
  <c r="Y52" i="4"/>
  <c r="U52" i="4"/>
  <c r="Q52" i="4"/>
  <c r="M52" i="4"/>
  <c r="I52" i="4"/>
  <c r="E52" i="4"/>
  <c r="AK51" i="4"/>
  <c r="AG51" i="4"/>
  <c r="AC51" i="4"/>
  <c r="Y51" i="4"/>
  <c r="U51" i="4"/>
  <c r="Q51" i="4"/>
  <c r="M51" i="4"/>
  <c r="I51" i="4"/>
  <c r="E51" i="4"/>
  <c r="AK50" i="4"/>
  <c r="AG50" i="4"/>
  <c r="AC50" i="4"/>
  <c r="Y50" i="4"/>
  <c r="U50" i="4"/>
  <c r="Q50" i="4"/>
  <c r="M50" i="4"/>
  <c r="I50" i="4"/>
  <c r="E50" i="4"/>
  <c r="AK49" i="4"/>
  <c r="AG49" i="4"/>
  <c r="AC49" i="4"/>
  <c r="Y49" i="4"/>
  <c r="U49" i="4"/>
  <c r="Q49" i="4"/>
  <c r="M49" i="4"/>
  <c r="I49" i="4"/>
  <c r="E49" i="4"/>
  <c r="AK48" i="4"/>
  <c r="AG48" i="4"/>
  <c r="AC48" i="4"/>
  <c r="Y48" i="4"/>
  <c r="U48" i="4"/>
  <c r="Q48" i="4"/>
  <c r="M48" i="4"/>
  <c r="I48" i="4"/>
  <c r="E48" i="4"/>
  <c r="AK47" i="4"/>
  <c r="AG47" i="4"/>
  <c r="AC47" i="4"/>
  <c r="Y47" i="4"/>
  <c r="U47" i="4"/>
  <c r="Q47" i="4"/>
  <c r="M47" i="4"/>
  <c r="I47" i="4"/>
  <c r="E47" i="4"/>
  <c r="AK46" i="4"/>
  <c r="AG46" i="4"/>
  <c r="AC46" i="4"/>
  <c r="Y46" i="4"/>
  <c r="U46" i="4"/>
  <c r="Q46" i="4"/>
  <c r="M46" i="4"/>
  <c r="I46" i="4"/>
  <c r="E46" i="4"/>
  <c r="AK45" i="4"/>
  <c r="AG45" i="4"/>
  <c r="AC45" i="4"/>
  <c r="Y45" i="4"/>
  <c r="U45" i="4"/>
  <c r="Q45" i="4"/>
  <c r="M45" i="4"/>
  <c r="I45" i="4"/>
  <c r="E45" i="4"/>
  <c r="AK44" i="4"/>
  <c r="AG44" i="4"/>
  <c r="AC44" i="4"/>
  <c r="Y44" i="4"/>
  <c r="U44" i="4"/>
  <c r="Q44" i="4"/>
  <c r="M44" i="4"/>
  <c r="I44" i="4"/>
  <c r="E44" i="4"/>
  <c r="AK43" i="4"/>
  <c r="AG43" i="4"/>
  <c r="AC43" i="4"/>
  <c r="Y43" i="4"/>
  <c r="U43" i="4"/>
  <c r="Q43" i="4"/>
  <c r="M43" i="4"/>
  <c r="I43" i="4"/>
  <c r="E43" i="4"/>
  <c r="AK42" i="4"/>
  <c r="AG42" i="4"/>
  <c r="AC42" i="4"/>
  <c r="Y42" i="4"/>
  <c r="U42" i="4"/>
  <c r="Q42" i="4"/>
  <c r="M42" i="4"/>
  <c r="I42" i="4"/>
  <c r="E42" i="4"/>
  <c r="AK41" i="4"/>
  <c r="AG41" i="4"/>
  <c r="AC41" i="4"/>
  <c r="Y41" i="4"/>
  <c r="U41" i="4"/>
  <c r="Q41" i="4"/>
  <c r="M41" i="4"/>
  <c r="I41" i="4"/>
  <c r="E41" i="4"/>
  <c r="AK40" i="4"/>
  <c r="AG40" i="4"/>
  <c r="AC40" i="4"/>
  <c r="Y40" i="4"/>
  <c r="U40" i="4"/>
  <c r="Q40" i="4"/>
  <c r="M40" i="4"/>
  <c r="I40" i="4"/>
  <c r="E40" i="4"/>
  <c r="AK39" i="4"/>
  <c r="AG39" i="4"/>
  <c r="AC39" i="4"/>
  <c r="Y39" i="4"/>
  <c r="U39" i="4"/>
  <c r="Q39" i="4"/>
  <c r="M39" i="4"/>
  <c r="I39" i="4"/>
  <c r="E39" i="4"/>
  <c r="AK38" i="4"/>
  <c r="AG38" i="4"/>
  <c r="AC38" i="4"/>
  <c r="Y38" i="4"/>
  <c r="U38" i="4"/>
  <c r="Q38" i="4"/>
  <c r="M38" i="4"/>
  <c r="I38" i="4"/>
  <c r="E38" i="4"/>
  <c r="AK37" i="4"/>
  <c r="AG37" i="4"/>
  <c r="AC37" i="4"/>
  <c r="Y37" i="4"/>
  <c r="U37" i="4"/>
  <c r="Q37" i="4"/>
  <c r="M37" i="4"/>
  <c r="I37" i="4"/>
  <c r="E37" i="4"/>
  <c r="AK36" i="4"/>
  <c r="AG36" i="4"/>
  <c r="AC36" i="4"/>
  <c r="Y36" i="4"/>
  <c r="U36" i="4"/>
  <c r="Q36" i="4"/>
  <c r="M36" i="4"/>
  <c r="AK35" i="4"/>
  <c r="AG35" i="4"/>
  <c r="AC35" i="4"/>
  <c r="Y35" i="4"/>
  <c r="U35" i="4"/>
  <c r="Q35" i="4"/>
  <c r="M35" i="4"/>
  <c r="I35" i="4"/>
  <c r="E35" i="4"/>
  <c r="AK34" i="4"/>
  <c r="AG34" i="4"/>
  <c r="AC34" i="4"/>
  <c r="Y34" i="4"/>
  <c r="U34" i="4"/>
  <c r="Q34" i="4"/>
  <c r="M34" i="4"/>
  <c r="I34" i="4"/>
  <c r="E34" i="4"/>
  <c r="AK33" i="4"/>
  <c r="AG33" i="4"/>
  <c r="AC33" i="4"/>
  <c r="Y33" i="4"/>
  <c r="U33" i="4"/>
  <c r="Q33" i="4"/>
  <c r="M33" i="4"/>
  <c r="I33" i="4"/>
  <c r="E33" i="4"/>
  <c r="AK32" i="4"/>
  <c r="AG32" i="4"/>
  <c r="AC32" i="4"/>
  <c r="Y32" i="4"/>
  <c r="U32" i="4"/>
  <c r="Q32" i="4"/>
  <c r="M32" i="4"/>
  <c r="I32" i="4"/>
  <c r="E32" i="4"/>
  <c r="AK31" i="4"/>
  <c r="AG31" i="4"/>
  <c r="AC31" i="4"/>
  <c r="Y31" i="4"/>
  <c r="U31" i="4"/>
  <c r="Q31" i="4"/>
  <c r="M31" i="4"/>
  <c r="I31" i="4"/>
  <c r="E31" i="4"/>
  <c r="AK30" i="4"/>
  <c r="AG30" i="4"/>
  <c r="AC30" i="4"/>
  <c r="Y30" i="4"/>
  <c r="U30" i="4"/>
  <c r="Q30" i="4"/>
  <c r="M30" i="4"/>
  <c r="I30" i="4"/>
  <c r="E30" i="4"/>
  <c r="AK29" i="4"/>
  <c r="AG29" i="4"/>
  <c r="AC29" i="4"/>
  <c r="Y29" i="4"/>
  <c r="U29" i="4"/>
  <c r="Q29" i="4"/>
  <c r="M29" i="4"/>
  <c r="I29" i="4"/>
  <c r="E29" i="4"/>
  <c r="AK28" i="4"/>
  <c r="AG28" i="4"/>
  <c r="AC28" i="4"/>
  <c r="Y28" i="4"/>
  <c r="U28" i="4"/>
  <c r="Q28" i="4"/>
  <c r="M28" i="4"/>
  <c r="AK27" i="4"/>
  <c r="AG27" i="4"/>
  <c r="AC27" i="4"/>
  <c r="Y27" i="4"/>
  <c r="U27" i="4"/>
  <c r="Q27" i="4"/>
  <c r="M27" i="4"/>
  <c r="I27" i="4"/>
  <c r="E27" i="4"/>
  <c r="AK26" i="4"/>
  <c r="AG26" i="4"/>
  <c r="AC26" i="4"/>
  <c r="Y26" i="4"/>
  <c r="U26" i="4"/>
  <c r="Q26" i="4"/>
  <c r="M26" i="4"/>
  <c r="I26" i="4"/>
  <c r="E26" i="4"/>
  <c r="AK25" i="4"/>
  <c r="AG25" i="4"/>
  <c r="AC25" i="4"/>
  <c r="Y25" i="4"/>
  <c r="U25" i="4"/>
  <c r="Q25" i="4"/>
  <c r="M25" i="4"/>
  <c r="I25" i="4"/>
  <c r="E25" i="4"/>
  <c r="AK24" i="4"/>
  <c r="AG24" i="4"/>
  <c r="AC24" i="4"/>
  <c r="Y24" i="4"/>
  <c r="U24" i="4"/>
  <c r="Q24" i="4"/>
  <c r="M24" i="4"/>
  <c r="AK23" i="4"/>
  <c r="AG23" i="4"/>
  <c r="AC23" i="4"/>
  <c r="Y23" i="4"/>
  <c r="U23" i="4"/>
  <c r="Q23" i="4"/>
  <c r="M23" i="4"/>
  <c r="I23" i="4"/>
  <c r="E23" i="4"/>
  <c r="AK22" i="4"/>
  <c r="AG22" i="4"/>
  <c r="AC22" i="4"/>
  <c r="Y22" i="4"/>
  <c r="U22" i="4"/>
  <c r="Q22" i="4"/>
  <c r="M22" i="4"/>
  <c r="I22" i="4"/>
  <c r="E22" i="4"/>
  <c r="AK21" i="4"/>
  <c r="AG21" i="4"/>
  <c r="AC21" i="4"/>
  <c r="Y21" i="4"/>
  <c r="U21" i="4"/>
  <c r="Q21" i="4"/>
  <c r="M21" i="4"/>
  <c r="I21" i="4"/>
  <c r="E21" i="4"/>
  <c r="AK20" i="4"/>
  <c r="AG20" i="4"/>
  <c r="AC20" i="4"/>
  <c r="Y20" i="4"/>
  <c r="U20" i="4"/>
  <c r="Q20" i="4"/>
  <c r="M20" i="4"/>
  <c r="AK19" i="4"/>
  <c r="AG19" i="4"/>
  <c r="AC19" i="4"/>
  <c r="Y19" i="4"/>
  <c r="U19" i="4"/>
  <c r="Q19" i="4"/>
  <c r="M19" i="4"/>
  <c r="I19" i="4"/>
  <c r="E19" i="4"/>
  <c r="AK18" i="4"/>
  <c r="AG18" i="4"/>
  <c r="AC18" i="4"/>
  <c r="Y18" i="4"/>
  <c r="U18" i="4"/>
  <c r="Q18" i="4"/>
  <c r="M18" i="4"/>
  <c r="I18" i="4"/>
  <c r="E18" i="4"/>
  <c r="AK17" i="4"/>
  <c r="AG17" i="4"/>
  <c r="AC17" i="4"/>
  <c r="Y17" i="4"/>
  <c r="U17" i="4"/>
  <c r="Q17" i="4"/>
  <c r="M17" i="4"/>
  <c r="I17" i="4"/>
  <c r="E17" i="4"/>
  <c r="AK16" i="4"/>
  <c r="AG16" i="4"/>
  <c r="AC16" i="4"/>
  <c r="Y16" i="4"/>
  <c r="U16" i="4"/>
  <c r="Q16" i="4"/>
  <c r="M16" i="4"/>
  <c r="I16" i="4"/>
  <c r="E16" i="4"/>
  <c r="AK15" i="4"/>
  <c r="AG15" i="4"/>
  <c r="AC15" i="4"/>
  <c r="Y15" i="4"/>
  <c r="U15" i="4"/>
  <c r="Q15" i="4"/>
  <c r="M15" i="4"/>
  <c r="I15" i="4"/>
  <c r="E15" i="4"/>
  <c r="AK14" i="4"/>
  <c r="AG14" i="4"/>
  <c r="AC14" i="4"/>
  <c r="Y14" i="4"/>
  <c r="U14" i="4"/>
  <c r="Q14" i="4"/>
  <c r="M14" i="4"/>
  <c r="I14" i="4"/>
  <c r="E14" i="4"/>
  <c r="AK13" i="4"/>
  <c r="AG13" i="4"/>
  <c r="AC13" i="4"/>
  <c r="Y13" i="4"/>
  <c r="U13" i="4"/>
  <c r="Q13" i="4"/>
  <c r="M13" i="4"/>
  <c r="I13" i="4"/>
  <c r="E13" i="4"/>
  <c r="AK12" i="4"/>
  <c r="AG12" i="4"/>
  <c r="AC12" i="4"/>
  <c r="Y12" i="4"/>
  <c r="U12" i="4"/>
  <c r="Q12" i="4"/>
  <c r="M12" i="4"/>
  <c r="I12" i="4"/>
  <c r="E12" i="4"/>
  <c r="AK11" i="4"/>
  <c r="AG11" i="4"/>
  <c r="AC11" i="4"/>
  <c r="Y11" i="4"/>
  <c r="U11" i="4"/>
  <c r="Q11" i="4"/>
  <c r="M11" i="4"/>
  <c r="I11" i="4"/>
  <c r="E11" i="4"/>
  <c r="AK10" i="4"/>
  <c r="AG10" i="4"/>
  <c r="AC10" i="4"/>
  <c r="Y10" i="4"/>
  <c r="U10" i="4"/>
  <c r="Q10" i="4"/>
  <c r="M10" i="4"/>
  <c r="I10" i="4"/>
  <c r="E10" i="4"/>
  <c r="AK9" i="4"/>
  <c r="AG9" i="4"/>
  <c r="AC9" i="4"/>
  <c r="Y9" i="4"/>
  <c r="U9" i="4"/>
  <c r="Q9" i="4"/>
  <c r="M9" i="4"/>
  <c r="I9" i="4"/>
  <c r="E9" i="4"/>
  <c r="AK8" i="4"/>
  <c r="AG8" i="4"/>
  <c r="AC8" i="4"/>
  <c r="Y8" i="4"/>
  <c r="U8" i="4"/>
  <c r="Q8" i="4"/>
  <c r="M8" i="4"/>
  <c r="I8" i="4"/>
  <c r="E8" i="4"/>
  <c r="AK7" i="4"/>
  <c r="AG7" i="4"/>
  <c r="AC7" i="4"/>
  <c r="Y7" i="4"/>
  <c r="U7" i="4"/>
  <c r="Q7" i="4"/>
  <c r="M7" i="4"/>
  <c r="I7" i="4"/>
  <c r="E7" i="4"/>
  <c r="AK6" i="4"/>
  <c r="AG6" i="4"/>
  <c r="AC6" i="4"/>
  <c r="Y6" i="4"/>
  <c r="U6" i="4"/>
  <c r="Q6" i="4"/>
  <c r="M6" i="4"/>
  <c r="I6" i="4"/>
  <c r="E6" i="4"/>
  <c r="AK5" i="4"/>
  <c r="AG5" i="4"/>
  <c r="AC5" i="4"/>
  <c r="Y5" i="4"/>
  <c r="U5" i="4"/>
  <c r="Q5" i="4"/>
  <c r="M5" i="4"/>
  <c r="I5" i="4"/>
  <c r="E5" i="4"/>
  <c r="AK4" i="4"/>
  <c r="AG4" i="4"/>
  <c r="AC4" i="4"/>
  <c r="Y4" i="4"/>
  <c r="U4" i="4"/>
  <c r="Q4" i="4"/>
  <c r="M4" i="4"/>
  <c r="I4" i="4"/>
  <c r="E4" i="4"/>
  <c r="AK3" i="4"/>
  <c r="AG3" i="4"/>
  <c r="AC3" i="4"/>
  <c r="Y3" i="4"/>
  <c r="U3" i="4"/>
  <c r="Q3" i="4"/>
  <c r="M3" i="4"/>
  <c r="I3" i="4"/>
  <c r="E3" i="4"/>
  <c r="AK2" i="4"/>
  <c r="AG2" i="4"/>
  <c r="AC2" i="4"/>
  <c r="Y2" i="4"/>
  <c r="U2" i="4"/>
  <c r="Q2" i="4"/>
  <c r="M2" i="4"/>
  <c r="AK80" i="3" l="1"/>
  <c r="AG80" i="3"/>
  <c r="AC80" i="3"/>
  <c r="Y80" i="3"/>
  <c r="U80" i="3"/>
  <c r="Q80" i="3"/>
  <c r="M80" i="3"/>
  <c r="I80" i="3"/>
  <c r="E80" i="3"/>
  <c r="AK79" i="3"/>
  <c r="AG79" i="3"/>
  <c r="AC79" i="3"/>
  <c r="Y79" i="3"/>
  <c r="U79" i="3"/>
  <c r="Q79" i="3"/>
  <c r="M79" i="3"/>
  <c r="I79" i="3"/>
  <c r="E79" i="3"/>
  <c r="AK78" i="3"/>
  <c r="AG78" i="3"/>
  <c r="AC78" i="3"/>
  <c r="Y78" i="3"/>
  <c r="U78" i="3"/>
  <c r="Q78" i="3"/>
  <c r="M78" i="3"/>
  <c r="I78" i="3"/>
  <c r="E78" i="3"/>
  <c r="AK77" i="3"/>
  <c r="AG77" i="3"/>
  <c r="AC77" i="3"/>
  <c r="Y77" i="3"/>
  <c r="U77" i="3"/>
  <c r="Q77" i="3"/>
  <c r="M77" i="3"/>
  <c r="I77" i="3"/>
  <c r="E77" i="3"/>
  <c r="AK76" i="3"/>
  <c r="AG76" i="3"/>
  <c r="AC76" i="3"/>
  <c r="Y76" i="3"/>
  <c r="U76" i="3"/>
  <c r="Q76" i="3"/>
  <c r="M76" i="3"/>
  <c r="I76" i="3"/>
  <c r="E76" i="3"/>
  <c r="AK75" i="3"/>
  <c r="AG75" i="3"/>
  <c r="AC75" i="3"/>
  <c r="Y75" i="3"/>
  <c r="U75" i="3"/>
  <c r="Q75" i="3"/>
  <c r="M75" i="3"/>
  <c r="I75" i="3"/>
  <c r="E75" i="3"/>
  <c r="AK74" i="3"/>
  <c r="AG74" i="3"/>
  <c r="AC74" i="3"/>
  <c r="Y74" i="3"/>
  <c r="U74" i="3"/>
  <c r="Q74" i="3"/>
  <c r="M74" i="3"/>
  <c r="I74" i="3"/>
  <c r="E74" i="3"/>
  <c r="AK73" i="3"/>
  <c r="AG73" i="3"/>
  <c r="AC73" i="3"/>
  <c r="Y73" i="3"/>
  <c r="U73" i="3"/>
  <c r="Q73" i="3"/>
  <c r="M73" i="3"/>
  <c r="I73" i="3"/>
  <c r="E73" i="3"/>
  <c r="AK72" i="3"/>
  <c r="AG72" i="3"/>
  <c r="AC72" i="3"/>
  <c r="Y72" i="3"/>
  <c r="U72" i="3"/>
  <c r="Q72" i="3"/>
  <c r="M72" i="3"/>
  <c r="I72" i="3"/>
  <c r="E72" i="3"/>
  <c r="AK71" i="3"/>
  <c r="AG71" i="3"/>
  <c r="AC71" i="3"/>
  <c r="Y71" i="3"/>
  <c r="U71" i="3"/>
  <c r="Q71" i="3"/>
  <c r="M71" i="3"/>
  <c r="I71" i="3"/>
  <c r="E71" i="3"/>
  <c r="AK70" i="3"/>
  <c r="AG70" i="3"/>
  <c r="AC70" i="3"/>
  <c r="Y70" i="3"/>
  <c r="U70" i="3"/>
  <c r="Q70" i="3"/>
  <c r="M70" i="3"/>
  <c r="I70" i="3"/>
  <c r="E70" i="3"/>
  <c r="AK69" i="3"/>
  <c r="AG69" i="3"/>
  <c r="AC69" i="3"/>
  <c r="Y69" i="3"/>
  <c r="U69" i="3"/>
  <c r="Q69" i="3"/>
  <c r="M69" i="3"/>
  <c r="I69" i="3"/>
  <c r="E69" i="3"/>
  <c r="AK68" i="3"/>
  <c r="AG68" i="3"/>
  <c r="AC68" i="3"/>
  <c r="Y68" i="3"/>
  <c r="U68" i="3"/>
  <c r="Q68" i="3"/>
  <c r="M68" i="3"/>
  <c r="I68" i="3"/>
  <c r="E68" i="3"/>
  <c r="AK67" i="3"/>
  <c r="AG67" i="3"/>
  <c r="AC67" i="3"/>
  <c r="Y67" i="3"/>
  <c r="U67" i="3"/>
  <c r="Q67" i="3"/>
  <c r="M67" i="3"/>
  <c r="I67" i="3"/>
  <c r="E67" i="3"/>
  <c r="AK66" i="3"/>
  <c r="AG66" i="3"/>
  <c r="AC66" i="3"/>
  <c r="Y66" i="3"/>
  <c r="U66" i="3"/>
  <c r="Q66" i="3"/>
  <c r="M66" i="3"/>
  <c r="I66" i="3"/>
  <c r="E66" i="3"/>
  <c r="AK65" i="3"/>
  <c r="AG65" i="3"/>
  <c r="AC65" i="3"/>
  <c r="Y65" i="3"/>
  <c r="U65" i="3"/>
  <c r="Q65" i="3"/>
  <c r="M65" i="3"/>
  <c r="I65" i="3"/>
  <c r="E65" i="3"/>
  <c r="AK64" i="3"/>
  <c r="AG64" i="3"/>
  <c r="AC64" i="3"/>
  <c r="Y64" i="3"/>
  <c r="U64" i="3"/>
  <c r="Q64" i="3"/>
  <c r="M64" i="3"/>
  <c r="I64" i="3"/>
  <c r="E64" i="3"/>
  <c r="AK63" i="3"/>
  <c r="AG63" i="3"/>
  <c r="AC63" i="3"/>
  <c r="Y63" i="3"/>
  <c r="U63" i="3"/>
  <c r="Q63" i="3"/>
  <c r="M63" i="3"/>
  <c r="I63" i="3"/>
  <c r="E63" i="3"/>
  <c r="AK62" i="3"/>
  <c r="AG62" i="3"/>
  <c r="AC62" i="3"/>
  <c r="Y62" i="3"/>
  <c r="U62" i="3"/>
  <c r="Q62" i="3"/>
  <c r="M62" i="3"/>
  <c r="I62" i="3"/>
  <c r="E62" i="3"/>
  <c r="AK61" i="3"/>
  <c r="AG61" i="3"/>
  <c r="AC61" i="3"/>
  <c r="Y61" i="3"/>
  <c r="U61" i="3"/>
  <c r="Q61" i="3"/>
  <c r="M61" i="3"/>
  <c r="I61" i="3"/>
  <c r="E61" i="3"/>
  <c r="AK60" i="3"/>
  <c r="AG60" i="3"/>
  <c r="AC60" i="3"/>
  <c r="Y60" i="3"/>
  <c r="U60" i="3"/>
  <c r="Q60" i="3"/>
  <c r="M60" i="3"/>
  <c r="I60" i="3"/>
  <c r="E60" i="3"/>
  <c r="AK59" i="3"/>
  <c r="AG59" i="3"/>
  <c r="AC59" i="3"/>
  <c r="Y59" i="3"/>
  <c r="U59" i="3"/>
  <c r="Q59" i="3"/>
  <c r="M59" i="3"/>
  <c r="AK58" i="3"/>
  <c r="AG58" i="3"/>
  <c r="AC58" i="3"/>
  <c r="Y58" i="3"/>
  <c r="U58" i="3"/>
  <c r="Q58" i="3"/>
  <c r="M58" i="3"/>
  <c r="I58" i="3"/>
  <c r="E58" i="3"/>
  <c r="AK57" i="3"/>
  <c r="AG57" i="3"/>
  <c r="AC57" i="3"/>
  <c r="Y57" i="3"/>
  <c r="U57" i="3"/>
  <c r="Q57" i="3"/>
  <c r="M57" i="3"/>
  <c r="I57" i="3"/>
  <c r="E57" i="3"/>
  <c r="AK56" i="3"/>
  <c r="AG56" i="3"/>
  <c r="AC56" i="3"/>
  <c r="Y56" i="3"/>
  <c r="U56" i="3"/>
  <c r="Q56" i="3"/>
  <c r="M56" i="3"/>
  <c r="I56" i="3"/>
  <c r="E56" i="3"/>
  <c r="AK55" i="3"/>
  <c r="AG55" i="3"/>
  <c r="AC55" i="3"/>
  <c r="Y55" i="3"/>
  <c r="U55" i="3"/>
  <c r="Q55" i="3"/>
  <c r="M55" i="3"/>
  <c r="I55" i="3"/>
  <c r="E55" i="3"/>
  <c r="AK54" i="3"/>
  <c r="AG54" i="3"/>
  <c r="AC54" i="3"/>
  <c r="Y54" i="3"/>
  <c r="U54" i="3"/>
  <c r="Q54" i="3"/>
  <c r="M54" i="3"/>
  <c r="I54" i="3"/>
  <c r="E54" i="3"/>
  <c r="AK53" i="3"/>
  <c r="AG53" i="3"/>
  <c r="AC53" i="3"/>
  <c r="Y53" i="3"/>
  <c r="U53" i="3"/>
  <c r="Q53" i="3"/>
  <c r="M53" i="3"/>
  <c r="I53" i="3"/>
  <c r="E53" i="3"/>
  <c r="AK52" i="3"/>
  <c r="AG52" i="3"/>
  <c r="AC52" i="3"/>
  <c r="Y52" i="3"/>
  <c r="U52" i="3"/>
  <c r="Q52" i="3"/>
  <c r="M52" i="3"/>
  <c r="I52" i="3"/>
  <c r="E52" i="3"/>
  <c r="AK51" i="3"/>
  <c r="AG51" i="3"/>
  <c r="AC51" i="3"/>
  <c r="Y51" i="3"/>
  <c r="U51" i="3"/>
  <c r="Q51" i="3"/>
  <c r="M51" i="3"/>
  <c r="I51" i="3"/>
  <c r="E51" i="3"/>
  <c r="AK50" i="3"/>
  <c r="AG50" i="3"/>
  <c r="AC50" i="3"/>
  <c r="Y50" i="3"/>
  <c r="U50" i="3"/>
  <c r="Q50" i="3"/>
  <c r="M50" i="3"/>
  <c r="I50" i="3"/>
  <c r="E50" i="3"/>
  <c r="AK49" i="3"/>
  <c r="AG49" i="3"/>
  <c r="AC49" i="3"/>
  <c r="Y49" i="3"/>
  <c r="U49" i="3"/>
  <c r="Q49" i="3"/>
  <c r="M49" i="3"/>
  <c r="I49" i="3"/>
  <c r="E49" i="3"/>
  <c r="AK48" i="3"/>
  <c r="AG48" i="3"/>
  <c r="AC48" i="3"/>
  <c r="Y48" i="3"/>
  <c r="U48" i="3"/>
  <c r="Q48" i="3"/>
  <c r="M48" i="3"/>
  <c r="I48" i="3"/>
  <c r="E48" i="3"/>
  <c r="AK47" i="3"/>
  <c r="AG47" i="3"/>
  <c r="AC47" i="3"/>
  <c r="Y47" i="3"/>
  <c r="U47" i="3"/>
  <c r="Q47" i="3"/>
  <c r="M47" i="3"/>
  <c r="I47" i="3"/>
  <c r="E47" i="3"/>
  <c r="AK46" i="3"/>
  <c r="AG46" i="3"/>
  <c r="AC46" i="3"/>
  <c r="Y46" i="3"/>
  <c r="U46" i="3"/>
  <c r="Q46" i="3"/>
  <c r="M46" i="3"/>
  <c r="I46" i="3"/>
  <c r="E46" i="3"/>
  <c r="AK45" i="3"/>
  <c r="AG45" i="3"/>
  <c r="AC45" i="3"/>
  <c r="Y45" i="3"/>
  <c r="U45" i="3"/>
  <c r="Q45" i="3"/>
  <c r="M45" i="3"/>
  <c r="I45" i="3"/>
  <c r="E45" i="3"/>
  <c r="AK44" i="3"/>
  <c r="AG44" i="3"/>
  <c r="AC44" i="3"/>
  <c r="Y44" i="3"/>
  <c r="U44" i="3"/>
  <c r="Q44" i="3"/>
  <c r="M44" i="3"/>
  <c r="I44" i="3"/>
  <c r="E44" i="3"/>
  <c r="AK43" i="3"/>
  <c r="AG43" i="3"/>
  <c r="AC43" i="3"/>
  <c r="Y43" i="3"/>
  <c r="U43" i="3"/>
  <c r="Q43" i="3"/>
  <c r="M43" i="3"/>
  <c r="I43" i="3"/>
  <c r="E43" i="3"/>
  <c r="AK42" i="3"/>
  <c r="AG42" i="3"/>
  <c r="AC42" i="3"/>
  <c r="Y42" i="3"/>
  <c r="U42" i="3"/>
  <c r="Q42" i="3"/>
  <c r="M42" i="3"/>
  <c r="I42" i="3"/>
  <c r="E42" i="3"/>
  <c r="AK41" i="3"/>
  <c r="AG41" i="3"/>
  <c r="AC41" i="3"/>
  <c r="Y41" i="3"/>
  <c r="U41" i="3"/>
  <c r="Q41" i="3"/>
  <c r="M41" i="3"/>
  <c r="I41" i="3"/>
  <c r="E41" i="3"/>
  <c r="AK40" i="3"/>
  <c r="AG40" i="3"/>
  <c r="AC40" i="3"/>
  <c r="Y40" i="3"/>
  <c r="U40" i="3"/>
  <c r="Q40" i="3"/>
  <c r="M40" i="3"/>
  <c r="I40" i="3"/>
  <c r="E40" i="3"/>
  <c r="AK39" i="3"/>
  <c r="AG39" i="3"/>
  <c r="AC39" i="3"/>
  <c r="Y39" i="3"/>
  <c r="U39" i="3"/>
  <c r="Q39" i="3"/>
  <c r="M39" i="3"/>
  <c r="I39" i="3"/>
  <c r="E39" i="3"/>
  <c r="AK38" i="3"/>
  <c r="AG38" i="3"/>
  <c r="AC38" i="3"/>
  <c r="Y38" i="3"/>
  <c r="U38" i="3"/>
  <c r="Q38" i="3"/>
  <c r="M38" i="3"/>
  <c r="I38" i="3"/>
  <c r="E38" i="3"/>
  <c r="AK37" i="3"/>
  <c r="AG37" i="3"/>
  <c r="AC37" i="3"/>
  <c r="Y37" i="3"/>
  <c r="U37" i="3"/>
  <c r="Q37" i="3"/>
  <c r="M37" i="3"/>
  <c r="I37" i="3"/>
  <c r="E37" i="3"/>
  <c r="AK36" i="3"/>
  <c r="AG36" i="3"/>
  <c r="AC36" i="3"/>
  <c r="Y36" i="3"/>
  <c r="U36" i="3"/>
  <c r="Q36" i="3"/>
  <c r="M36" i="3"/>
  <c r="AK35" i="3"/>
  <c r="AG35" i="3"/>
  <c r="AC35" i="3"/>
  <c r="Y35" i="3"/>
  <c r="U35" i="3"/>
  <c r="Q35" i="3"/>
  <c r="M35" i="3"/>
  <c r="I35" i="3"/>
  <c r="E35" i="3"/>
  <c r="AK34" i="3"/>
  <c r="AG34" i="3"/>
  <c r="AC34" i="3"/>
  <c r="Y34" i="3"/>
  <c r="U34" i="3"/>
  <c r="Q34" i="3"/>
  <c r="M34" i="3"/>
  <c r="I34" i="3"/>
  <c r="E34" i="3"/>
  <c r="AK33" i="3"/>
  <c r="AG33" i="3"/>
  <c r="AC33" i="3"/>
  <c r="Y33" i="3"/>
  <c r="U33" i="3"/>
  <c r="Q33" i="3"/>
  <c r="M33" i="3"/>
  <c r="I33" i="3"/>
  <c r="E33" i="3"/>
  <c r="AK32" i="3"/>
  <c r="AG32" i="3"/>
  <c r="AC32" i="3"/>
  <c r="Y32" i="3"/>
  <c r="U32" i="3"/>
  <c r="Q32" i="3"/>
  <c r="M32" i="3"/>
  <c r="I32" i="3"/>
  <c r="E32" i="3"/>
  <c r="AK31" i="3"/>
  <c r="AG31" i="3"/>
  <c r="AC31" i="3"/>
  <c r="Y31" i="3"/>
  <c r="U31" i="3"/>
  <c r="Q31" i="3"/>
  <c r="M31" i="3"/>
  <c r="I31" i="3"/>
  <c r="E31" i="3"/>
  <c r="AK30" i="3"/>
  <c r="AG30" i="3"/>
  <c r="AC30" i="3"/>
  <c r="Y30" i="3"/>
  <c r="U30" i="3"/>
  <c r="Q30" i="3"/>
  <c r="M30" i="3"/>
  <c r="I30" i="3"/>
  <c r="E30" i="3"/>
  <c r="AK29" i="3"/>
  <c r="AG29" i="3"/>
  <c r="AC29" i="3"/>
  <c r="Y29" i="3"/>
  <c r="U29" i="3"/>
  <c r="Q29" i="3"/>
  <c r="M29" i="3"/>
  <c r="I29" i="3"/>
  <c r="E29" i="3"/>
  <c r="AK28" i="3"/>
  <c r="AG28" i="3"/>
  <c r="AC28" i="3"/>
  <c r="Y28" i="3"/>
  <c r="U28" i="3"/>
  <c r="Q28" i="3"/>
  <c r="M28" i="3"/>
  <c r="AK27" i="3"/>
  <c r="AG27" i="3"/>
  <c r="AC27" i="3"/>
  <c r="Y27" i="3"/>
  <c r="U27" i="3"/>
  <c r="Q27" i="3"/>
  <c r="M27" i="3"/>
  <c r="I27" i="3"/>
  <c r="E27" i="3"/>
  <c r="AK26" i="3"/>
  <c r="AG26" i="3"/>
  <c r="AC26" i="3"/>
  <c r="Y26" i="3"/>
  <c r="U26" i="3"/>
  <c r="Q26" i="3"/>
  <c r="M26" i="3"/>
  <c r="I26" i="3"/>
  <c r="E26" i="3"/>
  <c r="AK25" i="3"/>
  <c r="AG25" i="3"/>
  <c r="AC25" i="3"/>
  <c r="Y25" i="3"/>
  <c r="U25" i="3"/>
  <c r="Q25" i="3"/>
  <c r="M25" i="3"/>
  <c r="I25" i="3"/>
  <c r="E25" i="3"/>
  <c r="AK24" i="3"/>
  <c r="AG24" i="3"/>
  <c r="AC24" i="3"/>
  <c r="Y24" i="3"/>
  <c r="U24" i="3"/>
  <c r="Q24" i="3"/>
  <c r="M24" i="3"/>
  <c r="AK23" i="3"/>
  <c r="AG23" i="3"/>
  <c r="AC23" i="3"/>
  <c r="Y23" i="3"/>
  <c r="U23" i="3"/>
  <c r="Q23" i="3"/>
  <c r="M23" i="3"/>
  <c r="I23" i="3"/>
  <c r="E23" i="3"/>
  <c r="AK22" i="3"/>
  <c r="AG22" i="3"/>
  <c r="AC22" i="3"/>
  <c r="Y22" i="3"/>
  <c r="U22" i="3"/>
  <c r="Q22" i="3"/>
  <c r="M22" i="3"/>
  <c r="I22" i="3"/>
  <c r="E22" i="3"/>
  <c r="AK21" i="3"/>
  <c r="AG21" i="3"/>
  <c r="AC21" i="3"/>
  <c r="Y21" i="3"/>
  <c r="U21" i="3"/>
  <c r="Q21" i="3"/>
  <c r="M21" i="3"/>
  <c r="I21" i="3"/>
  <c r="E21" i="3"/>
  <c r="AK20" i="3"/>
  <c r="AG20" i="3"/>
  <c r="AC20" i="3"/>
  <c r="Y20" i="3"/>
  <c r="U20" i="3"/>
  <c r="Q20" i="3"/>
  <c r="M20" i="3"/>
  <c r="AK19" i="3"/>
  <c r="AG19" i="3"/>
  <c r="AC19" i="3"/>
  <c r="Y19" i="3"/>
  <c r="U19" i="3"/>
  <c r="Q19" i="3"/>
  <c r="M19" i="3"/>
  <c r="I19" i="3"/>
  <c r="E19" i="3"/>
  <c r="AK18" i="3"/>
  <c r="AG18" i="3"/>
  <c r="AC18" i="3"/>
  <c r="Y18" i="3"/>
  <c r="U18" i="3"/>
  <c r="Q18" i="3"/>
  <c r="M18" i="3"/>
  <c r="I18" i="3"/>
  <c r="E18" i="3"/>
  <c r="AK17" i="3"/>
  <c r="AG17" i="3"/>
  <c r="AC17" i="3"/>
  <c r="Y17" i="3"/>
  <c r="U17" i="3"/>
  <c r="Q17" i="3"/>
  <c r="M17" i="3"/>
  <c r="I17" i="3"/>
  <c r="E17" i="3"/>
  <c r="AK16" i="3"/>
  <c r="AG16" i="3"/>
  <c r="AC16" i="3"/>
  <c r="Y16" i="3"/>
  <c r="U16" i="3"/>
  <c r="Q16" i="3"/>
  <c r="M16" i="3"/>
  <c r="I16" i="3"/>
  <c r="E16" i="3"/>
  <c r="AK15" i="3"/>
  <c r="AG15" i="3"/>
  <c r="AC15" i="3"/>
  <c r="Y15" i="3"/>
  <c r="U15" i="3"/>
  <c r="Q15" i="3"/>
  <c r="M15" i="3"/>
  <c r="I15" i="3"/>
  <c r="E15" i="3"/>
  <c r="AK14" i="3"/>
  <c r="AG14" i="3"/>
  <c r="AC14" i="3"/>
  <c r="Y14" i="3"/>
  <c r="U14" i="3"/>
  <c r="Q14" i="3"/>
  <c r="M14" i="3"/>
  <c r="I14" i="3"/>
  <c r="E14" i="3"/>
  <c r="AK13" i="3"/>
  <c r="AG13" i="3"/>
  <c r="AC13" i="3"/>
  <c r="Y13" i="3"/>
  <c r="U13" i="3"/>
  <c r="Q13" i="3"/>
  <c r="M13" i="3"/>
  <c r="I13" i="3"/>
  <c r="E13" i="3"/>
  <c r="AK12" i="3"/>
  <c r="AG12" i="3"/>
  <c r="AC12" i="3"/>
  <c r="Y12" i="3"/>
  <c r="U12" i="3"/>
  <c r="Q12" i="3"/>
  <c r="M12" i="3"/>
  <c r="I12" i="3"/>
  <c r="E12" i="3"/>
  <c r="AK11" i="3"/>
  <c r="AG11" i="3"/>
  <c r="AC11" i="3"/>
  <c r="Y11" i="3"/>
  <c r="U11" i="3"/>
  <c r="Q11" i="3"/>
  <c r="M11" i="3"/>
  <c r="I11" i="3"/>
  <c r="E11" i="3"/>
  <c r="AK10" i="3"/>
  <c r="AG10" i="3"/>
  <c r="AC10" i="3"/>
  <c r="Y10" i="3"/>
  <c r="U10" i="3"/>
  <c r="Q10" i="3"/>
  <c r="M10" i="3"/>
  <c r="I10" i="3"/>
  <c r="E10" i="3"/>
  <c r="AK9" i="3"/>
  <c r="AG9" i="3"/>
  <c r="AC9" i="3"/>
  <c r="Y9" i="3"/>
  <c r="U9" i="3"/>
  <c r="Q9" i="3"/>
  <c r="M9" i="3"/>
  <c r="I9" i="3"/>
  <c r="E9" i="3"/>
  <c r="AK8" i="3"/>
  <c r="AG8" i="3"/>
  <c r="AC8" i="3"/>
  <c r="Y8" i="3"/>
  <c r="U8" i="3"/>
  <c r="Q8" i="3"/>
  <c r="M8" i="3"/>
  <c r="I8" i="3"/>
  <c r="E8" i="3"/>
  <c r="AK7" i="3"/>
  <c r="AG7" i="3"/>
  <c r="AC7" i="3"/>
  <c r="Y7" i="3"/>
  <c r="U7" i="3"/>
  <c r="Q7" i="3"/>
  <c r="M7" i="3"/>
  <c r="I7" i="3"/>
  <c r="E7" i="3"/>
  <c r="AK6" i="3"/>
  <c r="AG6" i="3"/>
  <c r="AC6" i="3"/>
  <c r="Y6" i="3"/>
  <c r="U6" i="3"/>
  <c r="Q6" i="3"/>
  <c r="M6" i="3"/>
  <c r="I6" i="3"/>
  <c r="E6" i="3"/>
  <c r="AK5" i="3"/>
  <c r="AG5" i="3"/>
  <c r="AC5" i="3"/>
  <c r="Y5" i="3"/>
  <c r="U5" i="3"/>
  <c r="Q5" i="3"/>
  <c r="M5" i="3"/>
  <c r="I5" i="3"/>
  <c r="E5" i="3"/>
  <c r="AK4" i="3"/>
  <c r="AG4" i="3"/>
  <c r="AC4" i="3"/>
  <c r="Y4" i="3"/>
  <c r="U4" i="3"/>
  <c r="Q4" i="3"/>
  <c r="M4" i="3"/>
  <c r="I4" i="3"/>
  <c r="E4" i="3"/>
  <c r="AK3" i="3"/>
  <c r="AG3" i="3"/>
  <c r="AC3" i="3"/>
  <c r="Y3" i="3"/>
  <c r="U3" i="3"/>
  <c r="Q3" i="3"/>
  <c r="M3" i="3"/>
  <c r="I3" i="3"/>
  <c r="E3" i="3"/>
  <c r="AK2" i="3"/>
  <c r="AG2" i="3"/>
  <c r="AC2" i="3"/>
  <c r="Y2" i="3"/>
  <c r="U2" i="3"/>
  <c r="Q2" i="3"/>
  <c r="M2" i="3"/>
  <c r="AK80" i="5"/>
  <c r="AG80" i="5"/>
  <c r="AC80" i="5"/>
  <c r="Y80" i="5"/>
  <c r="U80" i="5"/>
  <c r="Q80" i="5"/>
  <c r="M80" i="5"/>
  <c r="I80" i="5"/>
  <c r="E80" i="5"/>
  <c r="AK79" i="5"/>
  <c r="AG79" i="5"/>
  <c r="AC79" i="5"/>
  <c r="Y79" i="5"/>
  <c r="U79" i="5"/>
  <c r="Q79" i="5"/>
  <c r="M79" i="5"/>
  <c r="I79" i="5"/>
  <c r="E79" i="5"/>
  <c r="AK78" i="5"/>
  <c r="AG78" i="5"/>
  <c r="AC78" i="5"/>
  <c r="Y78" i="5"/>
  <c r="U78" i="5"/>
  <c r="Q78" i="5"/>
  <c r="M78" i="5"/>
  <c r="I78" i="5"/>
  <c r="E78" i="5"/>
  <c r="AK77" i="5"/>
  <c r="AG77" i="5"/>
  <c r="AC77" i="5"/>
  <c r="Y77" i="5"/>
  <c r="U77" i="5"/>
  <c r="Q77" i="5"/>
  <c r="M77" i="5"/>
  <c r="I77" i="5"/>
  <c r="E77" i="5"/>
  <c r="AK76" i="5"/>
  <c r="AG76" i="5"/>
  <c r="AC76" i="5"/>
  <c r="Y76" i="5"/>
  <c r="U76" i="5"/>
  <c r="Q76" i="5"/>
  <c r="M76" i="5"/>
  <c r="I76" i="5"/>
  <c r="E76" i="5"/>
  <c r="AK75" i="5"/>
  <c r="AG75" i="5"/>
  <c r="AC75" i="5"/>
  <c r="Y75" i="5"/>
  <c r="U75" i="5"/>
  <c r="Q75" i="5"/>
  <c r="M75" i="5"/>
  <c r="I75" i="5"/>
  <c r="E75" i="5"/>
  <c r="AK74" i="5"/>
  <c r="AG74" i="5"/>
  <c r="AC74" i="5"/>
  <c r="Y74" i="5"/>
  <c r="U74" i="5"/>
  <c r="Q74" i="5"/>
  <c r="M74" i="5"/>
  <c r="I74" i="5"/>
  <c r="E74" i="5"/>
  <c r="AK73" i="5"/>
  <c r="AG73" i="5"/>
  <c r="AC73" i="5"/>
  <c r="Y73" i="5"/>
  <c r="U73" i="5"/>
  <c r="Q73" i="5"/>
  <c r="M73" i="5"/>
  <c r="I73" i="5"/>
  <c r="E73" i="5"/>
  <c r="AK72" i="5"/>
  <c r="AG72" i="5"/>
  <c r="AC72" i="5"/>
  <c r="Y72" i="5"/>
  <c r="U72" i="5"/>
  <c r="Q72" i="5"/>
  <c r="M72" i="5"/>
  <c r="I72" i="5"/>
  <c r="E72" i="5"/>
  <c r="AK71" i="5"/>
  <c r="AG71" i="5"/>
  <c r="AC71" i="5"/>
  <c r="Y71" i="5"/>
  <c r="U71" i="5"/>
  <c r="Q71" i="5"/>
  <c r="M71" i="5"/>
  <c r="I71" i="5"/>
  <c r="E71" i="5"/>
  <c r="AK70" i="5"/>
  <c r="AG70" i="5"/>
  <c r="AC70" i="5"/>
  <c r="Y70" i="5"/>
  <c r="U70" i="5"/>
  <c r="Q70" i="5"/>
  <c r="M70" i="5"/>
  <c r="I70" i="5"/>
  <c r="E70" i="5"/>
  <c r="AK69" i="5"/>
  <c r="AG69" i="5"/>
  <c r="AC69" i="5"/>
  <c r="Y69" i="5"/>
  <c r="U69" i="5"/>
  <c r="Q69" i="5"/>
  <c r="M69" i="5"/>
  <c r="I69" i="5"/>
  <c r="E69" i="5"/>
  <c r="AK68" i="5"/>
  <c r="AG68" i="5"/>
  <c r="AC68" i="5"/>
  <c r="Y68" i="5"/>
  <c r="U68" i="5"/>
  <c r="Q68" i="5"/>
  <c r="M68" i="5"/>
  <c r="I68" i="5"/>
  <c r="E68" i="5"/>
  <c r="AK67" i="5"/>
  <c r="AG67" i="5"/>
  <c r="AC67" i="5"/>
  <c r="Y67" i="5"/>
  <c r="U67" i="5"/>
  <c r="Q67" i="5"/>
  <c r="M67" i="5"/>
  <c r="I67" i="5"/>
  <c r="E67" i="5"/>
  <c r="AK66" i="5"/>
  <c r="AG66" i="5"/>
  <c r="AC66" i="5"/>
  <c r="Y66" i="5"/>
  <c r="U66" i="5"/>
  <c r="Q66" i="5"/>
  <c r="M66" i="5"/>
  <c r="I66" i="5"/>
  <c r="E66" i="5"/>
  <c r="AK65" i="5"/>
  <c r="AG65" i="5"/>
  <c r="AC65" i="5"/>
  <c r="Y65" i="5"/>
  <c r="U65" i="5"/>
  <c r="Q65" i="5"/>
  <c r="M65" i="5"/>
  <c r="I65" i="5"/>
  <c r="E65" i="5"/>
  <c r="AK64" i="5"/>
  <c r="AG64" i="5"/>
  <c r="AC64" i="5"/>
  <c r="Y64" i="5"/>
  <c r="U64" i="5"/>
  <c r="Q64" i="5"/>
  <c r="M64" i="5"/>
  <c r="I64" i="5"/>
  <c r="E64" i="5"/>
  <c r="AK63" i="5"/>
  <c r="AG63" i="5"/>
  <c r="AC63" i="5"/>
  <c r="Y63" i="5"/>
  <c r="U63" i="5"/>
  <c r="Q63" i="5"/>
  <c r="M63" i="5"/>
  <c r="I63" i="5"/>
  <c r="E63" i="5"/>
  <c r="AK62" i="5"/>
  <c r="AG62" i="5"/>
  <c r="AC62" i="5"/>
  <c r="Y62" i="5"/>
  <c r="U62" i="5"/>
  <c r="Q62" i="5"/>
  <c r="M62" i="5"/>
  <c r="I62" i="5"/>
  <c r="E62" i="5"/>
  <c r="AK61" i="5"/>
  <c r="AG61" i="5"/>
  <c r="AC61" i="5"/>
  <c r="Y61" i="5"/>
  <c r="U61" i="5"/>
  <c r="Q61" i="5"/>
  <c r="M61" i="5"/>
  <c r="I61" i="5"/>
  <c r="E61" i="5"/>
  <c r="AK60" i="5"/>
  <c r="AG60" i="5"/>
  <c r="AC60" i="5"/>
  <c r="Y60" i="5"/>
  <c r="U60" i="5"/>
  <c r="Q60" i="5"/>
  <c r="M60" i="5"/>
  <c r="I60" i="5"/>
  <c r="E60" i="5"/>
  <c r="AK80" i="1"/>
  <c r="AG80" i="1"/>
  <c r="AC80" i="1"/>
  <c r="Y80" i="1"/>
  <c r="U80" i="1"/>
  <c r="Q80" i="1"/>
  <c r="M80" i="1"/>
  <c r="I80" i="1"/>
  <c r="E80" i="1"/>
  <c r="AK79" i="1"/>
  <c r="AG79" i="1"/>
  <c r="AC79" i="1"/>
  <c r="Y79" i="1"/>
  <c r="U79" i="1"/>
  <c r="Q79" i="1"/>
  <c r="M79" i="1"/>
  <c r="I79" i="1"/>
  <c r="E79" i="1"/>
  <c r="AK78" i="1"/>
  <c r="AG78" i="1"/>
  <c r="AC78" i="1"/>
  <c r="Y78" i="1"/>
  <c r="U78" i="1"/>
  <c r="Q78" i="1"/>
  <c r="M78" i="1"/>
  <c r="I78" i="1"/>
  <c r="E78" i="1"/>
  <c r="AK77" i="1"/>
  <c r="AG77" i="1"/>
  <c r="AC77" i="1"/>
  <c r="Y77" i="1"/>
  <c r="U77" i="1"/>
  <c r="Q77" i="1"/>
  <c r="M77" i="1"/>
  <c r="I77" i="1"/>
  <c r="E77" i="1"/>
  <c r="AK76" i="1"/>
  <c r="AG76" i="1"/>
  <c r="AC76" i="1"/>
  <c r="Y76" i="1"/>
  <c r="U76" i="1"/>
  <c r="Q76" i="1"/>
  <c r="M76" i="1"/>
  <c r="I76" i="1"/>
  <c r="E76" i="1"/>
  <c r="AK75" i="1"/>
  <c r="AG75" i="1"/>
  <c r="AC75" i="1"/>
  <c r="Y75" i="1"/>
  <c r="U75" i="1"/>
  <c r="Q75" i="1"/>
  <c r="M75" i="1"/>
  <c r="I75" i="1"/>
  <c r="E75" i="1"/>
  <c r="AK74" i="1"/>
  <c r="AG74" i="1"/>
  <c r="AC74" i="1"/>
  <c r="Y74" i="1"/>
  <c r="U74" i="1"/>
  <c r="Q74" i="1"/>
  <c r="M74" i="1"/>
  <c r="I74" i="1"/>
  <c r="E74" i="1"/>
  <c r="AK73" i="1"/>
  <c r="AG73" i="1"/>
  <c r="AC73" i="1"/>
  <c r="Y73" i="1"/>
  <c r="U73" i="1"/>
  <c r="Q73" i="1"/>
  <c r="M73" i="1"/>
  <c r="I73" i="1"/>
  <c r="E73" i="1"/>
  <c r="AK72" i="1"/>
  <c r="AG72" i="1"/>
  <c r="AC72" i="1"/>
  <c r="Y72" i="1"/>
  <c r="U72" i="1"/>
  <c r="Q72" i="1"/>
  <c r="M72" i="1"/>
  <c r="I72" i="1"/>
  <c r="E72" i="1"/>
  <c r="AK71" i="1"/>
  <c r="AG71" i="1"/>
  <c r="AC71" i="1"/>
  <c r="Y71" i="1"/>
  <c r="U71" i="1"/>
  <c r="Q71" i="1"/>
  <c r="M71" i="1"/>
  <c r="I71" i="1"/>
  <c r="E71" i="1"/>
  <c r="AK70" i="1"/>
  <c r="AG70" i="1"/>
  <c r="AC70" i="1"/>
  <c r="Y70" i="1"/>
  <c r="U70" i="1"/>
  <c r="Q70" i="1"/>
  <c r="M70" i="1"/>
  <c r="I70" i="1"/>
  <c r="E70" i="1"/>
  <c r="AK69" i="1"/>
  <c r="AG69" i="1"/>
  <c r="AC69" i="1"/>
  <c r="Y69" i="1"/>
  <c r="U69" i="1"/>
  <c r="Q69" i="1"/>
  <c r="M69" i="1"/>
  <c r="I69" i="1"/>
  <c r="E69" i="1"/>
  <c r="AK68" i="1"/>
  <c r="AG68" i="1"/>
  <c r="AC68" i="1"/>
  <c r="Y68" i="1"/>
  <c r="U68" i="1"/>
  <c r="Q68" i="1"/>
  <c r="M68" i="1"/>
  <c r="I68" i="1"/>
  <c r="E68" i="1"/>
  <c r="AK67" i="1"/>
  <c r="AG67" i="1"/>
  <c r="AC67" i="1"/>
  <c r="Y67" i="1"/>
  <c r="U67" i="1"/>
  <c r="Q67" i="1"/>
  <c r="M67" i="1"/>
  <c r="I67" i="1"/>
  <c r="E67" i="1"/>
  <c r="AK66" i="1"/>
  <c r="AG66" i="1"/>
  <c r="AC66" i="1"/>
  <c r="Y66" i="1"/>
  <c r="U66" i="1"/>
  <c r="Q66" i="1"/>
  <c r="M66" i="1"/>
  <c r="I66" i="1"/>
  <c r="E66" i="1"/>
  <c r="AK65" i="1"/>
  <c r="AG65" i="1"/>
  <c r="AC65" i="1"/>
  <c r="Y65" i="1"/>
  <c r="U65" i="1"/>
  <c r="Q65" i="1"/>
  <c r="M65" i="1"/>
  <c r="I65" i="1"/>
  <c r="E65" i="1"/>
  <c r="AK64" i="1"/>
  <c r="AG64" i="1"/>
  <c r="AC64" i="1"/>
  <c r="Y64" i="1"/>
  <c r="U64" i="1"/>
  <c r="Q64" i="1"/>
  <c r="M64" i="1"/>
  <c r="I64" i="1"/>
  <c r="E64" i="1"/>
  <c r="AK63" i="1"/>
  <c r="AG63" i="1"/>
  <c r="AC63" i="1"/>
  <c r="Y63" i="1"/>
  <c r="U63" i="1"/>
  <c r="Q63" i="1"/>
  <c r="M63" i="1"/>
  <c r="I63" i="1"/>
  <c r="E63" i="1"/>
  <c r="AK62" i="1"/>
  <c r="AG62" i="1"/>
  <c r="AC62" i="1"/>
  <c r="Y62" i="1"/>
  <c r="U62" i="1"/>
  <c r="Q62" i="1"/>
  <c r="M62" i="1"/>
  <c r="I62" i="1"/>
  <c r="E62" i="1"/>
  <c r="AK61" i="1"/>
  <c r="AG61" i="1"/>
  <c r="AC61" i="1"/>
  <c r="Y61" i="1"/>
  <c r="U61" i="1"/>
  <c r="Q61" i="1"/>
  <c r="M61" i="1"/>
  <c r="I61" i="1"/>
  <c r="E61" i="1"/>
  <c r="AK60" i="1"/>
  <c r="AG60" i="1"/>
  <c r="AC60" i="1"/>
  <c r="Y60" i="1"/>
  <c r="U60" i="1"/>
  <c r="Q60" i="1"/>
  <c r="M60" i="1"/>
  <c r="I60" i="1"/>
  <c r="E60" i="1"/>
  <c r="AK59" i="1"/>
  <c r="AG59" i="1"/>
  <c r="AC59" i="1"/>
  <c r="Y59" i="1"/>
  <c r="U59" i="1"/>
  <c r="Q59" i="1"/>
  <c r="M59" i="1"/>
  <c r="AK58" i="1"/>
  <c r="AG58" i="1"/>
  <c r="AC58" i="1"/>
  <c r="Y58" i="1"/>
  <c r="U58" i="1"/>
  <c r="Q58" i="1"/>
  <c r="M58" i="1"/>
  <c r="I58" i="1"/>
  <c r="E58" i="1"/>
  <c r="AK57" i="1"/>
  <c r="AG57" i="1"/>
  <c r="AC57" i="1"/>
  <c r="Y57" i="1"/>
  <c r="U57" i="1"/>
  <c r="Q57" i="1"/>
  <c r="M57" i="1"/>
  <c r="I57" i="1"/>
  <c r="E57" i="1"/>
  <c r="AK56" i="1"/>
  <c r="AG56" i="1"/>
  <c r="AC56" i="1"/>
  <c r="Y56" i="1"/>
  <c r="U56" i="1"/>
  <c r="Q56" i="1"/>
  <c r="M56" i="1"/>
  <c r="I56" i="1"/>
  <c r="E56" i="1"/>
  <c r="AK55" i="1"/>
  <c r="AG55" i="1"/>
  <c r="AC55" i="1"/>
  <c r="Y55" i="1"/>
  <c r="U55" i="1"/>
  <c r="Q55" i="1"/>
  <c r="M55" i="1"/>
  <c r="I55" i="1"/>
  <c r="AK54" i="1"/>
  <c r="AG54" i="1"/>
  <c r="AC54" i="1"/>
  <c r="Y54" i="1"/>
  <c r="U54" i="1"/>
  <c r="Q54" i="1"/>
  <c r="M54" i="1"/>
  <c r="I54" i="1"/>
  <c r="E54" i="1"/>
  <c r="AK53" i="1"/>
  <c r="AG53" i="1"/>
  <c r="AC53" i="1"/>
  <c r="Y53" i="1"/>
  <c r="U53" i="1"/>
  <c r="Q53" i="1"/>
  <c r="M53" i="1"/>
  <c r="I53" i="1"/>
  <c r="E53" i="1"/>
  <c r="AK52" i="1"/>
  <c r="AG52" i="1"/>
  <c r="AC52" i="1"/>
  <c r="Y52" i="1"/>
  <c r="U52" i="1"/>
  <c r="Q52" i="1"/>
  <c r="M52" i="1"/>
  <c r="I52" i="1"/>
  <c r="E52" i="1"/>
  <c r="AK51" i="1"/>
  <c r="AG51" i="1"/>
  <c r="AC51" i="1"/>
  <c r="Y51" i="1"/>
  <c r="U51" i="1"/>
  <c r="Q51" i="1"/>
  <c r="M51" i="1"/>
  <c r="I51" i="1"/>
  <c r="E51" i="1"/>
  <c r="AK50" i="1"/>
  <c r="AG50" i="1"/>
  <c r="AC50" i="1"/>
  <c r="Y50" i="1"/>
  <c r="U50" i="1"/>
  <c r="Q50" i="1"/>
  <c r="M50" i="1"/>
  <c r="I50" i="1"/>
  <c r="E50" i="1"/>
  <c r="AK49" i="1"/>
  <c r="AG49" i="1"/>
  <c r="AC49" i="1"/>
  <c r="Y49" i="1"/>
  <c r="U49" i="1"/>
  <c r="Q49" i="1"/>
  <c r="M49" i="1"/>
  <c r="I49" i="1"/>
  <c r="E49" i="1"/>
  <c r="AK48" i="1"/>
  <c r="AG48" i="1"/>
  <c r="AC48" i="1"/>
  <c r="Y48" i="1"/>
  <c r="U48" i="1"/>
  <c r="Q48" i="1"/>
  <c r="M48" i="1"/>
  <c r="I48" i="1"/>
  <c r="E48" i="1"/>
  <c r="AK47" i="1"/>
  <c r="AG47" i="1"/>
  <c r="AC47" i="1"/>
  <c r="Y47" i="1"/>
  <c r="U47" i="1"/>
  <c r="Q47" i="1"/>
  <c r="M47" i="1"/>
  <c r="I47" i="1"/>
  <c r="E47" i="1"/>
  <c r="AK46" i="1"/>
  <c r="AG46" i="1"/>
  <c r="AC46" i="1"/>
  <c r="Y46" i="1"/>
  <c r="U46" i="1"/>
  <c r="Q46" i="1"/>
  <c r="M46" i="1"/>
  <c r="I46" i="1"/>
  <c r="E46" i="1"/>
  <c r="AK45" i="1"/>
  <c r="AG45" i="1"/>
  <c r="AC45" i="1"/>
  <c r="Y45" i="1"/>
  <c r="U45" i="1"/>
  <c r="Q45" i="1"/>
  <c r="M45" i="1"/>
  <c r="I45" i="1"/>
  <c r="E45" i="1"/>
  <c r="AK44" i="1"/>
  <c r="AG44" i="1"/>
  <c r="AC44" i="1"/>
  <c r="Y44" i="1"/>
  <c r="U44" i="1"/>
  <c r="Q44" i="1"/>
  <c r="M44" i="1"/>
  <c r="I44" i="1"/>
  <c r="E44" i="1"/>
  <c r="AK43" i="1"/>
  <c r="AG43" i="1"/>
  <c r="AC43" i="1"/>
  <c r="Y43" i="1"/>
  <c r="U43" i="1"/>
  <c r="Q43" i="1"/>
  <c r="M43" i="1"/>
  <c r="I43" i="1"/>
  <c r="E43" i="1"/>
  <c r="AK42" i="1"/>
  <c r="AG42" i="1"/>
  <c r="AC42" i="1"/>
  <c r="Y42" i="1"/>
  <c r="U42" i="1"/>
  <c r="Q42" i="1"/>
  <c r="M42" i="1"/>
  <c r="I42" i="1"/>
  <c r="E42" i="1"/>
  <c r="AK41" i="1"/>
  <c r="AG41" i="1"/>
  <c r="AC41" i="1"/>
  <c r="Y41" i="1"/>
  <c r="U41" i="1"/>
  <c r="Q41" i="1"/>
  <c r="M41" i="1"/>
  <c r="I41" i="1"/>
  <c r="E41" i="1"/>
  <c r="AK40" i="1"/>
  <c r="AG40" i="1"/>
  <c r="AC40" i="1"/>
  <c r="Y40" i="1"/>
  <c r="U40" i="1"/>
  <c r="Q40" i="1"/>
  <c r="M40" i="1"/>
  <c r="I40" i="1"/>
  <c r="E40" i="1"/>
  <c r="AK39" i="1"/>
  <c r="AG39" i="1"/>
  <c r="AC39" i="1"/>
  <c r="Y39" i="1"/>
  <c r="U39" i="1"/>
  <c r="Q39" i="1"/>
  <c r="M39" i="1"/>
  <c r="I39" i="1"/>
  <c r="E39" i="1"/>
  <c r="AK38" i="1"/>
  <c r="AG38" i="1"/>
  <c r="AC38" i="1"/>
  <c r="Y38" i="1"/>
  <c r="U38" i="1"/>
  <c r="Q38" i="1"/>
  <c r="M38" i="1"/>
  <c r="I38" i="1"/>
  <c r="E38" i="1"/>
  <c r="AK37" i="1"/>
  <c r="AG37" i="1"/>
  <c r="AC37" i="1"/>
  <c r="Y37" i="1"/>
  <c r="U37" i="1"/>
  <c r="Q37" i="1"/>
  <c r="M37" i="1"/>
  <c r="I37" i="1"/>
  <c r="E37" i="1"/>
  <c r="AK36" i="1"/>
  <c r="AG36" i="1"/>
  <c r="AC36" i="1"/>
  <c r="Y36" i="1"/>
  <c r="U36" i="1"/>
  <c r="Q36" i="1"/>
  <c r="M36" i="1"/>
  <c r="I36" i="1"/>
  <c r="E36" i="1"/>
  <c r="AK35" i="1"/>
  <c r="AG35" i="1"/>
  <c r="AC35" i="1"/>
  <c r="Y35" i="1"/>
  <c r="U35" i="1"/>
  <c r="Q35" i="1"/>
  <c r="M35" i="1"/>
  <c r="I35" i="1"/>
  <c r="E35" i="1"/>
  <c r="AK34" i="1"/>
  <c r="AG34" i="1"/>
  <c r="AC34" i="1"/>
  <c r="Y34" i="1"/>
  <c r="U34" i="1"/>
  <c r="Q34" i="1"/>
  <c r="M34" i="1"/>
  <c r="I34" i="1"/>
  <c r="E34" i="1"/>
  <c r="AK33" i="1"/>
  <c r="AG33" i="1"/>
  <c r="AC33" i="1"/>
  <c r="Y33" i="1"/>
  <c r="U33" i="1"/>
  <c r="Q33" i="1"/>
  <c r="M33" i="1"/>
  <c r="I33" i="1"/>
  <c r="E33" i="1"/>
  <c r="AK32" i="1"/>
  <c r="AG32" i="1"/>
  <c r="AC32" i="1"/>
  <c r="Y32" i="1"/>
  <c r="U32" i="1"/>
  <c r="Q32" i="1"/>
  <c r="M32" i="1"/>
  <c r="I32" i="1"/>
  <c r="E32" i="1"/>
  <c r="AK31" i="1"/>
  <c r="AG31" i="1"/>
  <c r="AC31" i="1"/>
  <c r="Y31" i="1"/>
  <c r="U31" i="1"/>
  <c r="Q31" i="1"/>
  <c r="M31" i="1"/>
  <c r="I31" i="1"/>
  <c r="E31" i="1"/>
  <c r="AK30" i="1"/>
  <c r="AG30" i="1"/>
  <c r="AC30" i="1"/>
  <c r="Y30" i="1"/>
  <c r="U30" i="1"/>
  <c r="Q30" i="1"/>
  <c r="M30" i="1"/>
  <c r="I30" i="1"/>
  <c r="E30" i="1"/>
  <c r="AK29" i="1"/>
  <c r="AG29" i="1"/>
  <c r="AC29" i="1"/>
  <c r="Y29" i="1"/>
  <c r="U29" i="1"/>
  <c r="Q29" i="1"/>
  <c r="M29" i="1"/>
  <c r="I29" i="1"/>
  <c r="E29" i="1"/>
  <c r="AK28" i="1"/>
  <c r="AG28" i="1"/>
  <c r="AC28" i="1"/>
  <c r="Y28" i="1"/>
  <c r="U28" i="1"/>
  <c r="Q28" i="1"/>
  <c r="M28" i="1"/>
  <c r="AK27" i="1"/>
  <c r="AG27" i="1"/>
  <c r="AC27" i="1"/>
  <c r="Y27" i="1"/>
  <c r="U27" i="1"/>
  <c r="Q27" i="1"/>
  <c r="M27" i="1"/>
  <c r="I27" i="1"/>
  <c r="E27" i="1"/>
  <c r="AK26" i="1"/>
  <c r="AG26" i="1"/>
  <c r="AC26" i="1"/>
  <c r="Y26" i="1"/>
  <c r="U26" i="1"/>
  <c r="Q26" i="1"/>
  <c r="M26" i="1"/>
  <c r="I26" i="1"/>
  <c r="E26" i="1"/>
  <c r="AK25" i="1"/>
  <c r="AG25" i="1"/>
  <c r="AC25" i="1"/>
  <c r="Y25" i="1"/>
  <c r="U25" i="1"/>
  <c r="Q25" i="1"/>
  <c r="M25" i="1"/>
  <c r="I25" i="1"/>
  <c r="E25" i="1"/>
  <c r="AK24" i="1"/>
  <c r="AG24" i="1"/>
  <c r="AC24" i="1"/>
  <c r="Y24" i="1"/>
  <c r="U24" i="1"/>
  <c r="Q24" i="1"/>
  <c r="M24" i="1"/>
  <c r="AK23" i="1"/>
  <c r="AG23" i="1"/>
  <c r="AC23" i="1"/>
  <c r="Y23" i="1"/>
  <c r="U23" i="1"/>
  <c r="Q23" i="1"/>
  <c r="M23" i="1"/>
  <c r="I23" i="1"/>
  <c r="E23" i="1"/>
  <c r="AK22" i="1"/>
  <c r="AG22" i="1"/>
  <c r="AC22" i="1"/>
  <c r="Y22" i="1"/>
  <c r="U22" i="1"/>
  <c r="Q22" i="1"/>
  <c r="M22" i="1"/>
  <c r="I22" i="1"/>
  <c r="E22" i="1"/>
  <c r="AK21" i="1"/>
  <c r="AG21" i="1"/>
  <c r="AC21" i="1"/>
  <c r="Y21" i="1"/>
  <c r="U21" i="1"/>
  <c r="Q21" i="1"/>
  <c r="M21" i="1"/>
  <c r="I21" i="1"/>
  <c r="E21" i="1"/>
  <c r="AK20" i="1"/>
  <c r="AG20" i="1"/>
  <c r="AC20" i="1"/>
  <c r="Y20" i="1"/>
  <c r="U20" i="1"/>
  <c r="Q20" i="1"/>
  <c r="M20" i="1"/>
  <c r="I20" i="1"/>
  <c r="E20" i="1"/>
  <c r="AK19" i="1"/>
  <c r="AG19" i="1"/>
  <c r="AC19" i="1"/>
  <c r="Y19" i="1"/>
  <c r="U19" i="1"/>
  <c r="Q19" i="1"/>
  <c r="M19" i="1"/>
  <c r="I19" i="1"/>
  <c r="E19" i="1"/>
  <c r="AK18" i="1"/>
  <c r="AG18" i="1"/>
  <c r="AC18" i="1"/>
  <c r="Y18" i="1"/>
  <c r="U18" i="1"/>
  <c r="Q18" i="1"/>
  <c r="M18" i="1"/>
  <c r="I18" i="1"/>
  <c r="E18" i="1"/>
  <c r="AK17" i="1"/>
  <c r="AG17" i="1"/>
  <c r="AC17" i="1"/>
  <c r="Y17" i="1"/>
  <c r="U17" i="1"/>
  <c r="Q17" i="1"/>
  <c r="M17" i="1"/>
  <c r="I17" i="1"/>
  <c r="E17" i="1"/>
  <c r="AK16" i="1"/>
  <c r="AG16" i="1"/>
  <c r="AC16" i="1"/>
  <c r="Y16" i="1"/>
  <c r="U16" i="1"/>
  <c r="Q16" i="1"/>
  <c r="M16" i="1"/>
  <c r="I16" i="1"/>
  <c r="E16" i="1"/>
  <c r="AK15" i="1"/>
  <c r="AG15" i="1"/>
  <c r="AC15" i="1"/>
  <c r="Y15" i="1"/>
  <c r="U15" i="1"/>
  <c r="Q15" i="1"/>
  <c r="M15" i="1"/>
  <c r="I15" i="1"/>
  <c r="E15" i="1"/>
  <c r="AK14" i="1"/>
  <c r="AG14" i="1"/>
  <c r="AC14" i="1"/>
  <c r="Y14" i="1"/>
  <c r="U14" i="1"/>
  <c r="Q14" i="1"/>
  <c r="M14" i="1"/>
  <c r="I14" i="1"/>
  <c r="E14" i="1"/>
  <c r="AK13" i="1"/>
  <c r="AG13" i="1"/>
  <c r="AC13" i="1"/>
  <c r="Y13" i="1"/>
  <c r="U13" i="1"/>
  <c r="Q13" i="1"/>
  <c r="M13" i="1"/>
  <c r="I13" i="1"/>
  <c r="E13" i="1"/>
  <c r="AK12" i="1"/>
  <c r="AG12" i="1"/>
  <c r="AC12" i="1"/>
  <c r="Y12" i="1"/>
  <c r="U12" i="1"/>
  <c r="Q12" i="1"/>
  <c r="M12" i="1"/>
  <c r="I12" i="1"/>
  <c r="E12" i="1"/>
  <c r="AK11" i="1"/>
  <c r="AG11" i="1"/>
  <c r="AC11" i="1"/>
  <c r="Y11" i="1"/>
  <c r="U11" i="1"/>
  <c r="Q11" i="1"/>
  <c r="M11" i="1"/>
  <c r="I11" i="1"/>
  <c r="E11" i="1"/>
  <c r="AK10" i="1"/>
  <c r="AG10" i="1"/>
  <c r="AC10" i="1"/>
  <c r="Y10" i="1"/>
  <c r="U10" i="1"/>
  <c r="Q10" i="1"/>
  <c r="M10" i="1"/>
  <c r="I10" i="1"/>
  <c r="E10" i="1"/>
  <c r="AK9" i="1"/>
  <c r="AG9" i="1"/>
  <c r="AC9" i="1"/>
  <c r="Y9" i="1"/>
  <c r="U9" i="1"/>
  <c r="Q9" i="1"/>
  <c r="M9" i="1"/>
  <c r="I9" i="1"/>
  <c r="E9" i="1"/>
  <c r="AK8" i="1"/>
  <c r="AG8" i="1"/>
  <c r="AC8" i="1"/>
  <c r="Y8" i="1"/>
  <c r="U8" i="1"/>
  <c r="Q8" i="1"/>
  <c r="M8" i="1"/>
  <c r="I8" i="1"/>
  <c r="E8" i="1"/>
  <c r="AK7" i="1"/>
  <c r="AG7" i="1"/>
  <c r="AC7" i="1"/>
  <c r="Y7" i="1"/>
  <c r="U7" i="1"/>
  <c r="Q7" i="1"/>
  <c r="M7" i="1"/>
  <c r="I7" i="1"/>
  <c r="E7" i="1"/>
  <c r="AK6" i="1"/>
  <c r="AG6" i="1"/>
  <c r="AC6" i="1"/>
  <c r="Y6" i="1"/>
  <c r="U6" i="1"/>
  <c r="Q6" i="1"/>
  <c r="M6" i="1"/>
  <c r="I6" i="1"/>
  <c r="E6" i="1"/>
  <c r="AK5" i="1"/>
  <c r="AG5" i="1"/>
  <c r="AC5" i="1"/>
  <c r="Y5" i="1"/>
  <c r="U5" i="1"/>
  <c r="Q5" i="1"/>
  <c r="M5" i="1"/>
  <c r="I5" i="1"/>
  <c r="E5" i="1"/>
  <c r="AK4" i="1"/>
  <c r="AG4" i="1"/>
  <c r="AC4" i="1"/>
  <c r="Y4" i="1"/>
  <c r="U4" i="1"/>
  <c r="Q4" i="1"/>
  <c r="M4" i="1"/>
  <c r="I4" i="1"/>
  <c r="E4" i="1"/>
  <c r="AK3" i="1"/>
  <c r="AG3" i="1"/>
  <c r="AC3" i="1"/>
  <c r="Y3" i="1"/>
  <c r="U3" i="1"/>
  <c r="Q3" i="1"/>
  <c r="M3" i="1"/>
  <c r="I3" i="1"/>
  <c r="E3" i="1"/>
  <c r="AK2" i="1"/>
  <c r="AG2" i="1"/>
  <c r="AC2" i="1"/>
  <c r="Y2" i="1"/>
  <c r="U2" i="1"/>
  <c r="Q2" i="1"/>
  <c r="M2" i="1"/>
  <c r="AK78" i="2"/>
  <c r="AG78" i="2"/>
  <c r="AC78" i="2"/>
  <c r="Y78" i="2"/>
  <c r="U78" i="2"/>
  <c r="Q78" i="2"/>
  <c r="M78" i="2"/>
  <c r="I78" i="2"/>
  <c r="E78" i="2"/>
  <c r="AK77" i="2"/>
  <c r="AG77" i="2"/>
  <c r="AC77" i="2"/>
  <c r="Y77" i="2"/>
  <c r="U77" i="2"/>
  <c r="Q77" i="2"/>
  <c r="M77" i="2"/>
  <c r="I77" i="2"/>
  <c r="E77" i="2"/>
  <c r="AK76" i="2"/>
  <c r="AG76" i="2"/>
  <c r="AC76" i="2"/>
  <c r="Y76" i="2"/>
  <c r="U76" i="2"/>
  <c r="Q76" i="2"/>
  <c r="M76" i="2"/>
  <c r="I76" i="2"/>
  <c r="E76" i="2"/>
  <c r="AK75" i="2"/>
  <c r="AG75" i="2"/>
  <c r="AC75" i="2"/>
  <c r="Y75" i="2"/>
  <c r="U75" i="2"/>
  <c r="Q75" i="2"/>
  <c r="M75" i="2"/>
  <c r="I75" i="2"/>
  <c r="E75" i="2"/>
  <c r="AK74" i="2"/>
  <c r="AG74" i="2"/>
  <c r="AC74" i="2"/>
  <c r="Y74" i="2"/>
  <c r="U74" i="2"/>
  <c r="Q74" i="2"/>
  <c r="M74" i="2"/>
  <c r="I74" i="2"/>
  <c r="E74" i="2"/>
  <c r="AK73" i="2"/>
  <c r="AG73" i="2"/>
  <c r="AC73" i="2"/>
  <c r="Y73" i="2"/>
  <c r="U73" i="2"/>
  <c r="Q73" i="2"/>
  <c r="M73" i="2"/>
  <c r="I73" i="2"/>
  <c r="E73" i="2"/>
  <c r="AK72" i="2"/>
  <c r="AG72" i="2"/>
  <c r="AC72" i="2"/>
  <c r="Y72" i="2"/>
  <c r="U72" i="2"/>
  <c r="Q72" i="2"/>
  <c r="M72" i="2"/>
  <c r="I72" i="2"/>
  <c r="E72" i="2"/>
  <c r="AK71" i="2"/>
  <c r="AG71" i="2"/>
  <c r="AC71" i="2"/>
  <c r="Y71" i="2"/>
  <c r="U71" i="2"/>
  <c r="Q71" i="2"/>
  <c r="M71" i="2"/>
  <c r="I71" i="2"/>
  <c r="E71" i="2"/>
  <c r="AK70" i="2"/>
  <c r="AG70" i="2"/>
  <c r="AC70" i="2"/>
  <c r="Y70" i="2"/>
  <c r="U70" i="2"/>
  <c r="Q70" i="2"/>
  <c r="M70" i="2"/>
  <c r="I70" i="2"/>
  <c r="E70" i="2"/>
  <c r="AK69" i="2"/>
  <c r="AG69" i="2"/>
  <c r="AC69" i="2"/>
  <c r="Y69" i="2"/>
  <c r="U69" i="2"/>
  <c r="Q69" i="2"/>
  <c r="M69" i="2"/>
  <c r="I69" i="2"/>
  <c r="E69" i="2"/>
  <c r="AK68" i="2"/>
  <c r="AG68" i="2"/>
  <c r="AC68" i="2"/>
  <c r="Y68" i="2"/>
  <c r="U68" i="2"/>
  <c r="Q68" i="2"/>
  <c r="M68" i="2"/>
  <c r="I68" i="2"/>
  <c r="E68" i="2"/>
  <c r="AK67" i="2"/>
  <c r="AG67" i="2"/>
  <c r="AC67" i="2"/>
  <c r="Y67" i="2"/>
  <c r="U67" i="2"/>
  <c r="Q67" i="2"/>
  <c r="M67" i="2"/>
  <c r="I67" i="2"/>
  <c r="E67" i="2"/>
  <c r="AK66" i="2"/>
  <c r="AG66" i="2"/>
  <c r="AC66" i="2"/>
  <c r="Y66" i="2"/>
  <c r="U66" i="2"/>
  <c r="Q66" i="2"/>
  <c r="M66" i="2"/>
  <c r="I66" i="2"/>
  <c r="E66" i="2"/>
  <c r="AK65" i="2"/>
  <c r="AG65" i="2"/>
  <c r="AC65" i="2"/>
  <c r="Y65" i="2"/>
  <c r="U65" i="2"/>
  <c r="Q65" i="2"/>
  <c r="M65" i="2"/>
  <c r="I65" i="2"/>
  <c r="E65" i="2"/>
  <c r="AK64" i="2"/>
  <c r="AG64" i="2"/>
  <c r="AC64" i="2"/>
  <c r="Y64" i="2"/>
  <c r="U64" i="2"/>
  <c r="Q64" i="2"/>
  <c r="M64" i="2"/>
  <c r="I64" i="2"/>
  <c r="E64" i="2"/>
  <c r="AK63" i="2"/>
  <c r="AG63" i="2"/>
  <c r="AC63" i="2"/>
  <c r="Y63" i="2"/>
  <c r="U63" i="2"/>
  <c r="Q63" i="2"/>
  <c r="M63" i="2"/>
  <c r="I63" i="2"/>
  <c r="E63" i="2"/>
  <c r="AK62" i="2"/>
  <c r="AG62" i="2"/>
  <c r="AC62" i="2"/>
  <c r="Y62" i="2"/>
  <c r="U62" i="2"/>
  <c r="Q62" i="2"/>
  <c r="M62" i="2"/>
  <c r="I62" i="2"/>
  <c r="E62" i="2"/>
  <c r="AK61" i="2"/>
  <c r="AG61" i="2"/>
  <c r="AC61" i="2"/>
  <c r="Y61" i="2"/>
  <c r="U61" i="2"/>
  <c r="Q61" i="2"/>
  <c r="M61" i="2"/>
  <c r="I61" i="2"/>
  <c r="E61" i="2"/>
  <c r="AK60" i="2"/>
  <c r="AG60" i="2"/>
  <c r="AC60" i="2"/>
  <c r="Y60" i="2"/>
  <c r="U60" i="2"/>
  <c r="Q60" i="2"/>
  <c r="M60" i="2"/>
  <c r="I60" i="2"/>
  <c r="E60" i="2"/>
  <c r="AK59" i="2"/>
  <c r="AG59" i="2"/>
  <c r="AC59" i="2"/>
  <c r="Y59" i="2"/>
  <c r="U59" i="2"/>
  <c r="Q59" i="2"/>
  <c r="M59" i="2"/>
  <c r="I59" i="2"/>
  <c r="E59" i="2"/>
  <c r="AK58" i="2"/>
  <c r="AG58" i="2"/>
  <c r="AC58" i="2"/>
  <c r="Y58" i="2"/>
  <c r="U58" i="2"/>
  <c r="Q58" i="2"/>
  <c r="M58" i="2"/>
  <c r="I58" i="2"/>
  <c r="E58" i="2"/>
  <c r="AK57" i="2"/>
  <c r="AG57" i="2"/>
  <c r="AC57" i="2"/>
  <c r="Y57" i="2"/>
  <c r="U57" i="2"/>
  <c r="Q57" i="2"/>
  <c r="M57" i="2"/>
  <c r="I57" i="2"/>
  <c r="E57" i="2"/>
  <c r="AK56" i="2"/>
  <c r="AG56" i="2"/>
  <c r="AC56" i="2"/>
  <c r="Y56" i="2"/>
  <c r="U56" i="2"/>
  <c r="Q56" i="2"/>
  <c r="M56" i="2"/>
  <c r="I56" i="2"/>
  <c r="E56" i="2"/>
  <c r="AK55" i="2"/>
  <c r="AG55" i="2"/>
  <c r="AC55" i="2"/>
  <c r="Y55" i="2"/>
  <c r="U55" i="2"/>
  <c r="Q55" i="2"/>
  <c r="M55" i="2"/>
  <c r="I55" i="2"/>
  <c r="E55" i="2"/>
  <c r="AK54" i="2"/>
  <c r="AG54" i="2"/>
  <c r="AC54" i="2"/>
  <c r="Y54" i="2"/>
  <c r="U54" i="2"/>
  <c r="Q54" i="2"/>
  <c r="M54" i="2"/>
  <c r="I54" i="2"/>
  <c r="E54" i="2"/>
  <c r="AK53" i="2"/>
  <c r="AG53" i="2"/>
  <c r="AC53" i="2"/>
  <c r="Y53" i="2"/>
  <c r="U53" i="2"/>
  <c r="Q53" i="2"/>
  <c r="M53" i="2"/>
  <c r="I53" i="2"/>
  <c r="E53" i="2"/>
  <c r="AK52" i="2"/>
  <c r="AG52" i="2"/>
  <c r="AC52" i="2"/>
  <c r="Y52" i="2"/>
  <c r="U52" i="2"/>
  <c r="Q52" i="2"/>
  <c r="M52" i="2"/>
  <c r="I52" i="2"/>
  <c r="E52" i="2"/>
  <c r="AK51" i="2"/>
  <c r="AG51" i="2"/>
  <c r="AC51" i="2"/>
  <c r="Y51" i="2"/>
  <c r="U51" i="2"/>
  <c r="Q51" i="2"/>
  <c r="M51" i="2"/>
  <c r="I51" i="2"/>
  <c r="E51" i="2"/>
  <c r="AK50" i="2"/>
  <c r="AG50" i="2"/>
  <c r="AC50" i="2"/>
  <c r="Y50" i="2"/>
  <c r="U50" i="2"/>
  <c r="Q50" i="2"/>
  <c r="M50" i="2"/>
  <c r="I50" i="2"/>
  <c r="E50" i="2"/>
  <c r="AK49" i="2"/>
  <c r="AG49" i="2"/>
  <c r="AC49" i="2"/>
  <c r="Y49" i="2"/>
  <c r="U49" i="2"/>
  <c r="Q49" i="2"/>
  <c r="M49" i="2"/>
  <c r="I49" i="2"/>
  <c r="E49" i="2"/>
  <c r="AK48" i="2"/>
  <c r="AG48" i="2"/>
  <c r="AC48" i="2"/>
  <c r="Y48" i="2"/>
  <c r="U48" i="2"/>
  <c r="Q48" i="2"/>
  <c r="M48" i="2"/>
  <c r="I48" i="2"/>
  <c r="E48" i="2"/>
  <c r="AK47" i="2"/>
  <c r="AG47" i="2"/>
  <c r="AC47" i="2"/>
  <c r="Y47" i="2"/>
  <c r="U47" i="2"/>
  <c r="Q47" i="2"/>
  <c r="M47" i="2"/>
  <c r="I47" i="2"/>
  <c r="E47" i="2"/>
  <c r="AK46" i="2"/>
  <c r="AG46" i="2"/>
  <c r="AC46" i="2"/>
  <c r="Y46" i="2"/>
  <c r="U46" i="2"/>
  <c r="Q46" i="2"/>
  <c r="M46" i="2"/>
  <c r="I46" i="2"/>
  <c r="E46" i="2"/>
  <c r="AK45" i="2"/>
  <c r="AG45" i="2"/>
  <c r="AC45" i="2"/>
  <c r="Y45" i="2"/>
  <c r="U45" i="2"/>
  <c r="Q45" i="2"/>
  <c r="M45" i="2"/>
  <c r="I45" i="2"/>
  <c r="E45" i="2"/>
  <c r="AK44" i="2"/>
  <c r="AG44" i="2"/>
  <c r="AC44" i="2"/>
  <c r="Y44" i="2"/>
  <c r="U44" i="2"/>
  <c r="Q44" i="2"/>
  <c r="M44" i="2"/>
  <c r="I44" i="2"/>
  <c r="E44" i="2"/>
  <c r="AK43" i="2"/>
  <c r="AG43" i="2"/>
  <c r="AC43" i="2"/>
  <c r="Y43" i="2"/>
  <c r="U43" i="2"/>
  <c r="Q43" i="2"/>
  <c r="M43" i="2"/>
  <c r="I43" i="2"/>
  <c r="E43" i="2"/>
  <c r="AK42" i="2"/>
  <c r="AG42" i="2"/>
  <c r="AC42" i="2"/>
  <c r="Y42" i="2"/>
  <c r="U42" i="2"/>
  <c r="Q42" i="2"/>
  <c r="M42" i="2"/>
  <c r="I42" i="2"/>
  <c r="E42" i="2"/>
  <c r="AK41" i="2"/>
  <c r="AG41" i="2"/>
  <c r="AC41" i="2"/>
  <c r="Y41" i="2"/>
  <c r="U41" i="2"/>
  <c r="Q41" i="2"/>
  <c r="M41" i="2"/>
  <c r="I41" i="2"/>
  <c r="E41" i="2"/>
  <c r="AK40" i="2"/>
  <c r="AG40" i="2"/>
  <c r="AC40" i="2"/>
  <c r="Y40" i="2"/>
  <c r="U40" i="2"/>
  <c r="Q40" i="2"/>
  <c r="M40" i="2"/>
  <c r="I40" i="2"/>
  <c r="E40" i="2"/>
  <c r="AK39" i="2"/>
  <c r="AG39" i="2"/>
  <c r="AC39" i="2"/>
  <c r="Y39" i="2"/>
  <c r="U39" i="2"/>
  <c r="Q39" i="2"/>
  <c r="M39" i="2"/>
  <c r="I39" i="2"/>
  <c r="E39" i="2"/>
  <c r="AK38" i="2"/>
  <c r="AG38" i="2"/>
  <c r="AC38" i="2"/>
  <c r="Y38" i="2"/>
  <c r="U38" i="2"/>
  <c r="Q38" i="2"/>
  <c r="M38" i="2"/>
  <c r="I38" i="2"/>
  <c r="E38" i="2"/>
  <c r="AK37" i="2"/>
  <c r="AG37" i="2"/>
  <c r="AC37" i="2"/>
  <c r="Y37" i="2"/>
  <c r="U37" i="2"/>
  <c r="Q37" i="2"/>
  <c r="M37" i="2"/>
  <c r="I37" i="2"/>
  <c r="E37" i="2"/>
  <c r="AK36" i="2"/>
  <c r="AG36" i="2"/>
  <c r="AC36" i="2"/>
  <c r="Y36" i="2"/>
  <c r="U36" i="2"/>
  <c r="Q36" i="2"/>
  <c r="M36" i="2"/>
  <c r="I36" i="2"/>
  <c r="E36" i="2"/>
  <c r="AK35" i="2"/>
  <c r="AG35" i="2"/>
  <c r="AC35" i="2"/>
  <c r="Y35" i="2"/>
  <c r="U35" i="2"/>
  <c r="Q35" i="2"/>
  <c r="M35" i="2"/>
  <c r="I35" i="2"/>
  <c r="E35" i="2"/>
  <c r="AK34" i="2"/>
  <c r="AG34" i="2"/>
  <c r="AC34" i="2"/>
  <c r="Y34" i="2"/>
  <c r="U34" i="2"/>
  <c r="Q34" i="2"/>
  <c r="M34" i="2"/>
  <c r="I34" i="2"/>
  <c r="E34" i="2"/>
  <c r="AK33" i="2"/>
  <c r="AG33" i="2"/>
  <c r="AC33" i="2"/>
  <c r="Y33" i="2"/>
  <c r="U33" i="2"/>
  <c r="Q33" i="2"/>
  <c r="M33" i="2"/>
  <c r="I33" i="2"/>
  <c r="E33" i="2"/>
  <c r="AK32" i="2"/>
  <c r="AG32" i="2"/>
  <c r="AC32" i="2"/>
  <c r="Y32" i="2"/>
  <c r="U32" i="2"/>
  <c r="Q32" i="2"/>
  <c r="M32" i="2"/>
  <c r="I32" i="2"/>
  <c r="E32" i="2"/>
  <c r="AK31" i="2"/>
  <c r="AG31" i="2"/>
  <c r="AC31" i="2"/>
  <c r="Y31" i="2"/>
  <c r="U31" i="2"/>
  <c r="Q31" i="2"/>
  <c r="M31" i="2"/>
  <c r="I31" i="2"/>
  <c r="E31" i="2"/>
  <c r="AK30" i="2"/>
  <c r="AG30" i="2"/>
  <c r="AC30" i="2"/>
  <c r="Y30" i="2"/>
  <c r="U30" i="2"/>
  <c r="Q30" i="2"/>
  <c r="M30" i="2"/>
  <c r="I30" i="2"/>
  <c r="E30" i="2"/>
  <c r="AK29" i="2"/>
  <c r="AG29" i="2"/>
  <c r="AC29" i="2"/>
  <c r="Y29" i="2"/>
  <c r="U29" i="2"/>
  <c r="Q29" i="2"/>
  <c r="M29" i="2"/>
  <c r="I29" i="2"/>
  <c r="E29" i="2"/>
  <c r="AK28" i="2"/>
  <c r="AG28" i="2"/>
  <c r="AC28" i="2"/>
  <c r="Y28" i="2"/>
  <c r="U28" i="2"/>
  <c r="Q28" i="2"/>
  <c r="M28" i="2"/>
  <c r="AK27" i="2"/>
  <c r="AG27" i="2"/>
  <c r="AC27" i="2"/>
  <c r="Y27" i="2"/>
  <c r="U27" i="2"/>
  <c r="Q27" i="2"/>
  <c r="M27" i="2"/>
  <c r="I27" i="2"/>
  <c r="E27" i="2"/>
  <c r="AK26" i="2"/>
  <c r="AG26" i="2"/>
  <c r="AC26" i="2"/>
  <c r="Y26" i="2"/>
  <c r="U26" i="2"/>
  <c r="Q26" i="2"/>
  <c r="M26" i="2"/>
  <c r="I26" i="2"/>
  <c r="E26" i="2"/>
  <c r="AK25" i="2"/>
  <c r="AG25" i="2"/>
  <c r="AC25" i="2"/>
  <c r="Y25" i="2"/>
  <c r="U25" i="2"/>
  <c r="Q25" i="2"/>
  <c r="M25" i="2"/>
  <c r="I25" i="2"/>
  <c r="E25" i="2"/>
  <c r="AK24" i="2"/>
  <c r="AG24" i="2"/>
  <c r="AC24" i="2"/>
  <c r="Y24" i="2"/>
  <c r="U24" i="2"/>
  <c r="Q24" i="2"/>
  <c r="M24" i="2"/>
  <c r="AK23" i="2"/>
  <c r="AG23" i="2"/>
  <c r="AC23" i="2"/>
  <c r="Y23" i="2"/>
  <c r="U23" i="2"/>
  <c r="Q23" i="2"/>
  <c r="M23" i="2"/>
  <c r="I23" i="2"/>
  <c r="E23" i="2"/>
  <c r="AK22" i="2"/>
  <c r="AG22" i="2"/>
  <c r="AC22" i="2"/>
  <c r="Y22" i="2"/>
  <c r="U22" i="2"/>
  <c r="Q22" i="2"/>
  <c r="M22" i="2"/>
  <c r="I22" i="2"/>
  <c r="E22" i="2"/>
  <c r="AK21" i="2"/>
  <c r="AG21" i="2"/>
  <c r="AC21" i="2"/>
  <c r="Y21" i="2"/>
  <c r="U21" i="2"/>
  <c r="Q21" i="2"/>
  <c r="M21" i="2"/>
  <c r="I21" i="2"/>
  <c r="E21" i="2"/>
  <c r="AK20" i="2"/>
  <c r="AG20" i="2"/>
  <c r="AC20" i="2"/>
  <c r="Y20" i="2"/>
  <c r="U20" i="2"/>
  <c r="Q20" i="2"/>
  <c r="M20" i="2"/>
  <c r="I20" i="2"/>
  <c r="E20" i="2"/>
  <c r="AK19" i="2"/>
  <c r="AG19" i="2"/>
  <c r="AC19" i="2"/>
  <c r="Y19" i="2"/>
  <c r="U19" i="2"/>
  <c r="Q19" i="2"/>
  <c r="M19" i="2"/>
  <c r="I19" i="2"/>
  <c r="E19" i="2"/>
  <c r="AK18" i="2"/>
  <c r="AG18" i="2"/>
  <c r="AC18" i="2"/>
  <c r="Y18" i="2"/>
  <c r="U18" i="2"/>
  <c r="Q18" i="2"/>
  <c r="M18" i="2"/>
  <c r="I18" i="2"/>
  <c r="E18" i="2"/>
  <c r="AK17" i="2"/>
  <c r="AG17" i="2"/>
  <c r="AC17" i="2"/>
  <c r="Y17" i="2"/>
  <c r="U17" i="2"/>
  <c r="Q17" i="2"/>
  <c r="M17" i="2"/>
  <c r="I17" i="2"/>
  <c r="E17" i="2"/>
  <c r="AK16" i="2"/>
  <c r="AG16" i="2"/>
  <c r="AC16" i="2"/>
  <c r="Y16" i="2"/>
  <c r="U16" i="2"/>
  <c r="Q16" i="2"/>
  <c r="M16" i="2"/>
  <c r="I16" i="2"/>
  <c r="E16" i="2"/>
  <c r="AK15" i="2"/>
  <c r="AG15" i="2"/>
  <c r="AC15" i="2"/>
  <c r="Y15" i="2"/>
  <c r="U15" i="2"/>
  <c r="Q15" i="2"/>
  <c r="M15" i="2"/>
  <c r="I15" i="2"/>
  <c r="E15" i="2"/>
  <c r="AK14" i="2"/>
  <c r="AG14" i="2"/>
  <c r="AC14" i="2"/>
  <c r="Y14" i="2"/>
  <c r="U14" i="2"/>
  <c r="Q14" i="2"/>
  <c r="M14" i="2"/>
  <c r="I14" i="2"/>
  <c r="E14" i="2"/>
  <c r="AK13" i="2"/>
  <c r="AG13" i="2"/>
  <c r="AC13" i="2"/>
  <c r="Y13" i="2"/>
  <c r="U13" i="2"/>
  <c r="Q13" i="2"/>
  <c r="M13" i="2"/>
  <c r="I13" i="2"/>
  <c r="E13" i="2"/>
  <c r="AK12" i="2"/>
  <c r="AG12" i="2"/>
  <c r="AC12" i="2"/>
  <c r="Y12" i="2"/>
  <c r="U12" i="2"/>
  <c r="Q12" i="2"/>
  <c r="M12" i="2"/>
  <c r="I12" i="2"/>
  <c r="E12" i="2"/>
  <c r="AK11" i="2"/>
  <c r="AG11" i="2"/>
  <c r="AC11" i="2"/>
  <c r="Y11" i="2"/>
  <c r="U11" i="2"/>
  <c r="Q11" i="2"/>
  <c r="M11" i="2"/>
  <c r="I11" i="2"/>
  <c r="E11" i="2"/>
  <c r="AK10" i="2"/>
  <c r="AG10" i="2"/>
  <c r="AC10" i="2"/>
  <c r="Y10" i="2"/>
  <c r="U10" i="2"/>
  <c r="Q10" i="2"/>
  <c r="M10" i="2"/>
  <c r="I10" i="2"/>
  <c r="E10" i="2"/>
  <c r="AK9" i="2"/>
  <c r="AG9" i="2"/>
  <c r="AC9" i="2"/>
  <c r="Y9" i="2"/>
  <c r="U9" i="2"/>
  <c r="Q9" i="2"/>
  <c r="M9" i="2"/>
  <c r="I9" i="2"/>
  <c r="E9" i="2"/>
  <c r="AK8" i="2"/>
  <c r="AG8" i="2"/>
  <c r="AC8" i="2"/>
  <c r="Y8" i="2"/>
  <c r="U8" i="2"/>
  <c r="Q8" i="2"/>
  <c r="M8" i="2"/>
  <c r="I8" i="2"/>
  <c r="E8" i="2"/>
  <c r="AK7" i="2"/>
  <c r="AG7" i="2"/>
  <c r="AC7" i="2"/>
  <c r="Y7" i="2"/>
  <c r="U7" i="2"/>
  <c r="Q7" i="2"/>
  <c r="M7" i="2"/>
  <c r="I7" i="2"/>
  <c r="E7" i="2"/>
  <c r="AK6" i="2"/>
  <c r="AG6" i="2"/>
  <c r="AC6" i="2"/>
  <c r="Y6" i="2"/>
  <c r="U6" i="2"/>
  <c r="Q6" i="2"/>
  <c r="M6" i="2"/>
  <c r="I6" i="2"/>
  <c r="E6" i="2"/>
  <c r="AK5" i="2"/>
  <c r="AG5" i="2"/>
  <c r="AC5" i="2"/>
  <c r="Y5" i="2"/>
  <c r="U5" i="2"/>
  <c r="Q5" i="2"/>
  <c r="M5" i="2"/>
  <c r="I5" i="2"/>
  <c r="E5" i="2"/>
  <c r="AK4" i="2"/>
  <c r="AG4" i="2"/>
  <c r="AC4" i="2"/>
  <c r="Y4" i="2"/>
  <c r="U4" i="2"/>
  <c r="Q4" i="2"/>
  <c r="M4" i="2"/>
  <c r="I4" i="2"/>
  <c r="E4" i="2"/>
  <c r="AK3" i="2"/>
  <c r="AG3" i="2"/>
  <c r="AC3" i="2"/>
  <c r="Y3" i="2"/>
  <c r="U3" i="2"/>
  <c r="Q3" i="2"/>
  <c r="M3" i="2"/>
  <c r="I3" i="2"/>
  <c r="E3" i="2"/>
  <c r="AK2" i="2"/>
  <c r="AG2" i="2"/>
  <c r="AC2" i="2"/>
  <c r="Y2" i="2"/>
  <c r="U2" i="2"/>
  <c r="Q2" i="2"/>
  <c r="M2" i="2"/>
</calcChain>
</file>

<file path=xl/sharedStrings.xml><?xml version="1.0" encoding="utf-8"?>
<sst xmlns="http://schemas.openxmlformats.org/spreadsheetml/2006/main" count="1988" uniqueCount="302">
  <si>
    <t>Município</t>
  </si>
  <si>
    <t>Variação</t>
  </si>
  <si>
    <t>deflator</t>
  </si>
  <si>
    <t>Valores Deflacionados 2012</t>
  </si>
  <si>
    <t>Valores Deflacionados 2013</t>
  </si>
  <si>
    <t>Valores Deflacionados 2014</t>
  </si>
  <si>
    <t>Valores Deflacionados 2015</t>
  </si>
  <si>
    <t>Valores Deflacionados 2016</t>
  </si>
  <si>
    <t>Valores Deflacionados 2017</t>
  </si>
  <si>
    <t>Valores Deflacionados 2018</t>
  </si>
  <si>
    <t>Valores Deflacionados 2019</t>
  </si>
  <si>
    <t>Valores Deflacionados 2020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</si>
  <si>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</si>
  <si>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</si>
  <si>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</si>
  <si>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</si>
  <si>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</si>
  <si>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</si>
  <si>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</si>
  <si>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</si>
  <si>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</si>
  <si>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</si>
  <si>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</si>
  <si>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</si>
  <si>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</si>
  <si>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</si>
  <si>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</si>
  <si>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BONITO</t>
  </si>
  <si>
    <t>BRASILANDIA</t>
  </si>
  <si>
    <t>CAARAPO</t>
  </si>
  <si>
    <t>CAMAPUA</t>
  </si>
  <si>
    <t>CAMPO GRANDE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</si>
  <si>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</si>
  <si>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</si>
  <si>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</si>
  <si>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</si>
  <si>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</si>
  <si>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</si>
  <si>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</si>
  <si>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</si>
  <si>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</si>
  <si>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</si>
  <si>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</si>
  <si>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</si>
  <si>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</si>
  <si>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</si>
  <si>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</si>
  <si>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</si>
  <si>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</si>
  <si>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</si>
  <si>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</si>
  <si>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</si>
  <si>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</si>
  <si>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</si>
  <si>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</si>
  <si>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JARDIM</t>
  </si>
  <si>
    <t>JATEI</t>
  </si>
  <si>
    <t>JUTI</t>
  </si>
  <si>
    <t>LADARIO</t>
  </si>
  <si>
    <t>LAGUNA CARAPA</t>
  </si>
  <si>
    <t>MARACAJU</t>
  </si>
  <si>
    <t>MIRANDA</t>
  </si>
  <si>
    <t>MUNDO NOVO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</si>
  <si>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</si>
  <si>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</si>
  <si>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</si>
  <si>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</si>
  <si>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</si>
  <si>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</si>
  <si>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</si>
  <si>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</si>
  <si>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</si>
  <si>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</si>
  <si>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</si>
  <si>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</si>
  <si>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</si>
  <si>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</si>
  <si>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</si>
  <si>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</si>
  <si>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</si>
  <si>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</si>
  <si>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</si>
  <si>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</si>
  <si>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</si>
  <si>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</si>
  <si>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</si>
  <si>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</si>
  <si>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</si>
  <si>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</si>
  <si>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FIGUEIRAO</t>
  </si>
  <si>
    <t>PARAÍSO DAS ÁGUAS</t>
  </si>
  <si>
    <t>Municípios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</si>
  <si>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</si>
  <si>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</si>
  <si>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</si>
  <si>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</si>
  <si>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</si>
  <si>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</si>
  <si>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</si>
  <si>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</si>
  <si>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</si>
  <si>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</si>
  <si>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</si>
  <si>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</si>
  <si>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</si>
  <si>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</si>
  <si>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</si>
  <si>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Bonito</t>
  </si>
  <si>
    <t>Brasilandia</t>
  </si>
  <si>
    <t>Caarapo</t>
  </si>
  <si>
    <t>Camapua</t>
  </si>
  <si>
    <t>Campo Grande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</si>
  <si>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</si>
  <si>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</si>
  <si>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</si>
  <si>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</si>
  <si>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</si>
  <si>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</si>
  <si>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</si>
  <si>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</si>
  <si>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</si>
  <si>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</si>
  <si>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</si>
  <si>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</si>
  <si>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</si>
  <si>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</si>
  <si>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</si>
  <si>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</si>
  <si>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</si>
  <si>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</si>
  <si>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</si>
  <si>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</si>
  <si>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</si>
  <si>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</si>
  <si>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</si>
  <si>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</si>
  <si>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Jardim</t>
  </si>
  <si>
    <t>Jatei</t>
  </si>
  <si>
    <t>Juti</t>
  </si>
  <si>
    <t>Ladario</t>
  </si>
  <si>
    <t>Laguna Carapa</t>
  </si>
  <si>
    <t>Maracaju</t>
  </si>
  <si>
    <t>Miranda</t>
  </si>
  <si>
    <t>Mundo Novo</t>
  </si>
  <si>
    <t>Navirai</t>
  </si>
  <si>
    <t>Nioaque</t>
  </si>
  <si>
    <t>Nova Alvorada do Sul</t>
  </si>
  <si>
    <t>Nova Andradina</t>
  </si>
  <si>
    <t>Novo Horizonte do Sul</t>
  </si>
  <si>
    <t>Paraiso das Aguas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</si>
  <si>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</si>
  <si>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</si>
  <si>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</si>
  <si>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</si>
  <si>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</si>
  <si>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</si>
  <si>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</si>
  <si>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</si>
  <si>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</si>
  <si>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</si>
  <si>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</si>
  <si>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</si>
  <si>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</si>
  <si>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</si>
  <si>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</si>
  <si>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</si>
  <si>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</si>
  <si>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</si>
  <si>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</si>
  <si>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</si>
  <si>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</si>
  <si>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Água Clara</t>
  </si>
  <si>
    <t>Alcinópolis</t>
  </si>
  <si>
    <t>Amambaí</t>
  </si>
  <si>
    <t>Anastácio</t>
  </si>
  <si>
    <t>Anaurilândia</t>
  </si>
  <si>
    <t>Angélica</t>
  </si>
  <si>
    <t>Antônio João</t>
  </si>
  <si>
    <t>Batayporã</t>
  </si>
  <si>
    <t>Brasilândia</t>
  </si>
  <si>
    <t>Caarapó</t>
  </si>
  <si>
    <t>Camapuã</t>
  </si>
  <si>
    <t>Cassilândia</t>
  </si>
  <si>
    <t>Chapadão do Sul</t>
  </si>
  <si>
    <t>Corumbá</t>
  </si>
  <si>
    <t>Deodápolis</t>
  </si>
  <si>
    <t>Dois Irmãos do Buriti</t>
  </si>
  <si>
    <t>Fátima do Sul</t>
  </si>
  <si>
    <t>Figueirão</t>
  </si>
  <si>
    <t>Glória de Dourados</t>
  </si>
  <si>
    <t>Inocência</t>
  </si>
  <si>
    <t>Itaporã</t>
  </si>
  <si>
    <t>Itaquiraí</t>
  </si>
  <si>
    <t>Japorã</t>
  </si>
  <si>
    <t>Jateí</t>
  </si>
  <si>
    <t>Ladário</t>
  </si>
  <si>
    <t>Laguna Carapã</t>
  </si>
  <si>
    <t>Naviraí</t>
  </si>
  <si>
    <t>Paraíso das Águas</t>
  </si>
  <si>
    <t>Paranaíba</t>
  </si>
  <si>
    <t>Ponta Porã</t>
  </si>
  <si>
    <t>São Gabriel do Oeste</t>
  </si>
  <si>
    <t>Selvíria</t>
  </si>
  <si>
    <t>Sidrolândia</t>
  </si>
  <si>
    <t>Três Lagoas</t>
  </si>
  <si>
    <t>Municipio</t>
  </si>
  <si>
    <t>PIB Preços Correntes Deflacionado 2012</t>
  </si>
  <si>
    <t>PIB Preços Correntes Deflacionado 2020</t>
  </si>
  <si>
    <t>Taxa de Crescimento</t>
  </si>
  <si>
    <t xml:space="preserve">Agua Clara </t>
  </si>
  <si>
    <t>Itaipora</t>
  </si>
  <si>
    <t>PIB PER CAPITA DEFLACIONADO 2012</t>
  </si>
  <si>
    <t>PIB PER CAPITA DEFLACIONADO 2020</t>
  </si>
  <si>
    <t>PIB Preços Correntes  2012</t>
  </si>
  <si>
    <t>Deflator</t>
  </si>
  <si>
    <t>PIB Preços Correntes  2013</t>
  </si>
  <si>
    <t>PIB Preços Correntes Deflacionado 2013</t>
  </si>
  <si>
    <t>PIB Preços Correntes  2014</t>
  </si>
  <si>
    <t>PIB Preços Correntes Deflacionado 2014</t>
  </si>
  <si>
    <t>PIB Preços Correntes  2015</t>
  </si>
  <si>
    <t>PIB Preços Correntes Deflacionado 2015</t>
  </si>
  <si>
    <t>PIB Preços Correntes  2016</t>
  </si>
  <si>
    <t>PIB Preços Correntes Deflacionado 2016</t>
  </si>
  <si>
    <t>PIB Preços Correntes  2017</t>
  </si>
  <si>
    <t>PIB Preços Correntes Deflacionado 2017</t>
  </si>
  <si>
    <t>PIB Preços Correntes  2018</t>
  </si>
  <si>
    <t>PIB Preços Correntes Deflacionado 2018</t>
  </si>
  <si>
    <t>PIB Preços Correntes  2019</t>
  </si>
  <si>
    <t>PIB Preços Correntes Deflacionado 2019</t>
  </si>
  <si>
    <t>PIB Preços Correntes  2020</t>
  </si>
  <si>
    <t>PIB PER CAPITA 2012</t>
  </si>
  <si>
    <t>PIB PER CAPITA 2013</t>
  </si>
  <si>
    <t>PIB PER CAPITA DEFLACIONADO 2013</t>
  </si>
  <si>
    <t>PIB PER CAPITA 2014</t>
  </si>
  <si>
    <t>PIB PER CAPITA DEFLACIONADO 2014</t>
  </si>
  <si>
    <t>PIB PER CAPITA 2015</t>
  </si>
  <si>
    <t>PIB PER CAPITA DEFLACIONADO 2015</t>
  </si>
  <si>
    <t>PIB PER CAPITA 2016</t>
  </si>
  <si>
    <t>PIB PER CAPITA DEFLACIONADO 2016</t>
  </si>
  <si>
    <t>PIB PER CAPITA 2017</t>
  </si>
  <si>
    <t>PIB PER CAPITA DEFLACIONADO 2017</t>
  </si>
  <si>
    <t>PIB PER CAPITA 2018</t>
  </si>
  <si>
    <t>PIB PER CAPITA DEFLACIONADO 2018</t>
  </si>
  <si>
    <t>PIB PER CAPITA 2019</t>
  </si>
  <si>
    <t>PIB PER CAPITA DEFLACIONADO 2019</t>
  </si>
  <si>
    <t>PIB PER CAPITA 2020</t>
  </si>
  <si>
    <t>IPCA</t>
  </si>
  <si>
    <t>PARAISO COSTA RICA, AGUA CLARA E CHAPADAO</t>
  </si>
  <si>
    <t>FIGUEIRAO, COSTA RICA E CAMAPUÃ</t>
  </si>
  <si>
    <t>Ordem do Cálculo: % de Paraíso no PIB  da soma dos outros municípios; Cálculo da Média deste valor ao longo do tempo; Aplicação da Média para descobrir qual a representação de Paraíso das Águas nos municípios desmenbrados; Realizar substração do valor proporcional nos municípios do desmenbramento a fim de não criar alteração no valor do PIB total do período; O valor criado se deu pela Soma dos percentuais resultantes.</t>
  </si>
  <si>
    <t>FIGUEIRÃO</t>
  </si>
  <si>
    <t>educação COLOCAR FIGUEIRAO FEITO</t>
  </si>
  <si>
    <t>Saúde CORRIGIDO</t>
  </si>
  <si>
    <t>adm FEITO</t>
  </si>
  <si>
    <t>custeio CORRIGIDO</t>
  </si>
  <si>
    <t>PIB CORRENTE SÓ PARAISO FEITO</t>
  </si>
  <si>
    <t>PIB PER CAPITA SÓ PARAISO FEITO</t>
  </si>
  <si>
    <t>TX CRES CORRENTE FEITO</t>
  </si>
  <si>
    <t>TX CRESC PER CAPITA FEITO</t>
  </si>
  <si>
    <t>educação COLOCAR PARAISO FEITO</t>
  </si>
  <si>
    <t>TX CRESCIMENTO 2</t>
  </si>
  <si>
    <t>TX CRESCIMENTO ANO 3</t>
  </si>
  <si>
    <t>TX CRESCIMENTO ANO 4</t>
  </si>
  <si>
    <t>TX CRESCIMENTO ANO 5</t>
  </si>
  <si>
    <t>TX CRESCIMENTO ANO 6</t>
  </si>
  <si>
    <t>TX CRESCIMENTO ANO 7</t>
  </si>
  <si>
    <t>TX CRESCIMENTO ANO 8</t>
  </si>
  <si>
    <t>TX CRESCIMENTO ANO 9</t>
  </si>
  <si>
    <t>ANO</t>
  </si>
  <si>
    <t>Nova Tx Crescimento</t>
  </si>
  <si>
    <t xml:space="preserve">TX CRESCIMENTO ANO </t>
  </si>
  <si>
    <t>i</t>
  </si>
  <si>
    <t>t</t>
  </si>
  <si>
    <t>ano</t>
  </si>
  <si>
    <t>TX ANO 0</t>
  </si>
  <si>
    <t>TX ANUAL 0</t>
  </si>
  <si>
    <t>TX ANUAL1</t>
  </si>
  <si>
    <t>TX ANO1</t>
  </si>
  <si>
    <t>TX ANO 2</t>
  </si>
  <si>
    <t>TX ANUAL 2</t>
  </si>
  <si>
    <t>TX ANO 3</t>
  </si>
  <si>
    <t>TX ANUAL 3</t>
  </si>
  <si>
    <t>TX ANO 4</t>
  </si>
  <si>
    <t>TX ANUAL 4</t>
  </si>
  <si>
    <t>TX ANO 5</t>
  </si>
  <si>
    <t>TX ANUAL 5</t>
  </si>
  <si>
    <t>TX ANO 6</t>
  </si>
  <si>
    <t>TX ANUAL 6</t>
  </si>
  <si>
    <t>TX ANO 7</t>
  </si>
  <si>
    <t>TX ANUAL 7</t>
  </si>
  <si>
    <t>TX ANO 8</t>
  </si>
  <si>
    <t>TX ANUAL 8</t>
  </si>
  <si>
    <t>Saúde</t>
  </si>
  <si>
    <t>Educação</t>
  </si>
  <si>
    <t>Administração</t>
  </si>
  <si>
    <t>Custeio</t>
  </si>
  <si>
    <t>Seguridade Social</t>
  </si>
  <si>
    <t>tx pcapita</t>
  </si>
  <si>
    <t>tx pcarpitacorreta</t>
  </si>
  <si>
    <t>txcorrente</t>
  </si>
  <si>
    <t>txcorrente correta</t>
  </si>
  <si>
    <t>pib2012pcarpita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</si>
</sst>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"/>
    <numFmt numFmtId="165" formatCode="0.000000"/>
    <numFmt numFmtId="166" formatCode="_-[$R$-416]\ * #,##0.00_-;\-[$R$-416]\ * #,##0.00_-;_-[$R$-416]\ * &quot;-&quot;??_-;_-@_-"/>
    <numFmt numFmtId="167" formatCode="0.0000%"/>
    <numFmt numFmtId="168" formatCode="_-* #,##0.000000_-;\-* #,##0.000000_-;_-* &quot;-&quot;??_-;_-@_-"/>
    <numFmt numFmtId="169" formatCode="_-* #,##0.00000000_-;\-* #,##0.00000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164" fontId="0" fillId="3" borderId="0" xfId="0" applyNumberFormat="1" applyFill="1"/>
    <xf numFmtId="165" fontId="0" fillId="3" borderId="0" xfId="0" applyNumberFormat="1" applyFill="1"/>
    <xf numFmtId="44" fontId="0" fillId="4" borderId="0" xfId="1" applyFont="1" applyFill="1"/>
    <xf numFmtId="0" fontId="2" fillId="0" borderId="0" xfId="0" applyNumberFormat="1" applyFont="1" applyAlignment="1">
      <alignment horizontal="center"/>
    </xf>
    <xf numFmtId="166" fontId="0" fillId="2" borderId="0" xfId="1" applyNumberFormat="1" applyFont="1" applyFill="1"/>
    <xf numFmtId="166" fontId="0" fillId="4" borderId="0" xfId="1" applyNumberFormat="1" applyFont="1" applyFill="1"/>
    <xf numFmtId="44" fontId="0" fillId="0" borderId="0" xfId="1" applyFont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/>
    <xf numFmtId="44" fontId="0" fillId="0" borderId="0" xfId="1" applyFont="1" applyFill="1"/>
    <xf numFmtId="2" fontId="0" fillId="0" borderId="0" xfId="0" applyNumberFormat="1"/>
    <xf numFmtId="0" fontId="3" fillId="0" borderId="0" xfId="0" applyFont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9" fontId="0" fillId="0" borderId="0" xfId="0" applyNumberFormat="1"/>
    <xf numFmtId="166" fontId="0" fillId="0" borderId="0" xfId="0" applyNumberFormat="1"/>
    <xf numFmtId="166" fontId="0" fillId="0" borderId="0" xfId="1" applyNumberFormat="1" applyFont="1" applyFill="1"/>
    <xf numFmtId="166" fontId="0" fillId="0" borderId="0" xfId="2" applyNumberFormat="1" applyFont="1"/>
    <xf numFmtId="9" fontId="0" fillId="0" borderId="0" xfId="2" applyFont="1" applyFill="1"/>
    <xf numFmtId="44" fontId="0" fillId="0" borderId="0" xfId="2" applyNumberFormat="1" applyFont="1"/>
    <xf numFmtId="44" fontId="0" fillId="8" borderId="0" xfId="1" applyFont="1" applyFill="1"/>
    <xf numFmtId="44" fontId="0" fillId="9" borderId="0" xfId="1" applyFont="1" applyFill="1"/>
    <xf numFmtId="168" fontId="0" fillId="0" borderId="0" xfId="3" applyNumberFormat="1" applyFont="1"/>
    <xf numFmtId="169" fontId="0" fillId="0" borderId="0" xfId="3" applyNumberFormat="1" applyFont="1"/>
    <xf numFmtId="2" fontId="0" fillId="0" borderId="0" xfId="1" applyNumberFormat="1" applyFont="1"/>
    <xf numFmtId="0" fontId="0" fillId="4" borderId="0" xfId="0" applyFill="1"/>
    <xf numFmtId="44" fontId="0" fillId="4" borderId="0" xfId="0" applyNumberFormat="1" applyFill="1"/>
    <xf numFmtId="49" fontId="5" fillId="0" borderId="1" xfId="4" applyNumberFormat="1" applyFont="1" applyFill="1" applyBorder="1" applyAlignment="1">
      <alignment horizontal="center" vertical="top"/>
    </xf>
    <xf numFmtId="44" fontId="0" fillId="0" borderId="0" xfId="2" applyNumberFormat="1" applyFont="1" applyAlignment="1">
      <alignment horizontal="center" vertical="top"/>
    </xf>
  </cellXfs>
  <cellStyles count="5">
    <cellStyle name="Moeda" xfId="1" builtinId="4"/>
    <cellStyle name="Normal" xfId="0" builtinId="0"/>
    <cellStyle name="Normal_BASE1" xfId="4"/>
    <cellStyle name="Porcentagem" xfId="2" builtinId="5"/>
    <cellStyle name="Vírgula" xfId="3" builtinId="3"/>
  </cellStyles>
  <dxfs count="0"/>
  <tableStyles count="0" defaultTableStyle="TableStyleMedium2" defaultPivotStyle="PivotStyleLight16"/>
  <colors>
    <mruColors>
      <color rgb="FFE1C1C1"/>
      <color rgb="FFE0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H12" sqref="H12"/>
    </sheetView>
  </sheetViews>
  <sheetFormatPr defaultRowHeight="15" x14ac:dyDescent="0.25"/>
  <sheetData>
    <row r="1" spans="1:10" x14ac:dyDescent="0.25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</row>
    <row r="2" spans="1:10" x14ac:dyDescent="0.25">
      <c r="A2" t="s">
        <v>246</v>
      </c>
      <c r="B2" s="13">
        <v>5.84</v>
      </c>
      <c r="C2" s="13">
        <v>5.91</v>
      </c>
      <c r="D2" s="13">
        <v>6.41</v>
      </c>
      <c r="E2" s="13">
        <v>10.67</v>
      </c>
      <c r="F2" s="13">
        <v>6.29</v>
      </c>
      <c r="G2" s="13">
        <v>2.95</v>
      </c>
      <c r="H2" s="13">
        <v>3.75</v>
      </c>
      <c r="I2" s="13">
        <v>4.3099999999999996</v>
      </c>
      <c r="J2" s="13">
        <v>4.5199999999999996</v>
      </c>
    </row>
    <row r="3" spans="1:10" x14ac:dyDescent="0.25">
      <c r="A3" t="s">
        <v>1</v>
      </c>
      <c r="B3">
        <f t="shared" ref="B3:J3" si="0">(1+B2/100)</f>
        <v>1.0584</v>
      </c>
      <c r="C3">
        <f t="shared" si="0"/>
        <v>1.0590999999999999</v>
      </c>
      <c r="D3">
        <f t="shared" si="0"/>
        <v>1.0641</v>
      </c>
      <c r="E3">
        <f t="shared" si="0"/>
        <v>1.1067</v>
      </c>
      <c r="F3">
        <f t="shared" si="0"/>
        <v>1.0629</v>
      </c>
      <c r="G3">
        <f t="shared" si="0"/>
        <v>1.0295000000000001</v>
      </c>
      <c r="H3">
        <f t="shared" si="0"/>
        <v>1.0375000000000001</v>
      </c>
      <c r="I3">
        <f t="shared" si="0"/>
        <v>1.0430999999999999</v>
      </c>
      <c r="J3">
        <f t="shared" si="0"/>
        <v>1.0451999999999999</v>
      </c>
    </row>
    <row r="4" spans="1:10" x14ac:dyDescent="0.25">
      <c r="A4" t="s">
        <v>214</v>
      </c>
      <c r="B4">
        <f t="shared" ref="B4:I4" si="1">C4/C3</f>
        <v>0.64776647727787162</v>
      </c>
      <c r="C4">
        <f t="shared" si="1"/>
        <v>0.68604947608499378</v>
      </c>
      <c r="D4">
        <f t="shared" si="1"/>
        <v>0.7300252475020419</v>
      </c>
      <c r="E4">
        <f t="shared" si="1"/>
        <v>0.80791894141050979</v>
      </c>
      <c r="F4">
        <f t="shared" si="1"/>
        <v>0.85873704282523078</v>
      </c>
      <c r="G4">
        <f t="shared" si="1"/>
        <v>0.88406978558857519</v>
      </c>
      <c r="H4">
        <f t="shared" si="1"/>
        <v>0.9172224025481468</v>
      </c>
      <c r="I4">
        <f t="shared" si="1"/>
        <v>0.95675468809797182</v>
      </c>
      <c r="J4"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topLeftCell="O2" zoomScale="55" zoomScaleNormal="55" workbookViewId="0">
      <selection activeCell="AC53" sqref="AC53"/>
    </sheetView>
  </sheetViews>
  <sheetFormatPr defaultRowHeight="15" x14ac:dyDescent="0.25"/>
  <cols>
    <col min="1" max="1" width="24.28515625" bestFit="1" customWidth="1"/>
    <col min="2" max="10" width="36.7109375" hidden="1" customWidth="1"/>
    <col min="11" max="13" width="36.7109375" customWidth="1"/>
    <col min="14" max="14" width="17.85546875" bestFit="1" customWidth="1"/>
    <col min="15" max="16" width="17.85546875" customWidth="1"/>
    <col min="17" max="17" width="22.5703125" bestFit="1" customWidth="1"/>
    <col min="18" max="19" width="22.5703125" customWidth="1"/>
    <col min="20" max="20" width="22.5703125" bestFit="1" customWidth="1"/>
    <col min="21" max="22" width="22.5703125" customWidth="1"/>
    <col min="23" max="23" width="22.5703125" bestFit="1" customWidth="1"/>
    <col min="24" max="25" width="22.5703125" customWidth="1"/>
    <col min="26" max="26" width="22.5703125" bestFit="1" customWidth="1"/>
    <col min="27" max="28" width="22.5703125" customWidth="1"/>
    <col min="29" max="29" width="22.5703125" bestFit="1" customWidth="1"/>
    <col min="30" max="31" width="22.5703125" customWidth="1"/>
    <col min="32" max="32" width="22.5703125" bestFit="1" customWidth="1"/>
    <col min="33" max="34" width="22.5703125" customWidth="1"/>
    <col min="35" max="35" width="22.5703125" bestFit="1" customWidth="1"/>
  </cols>
  <sheetData>
    <row r="1" spans="1:37" ht="15.75" x14ac:dyDescent="0.25">
      <c r="A1" s="1" t="s">
        <v>205</v>
      </c>
      <c r="B1" t="s">
        <v>206</v>
      </c>
      <c r="C1" t="s">
        <v>216</v>
      </c>
      <c r="D1" t="s">
        <v>218</v>
      </c>
      <c r="E1" t="s">
        <v>220</v>
      </c>
      <c r="F1" t="s">
        <v>222</v>
      </c>
      <c r="G1" t="s">
        <v>224</v>
      </c>
      <c r="H1" t="s">
        <v>226</v>
      </c>
      <c r="I1" t="s">
        <v>228</v>
      </c>
      <c r="J1" t="s">
        <v>207</v>
      </c>
      <c r="K1" t="s">
        <v>270</v>
      </c>
      <c r="L1" t="s">
        <v>268</v>
      </c>
      <c r="M1" s="31" t="s">
        <v>269</v>
      </c>
      <c r="N1" t="s">
        <v>260</v>
      </c>
      <c r="O1" t="s">
        <v>268</v>
      </c>
      <c r="P1" s="31" t="s">
        <v>269</v>
      </c>
      <c r="Q1" t="s">
        <v>261</v>
      </c>
      <c r="R1" t="s">
        <v>268</v>
      </c>
      <c r="S1" s="31" t="s">
        <v>269</v>
      </c>
      <c r="T1" t="s">
        <v>262</v>
      </c>
      <c r="U1" t="s">
        <v>268</v>
      </c>
      <c r="V1" s="31" t="s">
        <v>269</v>
      </c>
      <c r="W1" t="s">
        <v>263</v>
      </c>
      <c r="X1" t="s">
        <v>268</v>
      </c>
      <c r="Y1" s="31" t="s">
        <v>269</v>
      </c>
      <c r="Z1" t="s">
        <v>264</v>
      </c>
      <c r="AA1" t="s">
        <v>268</v>
      </c>
      <c r="AB1" s="31" t="s">
        <v>269</v>
      </c>
      <c r="AC1" t="s">
        <v>265</v>
      </c>
      <c r="AD1" t="s">
        <v>268</v>
      </c>
      <c r="AE1" s="31" t="s">
        <v>269</v>
      </c>
      <c r="AF1" t="s">
        <v>266</v>
      </c>
      <c r="AG1" t="s">
        <v>268</v>
      </c>
      <c r="AH1" s="31" t="s">
        <v>269</v>
      </c>
      <c r="AI1" t="s">
        <v>267</v>
      </c>
      <c r="AJ1" t="s">
        <v>268</v>
      </c>
      <c r="AK1" s="31" t="s">
        <v>269</v>
      </c>
    </row>
    <row r="2" spans="1:37" x14ac:dyDescent="0.25">
      <c r="A2" t="s">
        <v>209</v>
      </c>
      <c r="B2" s="8">
        <v>589279737.9760915</v>
      </c>
      <c r="C2" s="8">
        <v>608120298.56037652</v>
      </c>
      <c r="D2" s="8">
        <v>708726789.61497545</v>
      </c>
      <c r="E2" s="8">
        <v>1089974259.6238437</v>
      </c>
      <c r="F2" s="8">
        <v>1301904429.6980827</v>
      </c>
      <c r="G2" s="8">
        <v>1683800537.3172626</v>
      </c>
      <c r="H2" s="8">
        <v>1453776975.2412968</v>
      </c>
      <c r="I2" s="8">
        <v>1179129429.9719999</v>
      </c>
      <c r="J2" s="8">
        <v>1084473170</v>
      </c>
      <c r="K2" s="30">
        <v>0</v>
      </c>
      <c r="L2" s="30">
        <v>0</v>
      </c>
      <c r="M2" s="30" t="e">
        <f>K2/L2</f>
        <v>#DIV/0!</v>
      </c>
      <c r="N2" s="8">
        <f>LN(C2/B2)</f>
        <v>3.14717138231543E-2</v>
      </c>
      <c r="O2" s="30">
        <v>1</v>
      </c>
      <c r="P2" s="8">
        <f>N2/O2</f>
        <v>3.14717138231543E-2</v>
      </c>
      <c r="Q2" s="8">
        <f>LN(D2/B2)</f>
        <v>0.1845690981213523</v>
      </c>
      <c r="R2" s="30">
        <v>2</v>
      </c>
      <c r="S2" s="8">
        <f>Q2/R2</f>
        <v>9.2284549060676152E-2</v>
      </c>
      <c r="T2" s="8">
        <f>LN(E2/B2)</f>
        <v>0.61500835187464176</v>
      </c>
      <c r="U2" s="30">
        <v>3</v>
      </c>
      <c r="V2" s="8">
        <f>T2/U2</f>
        <v>0.20500278395821392</v>
      </c>
      <c r="W2" s="8">
        <f>LN(F2/B2)</f>
        <v>0.79268240933904877</v>
      </c>
      <c r="X2" s="30">
        <v>4</v>
      </c>
      <c r="Y2" s="8">
        <f>W2/X2</f>
        <v>0.19817060233476219</v>
      </c>
      <c r="Z2" s="8">
        <f>LN(G2/B2)</f>
        <v>1.0499077339677085</v>
      </c>
      <c r="AA2" s="30">
        <v>5</v>
      </c>
      <c r="AB2" s="8">
        <f>Z2/AA2</f>
        <v>0.2099815467935417</v>
      </c>
      <c r="AC2" s="8">
        <f>LN(H2/B2)</f>
        <v>0.90301925124100824</v>
      </c>
      <c r="AD2" s="30">
        <v>6</v>
      </c>
      <c r="AE2" s="8">
        <f>AC2/AD2</f>
        <v>0.15050320854016805</v>
      </c>
      <c r="AF2" s="8">
        <f>LN(I2/B2)</f>
        <v>0.69363066591671763</v>
      </c>
      <c r="AG2" s="30">
        <v>7</v>
      </c>
      <c r="AH2" s="8">
        <f>AF2/AG2</f>
        <v>9.9090095130959663E-2</v>
      </c>
      <c r="AI2" s="8">
        <f>LN(J2/B2)</f>
        <v>0.60994858240389482</v>
      </c>
      <c r="AJ2" s="13">
        <v>8</v>
      </c>
      <c r="AK2" s="11">
        <f>AI2/AJ2</f>
        <v>7.6243572800486853E-2</v>
      </c>
    </row>
    <row r="3" spans="1:37" x14ac:dyDescent="0.25">
      <c r="A3" t="s">
        <v>93</v>
      </c>
      <c r="B3" s="8">
        <v>180083416.00233802</v>
      </c>
      <c r="C3" s="8">
        <v>186329127.06162199</v>
      </c>
      <c r="D3" s="8">
        <v>195662931.5064894</v>
      </c>
      <c r="E3" s="8">
        <v>200470284.45357984</v>
      </c>
      <c r="F3" s="8">
        <v>182849338.23677668</v>
      </c>
      <c r="G3" s="8">
        <v>185601219.12860051</v>
      </c>
      <c r="H3" s="8">
        <v>182676087.64735195</v>
      </c>
      <c r="I3" s="8">
        <v>175405453.54799998</v>
      </c>
      <c r="J3" s="8">
        <v>240729760</v>
      </c>
      <c r="K3" s="30">
        <v>0</v>
      </c>
      <c r="L3" s="30">
        <v>0</v>
      </c>
      <c r="M3" s="30" t="e">
        <f t="shared" ref="M3:M66" si="0">K3/L3</f>
        <v>#DIV/0!</v>
      </c>
      <c r="N3" s="8">
        <f t="shared" ref="N3:N66" si="1">LN(C3/B3)</f>
        <v>3.4094444544688698E-2</v>
      </c>
      <c r="O3" s="30">
        <v>1</v>
      </c>
      <c r="P3" s="8">
        <f t="shared" ref="P3:P66" si="2">N3/O3</f>
        <v>3.4094444544688698E-2</v>
      </c>
      <c r="Q3" s="8">
        <f t="shared" ref="Q3:Q66" si="3">LN(D3/B3)</f>
        <v>8.297327579462703E-2</v>
      </c>
      <c r="R3" s="30">
        <v>2</v>
      </c>
      <c r="S3" s="8">
        <f t="shared" ref="S3:S66" si="4">Q3/R3</f>
        <v>4.1486637897313515E-2</v>
      </c>
      <c r="T3" s="8">
        <f t="shared" ref="T3:T66" si="5">LN(E3/B3)</f>
        <v>0.10724586277028297</v>
      </c>
      <c r="U3" s="30">
        <v>3</v>
      </c>
      <c r="V3" s="8">
        <f>T3/U3</f>
        <v>3.5748620923427656E-2</v>
      </c>
      <c r="W3" s="8">
        <f t="shared" ref="W3:W66" si="6">LN(F3/B3)</f>
        <v>1.5242359651339143E-2</v>
      </c>
      <c r="X3" s="30">
        <v>4</v>
      </c>
      <c r="Y3" s="8">
        <f t="shared" ref="Y3:Y66" si="7">W3/X3</f>
        <v>3.8105899128347857E-3</v>
      </c>
      <c r="Z3" s="8">
        <f t="shared" ref="Z3:Z66" si="8">LN(G3/B3)</f>
        <v>3.0180223132847857E-2</v>
      </c>
      <c r="AA3" s="30">
        <v>5</v>
      </c>
      <c r="AB3" s="8">
        <f t="shared" ref="AB3:AB66" si="9">Z3/AA3</f>
        <v>6.0360446265695714E-3</v>
      </c>
      <c r="AC3" s="8">
        <f t="shared" ref="AC3:AC66" si="10">LN(H3/B3)</f>
        <v>1.4294405883255947E-2</v>
      </c>
      <c r="AD3" s="30">
        <v>6</v>
      </c>
      <c r="AE3" s="8">
        <f t="shared" ref="AE3:AE66" si="11">AC3/AD3</f>
        <v>2.3824009805426577E-3</v>
      </c>
      <c r="AF3" s="8">
        <f t="shared" ref="AF3:AF66" si="12">LN(I3/B3)</f>
        <v>-2.6319994259912573E-2</v>
      </c>
      <c r="AG3" s="30">
        <v>7</v>
      </c>
      <c r="AH3" s="8">
        <f t="shared" ref="AH3:AH66" si="13">AF3/AG3</f>
        <v>-3.7599991799875106E-3</v>
      </c>
      <c r="AI3" s="8">
        <f t="shared" ref="AI3:AI66" si="14">LN(J3/B3)</f>
        <v>0.29025481075293313</v>
      </c>
      <c r="AJ3" s="13">
        <v>8</v>
      </c>
      <c r="AK3" s="11">
        <f t="shared" ref="AK3:AK66" si="15">AI3/AJ3</f>
        <v>3.6281851344116642E-2</v>
      </c>
    </row>
    <row r="4" spans="1:37" x14ac:dyDescent="0.25">
      <c r="A4" t="s">
        <v>94</v>
      </c>
      <c r="B4" s="8">
        <v>807892995.94382906</v>
      </c>
      <c r="C4" s="8">
        <v>925194205.55809045</v>
      </c>
      <c r="D4" s="8">
        <v>968704921.39797127</v>
      </c>
      <c r="E4" s="8">
        <v>972458881.36789715</v>
      </c>
      <c r="F4" s="8">
        <v>1021890795.7119477</v>
      </c>
      <c r="G4" s="8">
        <v>1020939471.8756285</v>
      </c>
      <c r="H4" s="8">
        <v>1118789703.7285173</v>
      </c>
      <c r="I4" s="8">
        <v>1016478301.1759999</v>
      </c>
      <c r="J4" s="8">
        <v>1275106850</v>
      </c>
      <c r="K4" s="30">
        <v>0</v>
      </c>
      <c r="L4" s="30">
        <v>0</v>
      </c>
      <c r="M4" s="30" t="e">
        <f t="shared" si="0"/>
        <v>#DIV/0!</v>
      </c>
      <c r="N4" s="8">
        <f t="shared" si="1"/>
        <v>0.13557404844151053</v>
      </c>
      <c r="O4" s="30">
        <v>1</v>
      </c>
      <c r="P4" s="8">
        <f t="shared" si="2"/>
        <v>0.13557404844151053</v>
      </c>
      <c r="Q4" s="8">
        <f t="shared" si="3"/>
        <v>0.18153042784561352</v>
      </c>
      <c r="R4" s="30">
        <v>2</v>
      </c>
      <c r="S4" s="8">
        <f t="shared" si="4"/>
        <v>9.0765213922806759E-2</v>
      </c>
      <c r="T4" s="8">
        <f t="shared" si="5"/>
        <v>0.18539817424016752</v>
      </c>
      <c r="U4" s="30">
        <v>3</v>
      </c>
      <c r="V4" s="8">
        <f t="shared" ref="V4:V66" si="16">T4/U4</f>
        <v>6.1799391413389172E-2</v>
      </c>
      <c r="W4" s="8">
        <f t="shared" si="6"/>
        <v>0.23498029255481245</v>
      </c>
      <c r="X4" s="30">
        <v>4</v>
      </c>
      <c r="Y4" s="8">
        <f t="shared" si="7"/>
        <v>5.8745073138703113E-2</v>
      </c>
      <c r="Z4" s="8">
        <f t="shared" si="8"/>
        <v>0.23404891424092758</v>
      </c>
      <c r="AA4" s="30">
        <v>5</v>
      </c>
      <c r="AB4" s="8">
        <f t="shared" si="9"/>
        <v>4.6809782848185516E-2</v>
      </c>
      <c r="AC4" s="8">
        <f t="shared" si="10"/>
        <v>0.32557313933682502</v>
      </c>
      <c r="AD4" s="30">
        <v>6</v>
      </c>
      <c r="AE4" s="8">
        <f t="shared" si="11"/>
        <v>5.426218988947084E-2</v>
      </c>
      <c r="AF4" s="8">
        <f t="shared" si="12"/>
        <v>0.22966966724676208</v>
      </c>
      <c r="AG4" s="30">
        <v>7</v>
      </c>
      <c r="AH4" s="8">
        <f t="shared" si="13"/>
        <v>3.2809952463823157E-2</v>
      </c>
      <c r="AI4" s="8">
        <f t="shared" si="14"/>
        <v>0.45635563901396281</v>
      </c>
      <c r="AJ4" s="13">
        <v>8</v>
      </c>
      <c r="AK4" s="11">
        <f t="shared" si="15"/>
        <v>5.7044454876745351E-2</v>
      </c>
    </row>
    <row r="5" spans="1:37" x14ac:dyDescent="0.25">
      <c r="A5" t="s">
        <v>95</v>
      </c>
      <c r="B5" s="8">
        <v>389751567.6651774</v>
      </c>
      <c r="C5" s="8">
        <v>419662152.71088016</v>
      </c>
      <c r="D5" s="8">
        <v>453151806.91620493</v>
      </c>
      <c r="E5" s="8">
        <v>488777388.12581211</v>
      </c>
      <c r="F5" s="8">
        <v>480348918.73640788</v>
      </c>
      <c r="G5" s="8">
        <v>475769228.69270331</v>
      </c>
      <c r="H5" s="8">
        <v>496282230.7167815</v>
      </c>
      <c r="I5" s="8">
        <v>523386220.34399992</v>
      </c>
      <c r="J5" s="8">
        <v>582569460</v>
      </c>
      <c r="K5" s="30">
        <v>0</v>
      </c>
      <c r="L5" s="30">
        <v>0</v>
      </c>
      <c r="M5" s="30" t="e">
        <f t="shared" si="0"/>
        <v>#DIV/0!</v>
      </c>
      <c r="N5" s="8">
        <f t="shared" si="1"/>
        <v>7.394045910561349E-2</v>
      </c>
      <c r="O5" s="30">
        <v>1</v>
      </c>
      <c r="P5" s="8">
        <f t="shared" si="2"/>
        <v>7.394045910561349E-2</v>
      </c>
      <c r="Q5" s="8">
        <f t="shared" si="3"/>
        <v>0.15071765378753305</v>
      </c>
      <c r="R5" s="30">
        <v>2</v>
      </c>
      <c r="S5" s="8">
        <f t="shared" si="4"/>
        <v>7.5358826893766523E-2</v>
      </c>
      <c r="T5" s="8">
        <f t="shared" si="5"/>
        <v>0.22639761665316527</v>
      </c>
      <c r="U5" s="30">
        <v>3</v>
      </c>
      <c r="V5" s="8">
        <f t="shared" si="16"/>
        <v>7.5465872217721761E-2</v>
      </c>
      <c r="W5" s="8">
        <f t="shared" si="6"/>
        <v>0.20900322369962612</v>
      </c>
      <c r="X5" s="30">
        <v>4</v>
      </c>
      <c r="Y5" s="8">
        <f t="shared" si="7"/>
        <v>5.2250805924906531E-2</v>
      </c>
      <c r="Z5" s="8">
        <f t="shared" si="8"/>
        <v>0.19942339283803093</v>
      </c>
      <c r="AA5" s="30">
        <v>5</v>
      </c>
      <c r="AB5" s="8">
        <f t="shared" si="9"/>
        <v>3.9884678567606184E-2</v>
      </c>
      <c r="AC5" s="8">
        <f t="shared" si="10"/>
        <v>0.24163524827755303</v>
      </c>
      <c r="AD5" s="30">
        <v>6</v>
      </c>
      <c r="AE5" s="8">
        <f t="shared" si="11"/>
        <v>4.0272541379592172E-2</v>
      </c>
      <c r="AF5" s="8">
        <f t="shared" si="12"/>
        <v>0.29481013238794357</v>
      </c>
      <c r="AG5" s="30">
        <v>7</v>
      </c>
      <c r="AH5" s="8">
        <f t="shared" si="13"/>
        <v>4.2115733198277654E-2</v>
      </c>
      <c r="AI5" s="8">
        <f t="shared" si="14"/>
        <v>0.40193889280352041</v>
      </c>
      <c r="AJ5" s="13">
        <v>8</v>
      </c>
      <c r="AK5" s="11">
        <f t="shared" si="15"/>
        <v>5.0242361600440051E-2</v>
      </c>
    </row>
    <row r="6" spans="1:37" x14ac:dyDescent="0.25">
      <c r="A6" t="s">
        <v>96</v>
      </c>
      <c r="B6" s="8">
        <v>199349618.31099266</v>
      </c>
      <c r="C6" s="8">
        <v>265616411.57411838</v>
      </c>
      <c r="D6" s="8">
        <v>237655986.00001124</v>
      </c>
      <c r="E6" s="8">
        <v>222773722.43034118</v>
      </c>
      <c r="F6" s="8">
        <v>248451504.19745159</v>
      </c>
      <c r="G6" s="8">
        <v>231549786.38220912</v>
      </c>
      <c r="H6" s="8">
        <v>285201559.91967112</v>
      </c>
      <c r="I6" s="8">
        <v>272887285.78799999</v>
      </c>
      <c r="J6" s="8">
        <v>322122700</v>
      </c>
      <c r="K6" s="30">
        <v>0</v>
      </c>
      <c r="L6" s="30">
        <v>0</v>
      </c>
      <c r="M6" s="30" t="e">
        <f t="shared" si="0"/>
        <v>#DIV/0!</v>
      </c>
      <c r="N6" s="8">
        <f t="shared" si="1"/>
        <v>0.28699304710070084</v>
      </c>
      <c r="O6" s="30">
        <v>1</v>
      </c>
      <c r="P6" s="8">
        <f t="shared" si="2"/>
        <v>0.28699304710070084</v>
      </c>
      <c r="Q6" s="8">
        <f t="shared" si="3"/>
        <v>0.17576403188714637</v>
      </c>
      <c r="R6" s="30">
        <v>2</v>
      </c>
      <c r="S6" s="8">
        <f t="shared" si="4"/>
        <v>8.7882015943573186E-2</v>
      </c>
      <c r="T6" s="8">
        <f t="shared" si="5"/>
        <v>0.11109639952636097</v>
      </c>
      <c r="U6" s="30">
        <v>3</v>
      </c>
      <c r="V6" s="8">
        <f t="shared" si="16"/>
        <v>3.7032133175453653E-2</v>
      </c>
      <c r="W6" s="8">
        <f t="shared" si="6"/>
        <v>0.22018751319880936</v>
      </c>
      <c r="X6" s="30">
        <v>4</v>
      </c>
      <c r="Y6" s="8">
        <f t="shared" si="7"/>
        <v>5.504687829970234E-2</v>
      </c>
      <c r="Z6" s="8">
        <f t="shared" si="8"/>
        <v>0.14973475121273108</v>
      </c>
      <c r="AA6" s="30">
        <v>5</v>
      </c>
      <c r="AB6" s="8">
        <f t="shared" si="9"/>
        <v>2.9946950242546216E-2</v>
      </c>
      <c r="AC6" s="8">
        <f t="shared" si="10"/>
        <v>0.35813599893142273</v>
      </c>
      <c r="AD6" s="30">
        <v>6</v>
      </c>
      <c r="AE6" s="8">
        <f t="shared" si="11"/>
        <v>5.9689333155237119E-2</v>
      </c>
      <c r="AF6" s="8">
        <f t="shared" si="12"/>
        <v>0.31399867820035948</v>
      </c>
      <c r="AG6" s="30">
        <v>7</v>
      </c>
      <c r="AH6" s="8">
        <f t="shared" si="13"/>
        <v>4.4856954028622782E-2</v>
      </c>
      <c r="AI6" s="8">
        <f t="shared" si="14"/>
        <v>0.47987236970384373</v>
      </c>
      <c r="AJ6" s="13">
        <v>8</v>
      </c>
      <c r="AK6" s="11">
        <f t="shared" si="15"/>
        <v>5.9984046212980466E-2</v>
      </c>
    </row>
    <row r="7" spans="1:37" x14ac:dyDescent="0.25">
      <c r="A7" t="s">
        <v>97</v>
      </c>
      <c r="B7" s="8">
        <v>439865306.39462823</v>
      </c>
      <c r="C7" s="8">
        <v>628547961.96444774</v>
      </c>
      <c r="D7" s="8">
        <v>566473709.52583849</v>
      </c>
      <c r="E7" s="8">
        <v>663351745.49112046</v>
      </c>
      <c r="F7" s="8">
        <v>730864023.21150661</v>
      </c>
      <c r="G7" s="8">
        <v>816351312.71850431</v>
      </c>
      <c r="H7" s="8">
        <v>900164134.35416496</v>
      </c>
      <c r="I7" s="8">
        <v>778802193.77999985</v>
      </c>
      <c r="J7" s="8">
        <v>952222710</v>
      </c>
      <c r="K7" s="30">
        <v>0</v>
      </c>
      <c r="L7" s="30">
        <v>0</v>
      </c>
      <c r="M7" s="30" t="e">
        <f t="shared" si="0"/>
        <v>#DIV/0!</v>
      </c>
      <c r="N7" s="8">
        <f t="shared" si="1"/>
        <v>0.35694377869869354</v>
      </c>
      <c r="O7" s="30">
        <v>1</v>
      </c>
      <c r="P7" s="8">
        <f t="shared" si="2"/>
        <v>0.35694377869869354</v>
      </c>
      <c r="Q7" s="8">
        <f t="shared" si="3"/>
        <v>0.25296211257009199</v>
      </c>
      <c r="R7" s="30">
        <v>2</v>
      </c>
      <c r="S7" s="8">
        <f t="shared" si="4"/>
        <v>0.126481056285046</v>
      </c>
      <c r="T7" s="8">
        <f t="shared" si="5"/>
        <v>0.41083682746993466</v>
      </c>
      <c r="U7" s="30">
        <v>3</v>
      </c>
      <c r="V7" s="8">
        <f t="shared" si="16"/>
        <v>0.13694560915664489</v>
      </c>
      <c r="W7" s="8">
        <f t="shared" si="6"/>
        <v>0.50775886947128224</v>
      </c>
      <c r="X7" s="30">
        <v>4</v>
      </c>
      <c r="Y7" s="8">
        <f t="shared" si="7"/>
        <v>0.12693971736782056</v>
      </c>
      <c r="Z7" s="8">
        <f t="shared" si="8"/>
        <v>0.61837623438775291</v>
      </c>
      <c r="AA7" s="30">
        <v>5</v>
      </c>
      <c r="AB7" s="8">
        <f t="shared" si="9"/>
        <v>0.12367524687755058</v>
      </c>
      <c r="AC7" s="8">
        <f t="shared" si="10"/>
        <v>0.71610855998421286</v>
      </c>
      <c r="AD7" s="30">
        <v>6</v>
      </c>
      <c r="AE7" s="8">
        <f t="shared" si="11"/>
        <v>0.11935142666403548</v>
      </c>
      <c r="AF7" s="8">
        <f t="shared" si="12"/>
        <v>0.57128853214912345</v>
      </c>
      <c r="AG7" s="30">
        <v>7</v>
      </c>
      <c r="AH7" s="8">
        <f t="shared" si="13"/>
        <v>8.1612647449874773E-2</v>
      </c>
      <c r="AI7" s="8">
        <f t="shared" si="14"/>
        <v>0.77233038829045242</v>
      </c>
      <c r="AJ7" s="13">
        <v>8</v>
      </c>
      <c r="AK7" s="11">
        <f t="shared" si="15"/>
        <v>9.6541298536306552E-2</v>
      </c>
    </row>
    <row r="8" spans="1:37" x14ac:dyDescent="0.25">
      <c r="A8" t="s">
        <v>98</v>
      </c>
      <c r="B8" s="8">
        <v>282379540.18348306</v>
      </c>
      <c r="C8" s="8">
        <v>184030459.02823275</v>
      </c>
      <c r="D8" s="8">
        <v>190597298.48536617</v>
      </c>
      <c r="E8" s="8">
        <v>237674251.90546733</v>
      </c>
      <c r="F8" s="8">
        <v>233091412.17602885</v>
      </c>
      <c r="G8" s="8">
        <v>261410449.45466641</v>
      </c>
      <c r="H8" s="8">
        <v>339780787.22694594</v>
      </c>
      <c r="I8" s="8">
        <v>391025269.75199991</v>
      </c>
      <c r="J8" s="8">
        <v>533639380</v>
      </c>
      <c r="K8" s="30">
        <v>0</v>
      </c>
      <c r="L8" s="30">
        <v>0</v>
      </c>
      <c r="M8" s="30" t="e">
        <f t="shared" si="0"/>
        <v>#DIV/0!</v>
      </c>
      <c r="N8" s="8">
        <f t="shared" si="1"/>
        <v>-0.42815077111330635</v>
      </c>
      <c r="O8" s="30">
        <v>1</v>
      </c>
      <c r="P8" s="8">
        <f t="shared" si="2"/>
        <v>-0.42815077111330635</v>
      </c>
      <c r="Q8" s="8">
        <f t="shared" si="3"/>
        <v>-0.39308923583851763</v>
      </c>
      <c r="R8" s="30">
        <v>2</v>
      </c>
      <c r="S8" s="8">
        <f t="shared" si="4"/>
        <v>-0.19654461791925881</v>
      </c>
      <c r="T8" s="8">
        <f t="shared" si="5"/>
        <v>-0.17235100653160035</v>
      </c>
      <c r="U8" s="30">
        <v>3</v>
      </c>
      <c r="V8" s="8">
        <f t="shared" si="16"/>
        <v>-5.7450335510533447E-2</v>
      </c>
      <c r="W8" s="8">
        <f t="shared" si="6"/>
        <v>-0.19182134965791614</v>
      </c>
      <c r="X8" s="30">
        <v>4</v>
      </c>
      <c r="Y8" s="8">
        <f t="shared" si="7"/>
        <v>-4.7955337414479035E-2</v>
      </c>
      <c r="Z8" s="8">
        <f t="shared" si="8"/>
        <v>-7.7160277867661234E-2</v>
      </c>
      <c r="AA8" s="30">
        <v>5</v>
      </c>
      <c r="AB8" s="8">
        <f t="shared" si="9"/>
        <v>-1.5432055573532246E-2</v>
      </c>
      <c r="AC8" s="8">
        <f t="shared" si="10"/>
        <v>0.18504861300433431</v>
      </c>
      <c r="AD8" s="30">
        <v>6</v>
      </c>
      <c r="AE8" s="8">
        <f t="shared" si="11"/>
        <v>3.0841435500722384E-2</v>
      </c>
      <c r="AF8" s="8">
        <f t="shared" si="12"/>
        <v>0.32552013319949807</v>
      </c>
      <c r="AG8" s="30">
        <v>7</v>
      </c>
      <c r="AH8" s="8">
        <f t="shared" si="13"/>
        <v>4.6502876171356865E-2</v>
      </c>
      <c r="AI8" s="8">
        <f t="shared" si="14"/>
        <v>0.63646823925871021</v>
      </c>
      <c r="AJ8" s="13">
        <v>8</v>
      </c>
      <c r="AK8" s="11">
        <f t="shared" si="15"/>
        <v>7.9558529907338776E-2</v>
      </c>
    </row>
    <row r="9" spans="1:37" x14ac:dyDescent="0.25">
      <c r="A9" t="s">
        <v>99</v>
      </c>
      <c r="B9" s="8">
        <v>1034380480.4714756</v>
      </c>
      <c r="C9" s="8">
        <v>1161197592.5498781</v>
      </c>
      <c r="D9" s="8">
        <v>1037711658.0449241</v>
      </c>
      <c r="E9" s="8">
        <v>993509285.22438824</v>
      </c>
      <c r="F9" s="8">
        <v>1040806481.4107488</v>
      </c>
      <c r="G9" s="8">
        <v>1172333821.260494</v>
      </c>
      <c r="H9" s="8">
        <v>1351105911.2350328</v>
      </c>
      <c r="I9" s="8">
        <v>1211158559.6759999</v>
      </c>
      <c r="J9" s="8">
        <v>1236455690</v>
      </c>
      <c r="K9" s="30">
        <v>0</v>
      </c>
      <c r="L9" s="30">
        <v>0</v>
      </c>
      <c r="M9" s="30" t="e">
        <f t="shared" si="0"/>
        <v>#DIV/0!</v>
      </c>
      <c r="N9" s="8">
        <f t="shared" si="1"/>
        <v>0.11564920201262886</v>
      </c>
      <c r="O9" s="30">
        <v>1</v>
      </c>
      <c r="P9" s="8">
        <f t="shared" si="2"/>
        <v>0.11564920201262886</v>
      </c>
      <c r="Q9" s="8">
        <f t="shared" si="3"/>
        <v>3.2152821598498038E-3</v>
      </c>
      <c r="R9" s="30">
        <v>2</v>
      </c>
      <c r="S9" s="8">
        <f t="shared" si="4"/>
        <v>1.6076410799249019E-3</v>
      </c>
      <c r="T9" s="8">
        <f t="shared" si="5"/>
        <v>-4.0314548970982807E-2</v>
      </c>
      <c r="U9" s="30">
        <v>3</v>
      </c>
      <c r="V9" s="8">
        <f t="shared" si="16"/>
        <v>-1.3438182990327603E-2</v>
      </c>
      <c r="W9" s="8">
        <f t="shared" si="6"/>
        <v>6.1931976219725404E-3</v>
      </c>
      <c r="X9" s="30">
        <v>4</v>
      </c>
      <c r="Y9" s="8">
        <f t="shared" si="7"/>
        <v>1.5482994054931351E-3</v>
      </c>
      <c r="Z9" s="8">
        <f t="shared" si="8"/>
        <v>0.12519380311512027</v>
      </c>
      <c r="AA9" s="30">
        <v>5</v>
      </c>
      <c r="AB9" s="8">
        <f t="shared" si="9"/>
        <v>2.5038760623024053E-2</v>
      </c>
      <c r="AC9" s="8">
        <f t="shared" si="10"/>
        <v>0.26712077269164547</v>
      </c>
      <c r="AD9" s="30">
        <v>6</v>
      </c>
      <c r="AE9" s="8">
        <f t="shared" si="11"/>
        <v>4.4520128781940914E-2</v>
      </c>
      <c r="AF9" s="8">
        <f t="shared" si="12"/>
        <v>0.15777471093532225</v>
      </c>
      <c r="AG9" s="30">
        <v>7</v>
      </c>
      <c r="AH9" s="8">
        <f t="shared" si="13"/>
        <v>2.253924441933175E-2</v>
      </c>
      <c r="AI9" s="8">
        <f t="shared" si="14"/>
        <v>0.17844629440878956</v>
      </c>
      <c r="AJ9" s="13">
        <v>8</v>
      </c>
      <c r="AK9" s="11">
        <f t="shared" si="15"/>
        <v>2.2305786801098695E-2</v>
      </c>
    </row>
    <row r="10" spans="1:37" x14ac:dyDescent="0.25">
      <c r="A10" t="s">
        <v>100</v>
      </c>
      <c r="B10" s="8">
        <v>914621272.91569102</v>
      </c>
      <c r="C10" s="8">
        <v>975011312.32863164</v>
      </c>
      <c r="D10" s="8">
        <v>1047483470.7656616</v>
      </c>
      <c r="E10" s="8">
        <v>1000399741.326681</v>
      </c>
      <c r="F10" s="8">
        <v>1023489562.1928755</v>
      </c>
      <c r="G10" s="8">
        <v>1038452240.9492739</v>
      </c>
      <c r="H10" s="8">
        <v>1009989482.8412373</v>
      </c>
      <c r="I10" s="8">
        <v>1004388096.5039998</v>
      </c>
      <c r="J10" s="8">
        <v>1034971980</v>
      </c>
      <c r="K10" s="30">
        <v>0</v>
      </c>
      <c r="L10" s="30">
        <v>0</v>
      </c>
      <c r="M10" s="30" t="e">
        <f t="shared" si="0"/>
        <v>#DIV/0!</v>
      </c>
      <c r="N10" s="8">
        <f t="shared" si="1"/>
        <v>6.3939003109249853E-2</v>
      </c>
      <c r="O10" s="30">
        <v>1</v>
      </c>
      <c r="P10" s="8">
        <f t="shared" si="2"/>
        <v>6.3939003109249853E-2</v>
      </c>
      <c r="Q10" s="8">
        <f t="shared" si="3"/>
        <v>0.13563580176350931</v>
      </c>
      <c r="R10" s="30">
        <v>2</v>
      </c>
      <c r="S10" s="8">
        <f t="shared" si="4"/>
        <v>6.7817900881754656E-2</v>
      </c>
      <c r="T10" s="8">
        <f t="shared" si="5"/>
        <v>8.9644870223909212E-2</v>
      </c>
      <c r="U10" s="30">
        <v>3</v>
      </c>
      <c r="V10" s="8">
        <f t="shared" si="16"/>
        <v>2.9881623407969737E-2</v>
      </c>
      <c r="W10" s="8">
        <f t="shared" si="6"/>
        <v>0.11246313668912683</v>
      </c>
      <c r="X10" s="30">
        <v>4</v>
      </c>
      <c r="Y10" s="8">
        <f t="shared" si="7"/>
        <v>2.8115784172281708E-2</v>
      </c>
      <c r="Z10" s="8">
        <f t="shared" si="8"/>
        <v>0.1269765835553156</v>
      </c>
      <c r="AA10" s="30">
        <v>5</v>
      </c>
      <c r="AB10" s="8">
        <f t="shared" si="9"/>
        <v>2.5395316711063119E-2</v>
      </c>
      <c r="AC10" s="8">
        <f t="shared" si="10"/>
        <v>9.9185126542980936E-2</v>
      </c>
      <c r="AD10" s="30">
        <v>6</v>
      </c>
      <c r="AE10" s="8">
        <f t="shared" si="11"/>
        <v>1.6530854423830156E-2</v>
      </c>
      <c r="AF10" s="8">
        <f t="shared" si="12"/>
        <v>9.3623705653511996E-2</v>
      </c>
      <c r="AG10" s="30">
        <v>7</v>
      </c>
      <c r="AH10" s="8">
        <f t="shared" si="13"/>
        <v>1.3374815093358857E-2</v>
      </c>
      <c r="AI10" s="8">
        <f t="shared" si="14"/>
        <v>0.12361956265960537</v>
      </c>
      <c r="AJ10" s="13">
        <v>8</v>
      </c>
      <c r="AK10" s="11">
        <f t="shared" si="15"/>
        <v>1.5452445332450672E-2</v>
      </c>
    </row>
    <row r="11" spans="1:37" x14ac:dyDescent="0.25">
      <c r="A11" t="s">
        <v>101</v>
      </c>
      <c r="B11" s="8">
        <v>557091193.5987699</v>
      </c>
      <c r="C11" s="8">
        <v>680369297.3627063</v>
      </c>
      <c r="D11" s="8">
        <v>674115794.87683892</v>
      </c>
      <c r="E11" s="8">
        <v>566184992.76844597</v>
      </c>
      <c r="F11" s="8">
        <v>677885954.56976652</v>
      </c>
      <c r="G11" s="8">
        <v>540457142.39843667</v>
      </c>
      <c r="H11" s="8">
        <v>651959937.23955107</v>
      </c>
      <c r="I11" s="8">
        <v>528706727.32799995</v>
      </c>
      <c r="J11" s="8">
        <v>956214590</v>
      </c>
      <c r="K11" s="30">
        <v>0</v>
      </c>
      <c r="L11" s="30">
        <v>0</v>
      </c>
      <c r="M11" s="30" t="e">
        <f t="shared" si="0"/>
        <v>#DIV/0!</v>
      </c>
      <c r="N11" s="8">
        <f t="shared" si="1"/>
        <v>0.19990678578545587</v>
      </c>
      <c r="O11" s="30">
        <v>1</v>
      </c>
      <c r="P11" s="8">
        <f t="shared" si="2"/>
        <v>0.19990678578545587</v>
      </c>
      <c r="Q11" s="8">
        <f t="shared" si="3"/>
        <v>0.19067294931916232</v>
      </c>
      <c r="R11" s="30">
        <v>2</v>
      </c>
      <c r="S11" s="8">
        <f t="shared" si="4"/>
        <v>9.5336474659581158E-2</v>
      </c>
      <c r="T11" s="8">
        <f t="shared" si="5"/>
        <v>1.6191917824257225E-2</v>
      </c>
      <c r="U11" s="30">
        <v>3</v>
      </c>
      <c r="V11" s="8">
        <f t="shared" si="16"/>
        <v>5.3973059414190753E-3</v>
      </c>
      <c r="W11" s="8">
        <f t="shared" si="6"/>
        <v>0.19625011586789901</v>
      </c>
      <c r="X11" s="30">
        <v>4</v>
      </c>
      <c r="Y11" s="8">
        <f t="shared" si="7"/>
        <v>4.9062528966974751E-2</v>
      </c>
      <c r="Z11" s="8">
        <f t="shared" si="8"/>
        <v>-3.0313607899063736E-2</v>
      </c>
      <c r="AA11" s="30">
        <v>5</v>
      </c>
      <c r="AB11" s="8">
        <f t="shared" si="9"/>
        <v>-6.0627215798127474E-3</v>
      </c>
      <c r="AC11" s="8">
        <f t="shared" si="10"/>
        <v>0.15725416476248535</v>
      </c>
      <c r="AD11" s="30">
        <v>6</v>
      </c>
      <c r="AE11" s="8">
        <f t="shared" si="11"/>
        <v>2.6209027460414227E-2</v>
      </c>
      <c r="AF11" s="8">
        <f t="shared" si="12"/>
        <v>-5.2295061882026019E-2</v>
      </c>
      <c r="AG11" s="30">
        <v>7</v>
      </c>
      <c r="AH11" s="8">
        <f t="shared" si="13"/>
        <v>-7.4707231260037173E-3</v>
      </c>
      <c r="AI11" s="8">
        <f t="shared" si="14"/>
        <v>0.54025340506507724</v>
      </c>
      <c r="AJ11" s="13">
        <v>8</v>
      </c>
      <c r="AK11" s="11">
        <f t="shared" si="15"/>
        <v>6.7531675633134655E-2</v>
      </c>
    </row>
    <row r="12" spans="1:37" x14ac:dyDescent="0.25">
      <c r="A12" t="s">
        <v>102</v>
      </c>
      <c r="B12" s="8">
        <v>307312908.25135809</v>
      </c>
      <c r="C12" s="8">
        <v>329925184.53867084</v>
      </c>
      <c r="D12" s="8">
        <v>350940958.3800503</v>
      </c>
      <c r="E12" s="8">
        <v>355683367.81200492</v>
      </c>
      <c r="F12" s="8">
        <v>376859322.30812526</v>
      </c>
      <c r="G12" s="8">
        <v>370041195.08756077</v>
      </c>
      <c r="H12" s="8">
        <v>452301774.19071829</v>
      </c>
      <c r="I12" s="8">
        <v>398670698.71199995</v>
      </c>
      <c r="J12" s="8">
        <v>573406790</v>
      </c>
      <c r="K12" s="30">
        <v>0</v>
      </c>
      <c r="L12" s="30">
        <v>0</v>
      </c>
      <c r="M12" s="30" t="e">
        <f t="shared" si="0"/>
        <v>#DIV/0!</v>
      </c>
      <c r="N12" s="8">
        <f t="shared" si="1"/>
        <v>7.0999441609948435E-2</v>
      </c>
      <c r="O12" s="30">
        <v>1</v>
      </c>
      <c r="P12" s="8">
        <f t="shared" si="2"/>
        <v>7.0999441609948435E-2</v>
      </c>
      <c r="Q12" s="8">
        <f t="shared" si="3"/>
        <v>0.1327515259455706</v>
      </c>
      <c r="R12" s="30">
        <v>2</v>
      </c>
      <c r="S12" s="8">
        <f t="shared" si="4"/>
        <v>6.6375762972785302E-2</v>
      </c>
      <c r="T12" s="8">
        <f t="shared" si="5"/>
        <v>0.14617444520028952</v>
      </c>
      <c r="U12" s="30">
        <v>3</v>
      </c>
      <c r="V12" s="8">
        <f t="shared" si="16"/>
        <v>4.8724815066763176E-2</v>
      </c>
      <c r="W12" s="8">
        <f t="shared" si="6"/>
        <v>0.20400549380575603</v>
      </c>
      <c r="X12" s="30">
        <v>4</v>
      </c>
      <c r="Y12" s="8">
        <f t="shared" si="7"/>
        <v>5.1001373451439007E-2</v>
      </c>
      <c r="Z12" s="8">
        <f t="shared" si="8"/>
        <v>0.18574786388713196</v>
      </c>
      <c r="AA12" s="30">
        <v>5</v>
      </c>
      <c r="AB12" s="8">
        <f t="shared" si="9"/>
        <v>3.7149572777426393E-2</v>
      </c>
      <c r="AC12" s="8">
        <f t="shared" si="10"/>
        <v>0.38648312544531122</v>
      </c>
      <c r="AD12" s="30">
        <v>6</v>
      </c>
      <c r="AE12" s="8">
        <f t="shared" si="11"/>
        <v>6.4413854240885207E-2</v>
      </c>
      <c r="AF12" s="8">
        <f t="shared" si="12"/>
        <v>0.26026928598940641</v>
      </c>
      <c r="AG12" s="30">
        <v>7</v>
      </c>
      <c r="AH12" s="8">
        <f t="shared" si="13"/>
        <v>3.7181326569915199E-2</v>
      </c>
      <c r="AI12" s="8">
        <f t="shared" si="14"/>
        <v>0.6237289213974746</v>
      </c>
      <c r="AJ12" s="13">
        <v>8</v>
      </c>
      <c r="AK12" s="11">
        <f t="shared" si="15"/>
        <v>7.7966115174684325E-2</v>
      </c>
    </row>
    <row r="13" spans="1:37" x14ac:dyDescent="0.25">
      <c r="A13" t="s">
        <v>103</v>
      </c>
      <c r="B13" s="8">
        <v>775691576.55631089</v>
      </c>
      <c r="C13" s="8">
        <v>715930872.51210189</v>
      </c>
      <c r="D13" s="8">
        <v>860434337.2360462</v>
      </c>
      <c r="E13" s="8">
        <v>764675734.57482922</v>
      </c>
      <c r="F13" s="8">
        <v>869464740.38613904</v>
      </c>
      <c r="G13" s="8">
        <v>896098229.92941535</v>
      </c>
      <c r="H13" s="8">
        <v>855690634.92079413</v>
      </c>
      <c r="I13" s="8">
        <v>878700476.15999985</v>
      </c>
      <c r="J13" s="8">
        <v>919204090</v>
      </c>
      <c r="K13" s="30">
        <v>0</v>
      </c>
      <c r="L13" s="30">
        <v>0</v>
      </c>
      <c r="M13" s="30" t="e">
        <f t="shared" si="0"/>
        <v>#DIV/0!</v>
      </c>
      <c r="N13" s="8">
        <f t="shared" si="1"/>
        <v>-8.0171372757633044E-2</v>
      </c>
      <c r="O13" s="30">
        <v>1</v>
      </c>
      <c r="P13" s="8">
        <f t="shared" si="2"/>
        <v>-8.0171372757633044E-2</v>
      </c>
      <c r="Q13" s="8">
        <f t="shared" si="3"/>
        <v>0.10368231676730749</v>
      </c>
      <c r="R13" s="30">
        <v>2</v>
      </c>
      <c r="S13" s="8">
        <f t="shared" si="4"/>
        <v>5.1841158383653746E-2</v>
      </c>
      <c r="T13" s="8">
        <f t="shared" si="5"/>
        <v>-1.4303120693752128E-2</v>
      </c>
      <c r="U13" s="30">
        <v>3</v>
      </c>
      <c r="V13" s="8">
        <f t="shared" si="16"/>
        <v>-4.7677068979173759E-3</v>
      </c>
      <c r="W13" s="8">
        <f t="shared" si="6"/>
        <v>0.11412279308825775</v>
      </c>
      <c r="X13" s="30">
        <v>4</v>
      </c>
      <c r="Y13" s="8">
        <f t="shared" si="7"/>
        <v>2.8530698272064437E-2</v>
      </c>
      <c r="Z13" s="8">
        <f t="shared" si="8"/>
        <v>0.14429505029694323</v>
      </c>
      <c r="AA13" s="30">
        <v>5</v>
      </c>
      <c r="AB13" s="8">
        <f t="shared" si="9"/>
        <v>2.8859010059388644E-2</v>
      </c>
      <c r="AC13" s="8">
        <f t="shared" si="10"/>
        <v>9.8153914728860384E-2</v>
      </c>
      <c r="AD13" s="30">
        <v>6</v>
      </c>
      <c r="AE13" s="8">
        <f t="shared" si="11"/>
        <v>1.6358985788143397E-2</v>
      </c>
      <c r="AF13" s="8">
        <f t="shared" si="12"/>
        <v>0.12468909610654931</v>
      </c>
      <c r="AG13" s="30">
        <v>7</v>
      </c>
      <c r="AH13" s="8">
        <f t="shared" si="13"/>
        <v>1.7812728015221331E-2</v>
      </c>
      <c r="AI13" s="8">
        <f t="shared" si="14"/>
        <v>0.16975318775943793</v>
      </c>
      <c r="AJ13" s="13">
        <v>8</v>
      </c>
      <c r="AK13" s="11">
        <f t="shared" si="15"/>
        <v>2.1219148469929741E-2</v>
      </c>
    </row>
    <row r="14" spans="1:37" x14ac:dyDescent="0.25">
      <c r="A14" t="s">
        <v>104</v>
      </c>
      <c r="B14" s="8">
        <v>407875382.97796631</v>
      </c>
      <c r="C14" s="8">
        <v>444147267.24789488</v>
      </c>
      <c r="D14" s="8">
        <v>439176112.19206941</v>
      </c>
      <c r="E14" s="8">
        <v>368612102.94199687</v>
      </c>
      <c r="F14" s="8">
        <v>401421136.86617345</v>
      </c>
      <c r="G14" s="8">
        <v>383647745.38041073</v>
      </c>
      <c r="H14" s="8">
        <v>426167392.89627349</v>
      </c>
      <c r="I14" s="8">
        <v>405874948.75199991</v>
      </c>
      <c r="J14" s="8">
        <v>514197710</v>
      </c>
      <c r="K14" s="30">
        <v>0</v>
      </c>
      <c r="L14" s="30">
        <v>0</v>
      </c>
      <c r="M14" s="30" t="e">
        <f t="shared" si="0"/>
        <v>#DIV/0!</v>
      </c>
      <c r="N14" s="8">
        <f t="shared" si="1"/>
        <v>8.5194496556134786E-2</v>
      </c>
      <c r="O14" s="30">
        <v>1</v>
      </c>
      <c r="P14" s="8">
        <f t="shared" si="2"/>
        <v>8.5194496556134786E-2</v>
      </c>
      <c r="Q14" s="8">
        <f t="shared" si="3"/>
        <v>7.39388054816454E-2</v>
      </c>
      <c r="R14" s="30">
        <v>2</v>
      </c>
      <c r="S14" s="8">
        <f t="shared" si="4"/>
        <v>3.69694027408227E-2</v>
      </c>
      <c r="T14" s="8">
        <f t="shared" si="5"/>
        <v>-0.10121681428134595</v>
      </c>
      <c r="U14" s="30">
        <v>3</v>
      </c>
      <c r="V14" s="8">
        <f t="shared" si="16"/>
        <v>-3.3738938093781985E-2</v>
      </c>
      <c r="W14" s="8">
        <f t="shared" si="6"/>
        <v>-1.5950601033426597E-2</v>
      </c>
      <c r="X14" s="30">
        <v>4</v>
      </c>
      <c r="Y14" s="8">
        <f t="shared" si="7"/>
        <v>-3.9876502583566491E-3</v>
      </c>
      <c r="Z14" s="8">
        <f t="shared" si="8"/>
        <v>-6.1236892027398904E-2</v>
      </c>
      <c r="AA14" s="30">
        <v>5</v>
      </c>
      <c r="AB14" s="8">
        <f t="shared" si="9"/>
        <v>-1.2247378405479781E-2</v>
      </c>
      <c r="AC14" s="8">
        <f t="shared" si="10"/>
        <v>4.3870516287108856E-2</v>
      </c>
      <c r="AD14" s="30">
        <v>6</v>
      </c>
      <c r="AE14" s="8">
        <f t="shared" si="11"/>
        <v>7.3117527145181429E-3</v>
      </c>
      <c r="AF14" s="8">
        <f t="shared" si="12"/>
        <v>-4.9165897146752173E-3</v>
      </c>
      <c r="AG14" s="30">
        <v>7</v>
      </c>
      <c r="AH14" s="8">
        <f t="shared" si="13"/>
        <v>-7.0236995923931677E-4</v>
      </c>
      <c r="AI14" s="8">
        <f t="shared" si="14"/>
        <v>0.23164614742963982</v>
      </c>
      <c r="AJ14" s="13">
        <v>8</v>
      </c>
      <c r="AK14" s="11">
        <f t="shared" si="15"/>
        <v>2.8955768428704978E-2</v>
      </c>
    </row>
    <row r="15" spans="1:37" x14ac:dyDescent="0.25">
      <c r="A15" t="s">
        <v>105</v>
      </c>
      <c r="B15" s="8">
        <v>495027160.63283712</v>
      </c>
      <c r="C15" s="8">
        <v>510008406.38591564</v>
      </c>
      <c r="D15" s="8">
        <v>555035269.51493096</v>
      </c>
      <c r="E15" s="8">
        <v>518537428.10955501</v>
      </c>
      <c r="F15" s="8">
        <v>560176149.40351605</v>
      </c>
      <c r="G15" s="8">
        <v>583346573.32130933</v>
      </c>
      <c r="H15" s="8">
        <v>601569966.52841389</v>
      </c>
      <c r="I15" s="8">
        <v>576897836.89199996</v>
      </c>
      <c r="J15" s="8">
        <v>687284810</v>
      </c>
      <c r="K15" s="30">
        <v>0</v>
      </c>
      <c r="L15" s="30">
        <v>0</v>
      </c>
      <c r="M15" s="30" t="e">
        <f t="shared" si="0"/>
        <v>#DIV/0!</v>
      </c>
      <c r="N15" s="8">
        <f t="shared" si="1"/>
        <v>2.9814577663448687E-2</v>
      </c>
      <c r="O15" s="30">
        <v>1</v>
      </c>
      <c r="P15" s="8">
        <f t="shared" si="2"/>
        <v>2.9814577663448687E-2</v>
      </c>
      <c r="Q15" s="8">
        <f t="shared" si="3"/>
        <v>0.11441902937413792</v>
      </c>
      <c r="R15" s="30">
        <v>2</v>
      </c>
      <c r="S15" s="8">
        <f t="shared" si="4"/>
        <v>5.720951468706896E-2</v>
      </c>
      <c r="T15" s="8">
        <f t="shared" si="5"/>
        <v>4.6399579396389716E-2</v>
      </c>
      <c r="U15" s="30">
        <v>3</v>
      </c>
      <c r="V15" s="8">
        <f t="shared" si="16"/>
        <v>1.5466526465463239E-2</v>
      </c>
      <c r="W15" s="8">
        <f t="shared" si="6"/>
        <v>0.12363865574548939</v>
      </c>
      <c r="X15" s="30">
        <v>4</v>
      </c>
      <c r="Y15" s="8">
        <f t="shared" si="7"/>
        <v>3.0909663936372348E-2</v>
      </c>
      <c r="Z15" s="8">
        <f t="shared" si="8"/>
        <v>0.16416884408540255</v>
      </c>
      <c r="AA15" s="30">
        <v>5</v>
      </c>
      <c r="AB15" s="8">
        <f t="shared" si="9"/>
        <v>3.2833768817080514E-2</v>
      </c>
      <c r="AC15" s="8">
        <f t="shared" si="10"/>
        <v>0.1949302177018499</v>
      </c>
      <c r="AD15" s="30">
        <v>6</v>
      </c>
      <c r="AE15" s="8">
        <f t="shared" si="11"/>
        <v>3.2488369616974981E-2</v>
      </c>
      <c r="AF15" s="8">
        <f t="shared" si="12"/>
        <v>0.15305256068991629</v>
      </c>
      <c r="AG15" s="30">
        <v>7</v>
      </c>
      <c r="AH15" s="8">
        <f t="shared" si="13"/>
        <v>2.18646515271309E-2</v>
      </c>
      <c r="AI15" s="8">
        <f t="shared" si="14"/>
        <v>0.32813614587978407</v>
      </c>
      <c r="AJ15" s="13">
        <v>8</v>
      </c>
      <c r="AK15" s="11">
        <f t="shared" si="15"/>
        <v>4.1017018234973009E-2</v>
      </c>
    </row>
    <row r="16" spans="1:37" x14ac:dyDescent="0.25">
      <c r="A16" t="s">
        <v>106</v>
      </c>
      <c r="B16" s="8">
        <v>263400478.39000547</v>
      </c>
      <c r="C16" s="8">
        <v>262564153.57670745</v>
      </c>
      <c r="D16" s="8">
        <v>260421226.04734743</v>
      </c>
      <c r="E16" s="8">
        <v>244639146.16846845</v>
      </c>
      <c r="F16" s="8">
        <v>228838794.88123348</v>
      </c>
      <c r="G16" s="8">
        <v>236846336.58257887</v>
      </c>
      <c r="H16" s="8">
        <v>230716922.53928754</v>
      </c>
      <c r="I16" s="8">
        <v>230091415.00799996</v>
      </c>
      <c r="J16" s="8">
        <v>265222390</v>
      </c>
      <c r="K16" s="30">
        <v>0</v>
      </c>
      <c r="L16" s="30">
        <v>0</v>
      </c>
      <c r="M16" s="30" t="e">
        <f t="shared" si="0"/>
        <v>#DIV/0!</v>
      </c>
      <c r="N16" s="8">
        <f t="shared" si="1"/>
        <v>-3.1801587685162717E-3</v>
      </c>
      <c r="O16" s="30">
        <v>1</v>
      </c>
      <c r="P16" s="8">
        <f t="shared" si="2"/>
        <v>-3.1801587685162717E-3</v>
      </c>
      <c r="Q16" s="8">
        <f t="shared" si="3"/>
        <v>-1.1375185267585857E-2</v>
      </c>
      <c r="R16" s="30">
        <v>2</v>
      </c>
      <c r="S16" s="8">
        <f t="shared" si="4"/>
        <v>-5.6875926337929287E-3</v>
      </c>
      <c r="T16" s="8">
        <f t="shared" si="5"/>
        <v>-7.3891353499026882E-2</v>
      </c>
      <c r="U16" s="30">
        <v>3</v>
      </c>
      <c r="V16" s="8">
        <f t="shared" si="16"/>
        <v>-2.4630451166342295E-2</v>
      </c>
      <c r="W16" s="8">
        <f t="shared" si="6"/>
        <v>-0.14065780233898689</v>
      </c>
      <c r="X16" s="30">
        <v>4</v>
      </c>
      <c r="Y16" s="8">
        <f t="shared" si="7"/>
        <v>-3.5164450584746723E-2</v>
      </c>
      <c r="Z16" s="8">
        <f t="shared" si="8"/>
        <v>-0.10626404351536616</v>
      </c>
      <c r="AA16" s="30">
        <v>5</v>
      </c>
      <c r="AB16" s="8">
        <f t="shared" si="9"/>
        <v>-2.125280870307323E-2</v>
      </c>
      <c r="AC16" s="8">
        <f t="shared" si="10"/>
        <v>-0.13248409001964828</v>
      </c>
      <c r="AD16" s="30">
        <v>6</v>
      </c>
      <c r="AE16" s="8">
        <f t="shared" si="11"/>
        <v>-2.2080681669941381E-2</v>
      </c>
      <c r="AF16" s="8">
        <f t="shared" si="12"/>
        <v>-0.13519891900385542</v>
      </c>
      <c r="AG16" s="30">
        <v>7</v>
      </c>
      <c r="AH16" s="8">
        <f t="shared" si="13"/>
        <v>-1.9314131286265059E-2</v>
      </c>
      <c r="AI16" s="8">
        <f t="shared" si="14"/>
        <v>6.893076076986024E-3</v>
      </c>
      <c r="AJ16" s="13">
        <v>8</v>
      </c>
      <c r="AK16" s="11">
        <f t="shared" si="15"/>
        <v>8.6163450962325301E-4</v>
      </c>
    </row>
    <row r="17" spans="1:37" x14ac:dyDescent="0.25">
      <c r="A17" t="s">
        <v>107</v>
      </c>
      <c r="B17" s="8">
        <v>577070615.89673531</v>
      </c>
      <c r="C17" s="8">
        <v>629912295.05211568</v>
      </c>
      <c r="D17" s="8">
        <v>734783258.29888451</v>
      </c>
      <c r="E17" s="8">
        <v>696398030.99271786</v>
      </c>
      <c r="F17" s="8">
        <v>739655538.68539596</v>
      </c>
      <c r="G17" s="8">
        <v>771313657.71766984</v>
      </c>
      <c r="H17" s="8">
        <v>819222489.45566618</v>
      </c>
      <c r="I17" s="8">
        <v>826699100.44799984</v>
      </c>
      <c r="J17" s="8">
        <v>973058450</v>
      </c>
      <c r="K17" s="30">
        <v>0</v>
      </c>
      <c r="L17" s="30">
        <v>0</v>
      </c>
      <c r="M17" s="30" t="e">
        <f t="shared" si="0"/>
        <v>#DIV/0!</v>
      </c>
      <c r="N17" s="8">
        <f t="shared" si="1"/>
        <v>8.7615951901939826E-2</v>
      </c>
      <c r="O17" s="30">
        <v>1</v>
      </c>
      <c r="P17" s="8">
        <f t="shared" si="2"/>
        <v>8.7615951901939826E-2</v>
      </c>
      <c r="Q17" s="8">
        <f t="shared" si="3"/>
        <v>0.24161092546757837</v>
      </c>
      <c r="R17" s="30">
        <v>2</v>
      </c>
      <c r="S17" s="8">
        <f t="shared" si="4"/>
        <v>0.12080546273378918</v>
      </c>
      <c r="T17" s="8">
        <f t="shared" si="5"/>
        <v>0.18795673689208195</v>
      </c>
      <c r="U17" s="30">
        <v>3</v>
      </c>
      <c r="V17" s="8">
        <f t="shared" si="16"/>
        <v>6.2652245630693978E-2</v>
      </c>
      <c r="W17" s="8">
        <f t="shared" si="6"/>
        <v>0.24821994597249228</v>
      </c>
      <c r="X17" s="30">
        <v>4</v>
      </c>
      <c r="Y17" s="8">
        <f t="shared" si="7"/>
        <v>6.205498649312307E-2</v>
      </c>
      <c r="Z17" s="8">
        <f t="shared" si="8"/>
        <v>0.29013046659379294</v>
      </c>
      <c r="AA17" s="30">
        <v>5</v>
      </c>
      <c r="AB17" s="8">
        <f t="shared" si="9"/>
        <v>5.802609331875859E-2</v>
      </c>
      <c r="AC17" s="8">
        <f t="shared" si="10"/>
        <v>0.35039106326777836</v>
      </c>
      <c r="AD17" s="30">
        <v>6</v>
      </c>
      <c r="AE17" s="8">
        <f t="shared" si="11"/>
        <v>5.8398510544629724E-2</v>
      </c>
      <c r="AF17" s="8">
        <f t="shared" si="12"/>
        <v>0.35947614054472071</v>
      </c>
      <c r="AG17" s="30">
        <v>7</v>
      </c>
      <c r="AH17" s="8">
        <f t="shared" si="13"/>
        <v>5.1353734363531529E-2</v>
      </c>
      <c r="AI17" s="8">
        <f t="shared" si="14"/>
        <v>0.52247950873475335</v>
      </c>
      <c r="AJ17" s="13">
        <v>8</v>
      </c>
      <c r="AK17" s="11">
        <f t="shared" si="15"/>
        <v>6.5309938591844169E-2</v>
      </c>
    </row>
    <row r="18" spans="1:37" x14ac:dyDescent="0.25">
      <c r="A18" t="s">
        <v>108</v>
      </c>
      <c r="B18" s="8">
        <v>884261566.61745369</v>
      </c>
      <c r="C18" s="8">
        <v>645032195.81961501</v>
      </c>
      <c r="D18" s="8">
        <v>1039847132.1334358</v>
      </c>
      <c r="E18" s="8">
        <v>703728729.27992475</v>
      </c>
      <c r="F18" s="8">
        <v>566683962.2976867</v>
      </c>
      <c r="G18" s="8">
        <v>587148739.23037517</v>
      </c>
      <c r="H18" s="8">
        <v>625877898.75734746</v>
      </c>
      <c r="I18" s="8">
        <v>627494557.87199986</v>
      </c>
      <c r="J18" s="8">
        <v>729597040</v>
      </c>
      <c r="K18" s="30">
        <v>0</v>
      </c>
      <c r="L18" s="30">
        <v>0</v>
      </c>
      <c r="M18" s="30" t="e">
        <f t="shared" si="0"/>
        <v>#DIV/0!</v>
      </c>
      <c r="N18" s="8">
        <f t="shared" si="1"/>
        <v>-0.3154526771602133</v>
      </c>
      <c r="O18" s="30">
        <v>1</v>
      </c>
      <c r="P18" s="8">
        <f t="shared" si="2"/>
        <v>-0.3154526771602133</v>
      </c>
      <c r="Q18" s="8">
        <f t="shared" si="3"/>
        <v>0.16207608428871303</v>
      </c>
      <c r="R18" s="30">
        <v>2</v>
      </c>
      <c r="S18" s="8">
        <f t="shared" si="4"/>
        <v>8.1038042144356517E-2</v>
      </c>
      <c r="T18" s="8">
        <f t="shared" si="5"/>
        <v>-0.22835995453676911</v>
      </c>
      <c r="U18" s="30">
        <v>3</v>
      </c>
      <c r="V18" s="8">
        <f t="shared" si="16"/>
        <v>-7.6119984845589697E-2</v>
      </c>
      <c r="W18" s="8">
        <f t="shared" si="6"/>
        <v>-0.44495114609740677</v>
      </c>
      <c r="X18" s="30">
        <v>4</v>
      </c>
      <c r="Y18" s="8">
        <f t="shared" si="7"/>
        <v>-0.11123778652435169</v>
      </c>
      <c r="Z18" s="8">
        <f t="shared" si="8"/>
        <v>-0.40947473217091751</v>
      </c>
      <c r="AA18" s="30">
        <v>5</v>
      </c>
      <c r="AB18" s="8">
        <f t="shared" si="9"/>
        <v>-8.1894946434183505E-2</v>
      </c>
      <c r="AC18" s="8">
        <f t="shared" si="10"/>
        <v>-0.34559760654262622</v>
      </c>
      <c r="AD18" s="30">
        <v>6</v>
      </c>
      <c r="AE18" s="8">
        <f t="shared" si="11"/>
        <v>-5.7599601090437706E-2</v>
      </c>
      <c r="AF18" s="8">
        <f t="shared" si="12"/>
        <v>-0.3430179104552406</v>
      </c>
      <c r="AG18" s="30">
        <v>7</v>
      </c>
      <c r="AH18" s="8">
        <f t="shared" si="13"/>
        <v>-4.9002558636462946E-2</v>
      </c>
      <c r="AI18" s="8">
        <f t="shared" si="14"/>
        <v>-0.19226052697527879</v>
      </c>
      <c r="AJ18" s="13">
        <v>8</v>
      </c>
      <c r="AK18" s="11">
        <f t="shared" si="15"/>
        <v>-2.4032565871909849E-2</v>
      </c>
    </row>
    <row r="19" spans="1:37" x14ac:dyDescent="0.25">
      <c r="A19" t="s">
        <v>109</v>
      </c>
      <c r="B19" s="8">
        <v>1298910995.7276618</v>
      </c>
      <c r="C19" s="8">
        <v>1296259280.1249018</v>
      </c>
      <c r="D19" s="8">
        <v>1278178505.7336528</v>
      </c>
      <c r="E19" s="8">
        <v>1320901386.6376936</v>
      </c>
      <c r="F19" s="8">
        <v>1455539330.0465593</v>
      </c>
      <c r="G19" s="8">
        <v>1338906633.0458887</v>
      </c>
      <c r="H19" s="8">
        <v>1520130271.7056243</v>
      </c>
      <c r="I19" s="8">
        <v>1301195578.6439998</v>
      </c>
      <c r="J19" s="8">
        <v>1908543680</v>
      </c>
      <c r="K19" s="30">
        <v>0</v>
      </c>
      <c r="L19" s="30">
        <v>0</v>
      </c>
      <c r="M19" s="30" t="e">
        <f t="shared" si="0"/>
        <v>#DIV/0!</v>
      </c>
      <c r="N19" s="8">
        <f t="shared" si="1"/>
        <v>-2.0435780652061702E-3</v>
      </c>
      <c r="O19" s="30">
        <v>1</v>
      </c>
      <c r="P19" s="8">
        <f t="shared" si="2"/>
        <v>-2.0435780652061702E-3</v>
      </c>
      <c r="Q19" s="8">
        <f t="shared" si="3"/>
        <v>-1.6090195760852244E-2</v>
      </c>
      <c r="R19" s="30">
        <v>2</v>
      </c>
      <c r="S19" s="8">
        <f t="shared" si="4"/>
        <v>-8.045097880426122E-3</v>
      </c>
      <c r="T19" s="8">
        <f t="shared" si="5"/>
        <v>1.6788154404119529E-2</v>
      </c>
      <c r="U19" s="30">
        <v>3</v>
      </c>
      <c r="V19" s="8">
        <f t="shared" si="16"/>
        <v>5.5960514680398433E-3</v>
      </c>
      <c r="W19" s="8">
        <f t="shared" si="6"/>
        <v>0.113850287702137</v>
      </c>
      <c r="X19" s="30">
        <v>4</v>
      </c>
      <c r="Y19" s="8">
        <f t="shared" si="7"/>
        <v>2.8462571925534249E-2</v>
      </c>
      <c r="Z19" s="8">
        <f t="shared" si="8"/>
        <v>3.0327117599609068E-2</v>
      </c>
      <c r="AA19" s="30">
        <v>5</v>
      </c>
      <c r="AB19" s="8">
        <f t="shared" si="9"/>
        <v>6.0654235199218134E-3</v>
      </c>
      <c r="AC19" s="8">
        <f t="shared" si="10"/>
        <v>0.15726981844484419</v>
      </c>
      <c r="AD19" s="30">
        <v>6</v>
      </c>
      <c r="AE19" s="8">
        <f t="shared" si="11"/>
        <v>2.6211636407474034E-2</v>
      </c>
      <c r="AF19" s="8">
        <f t="shared" si="12"/>
        <v>1.7572998943775231E-3</v>
      </c>
      <c r="AG19" s="30">
        <v>7</v>
      </c>
      <c r="AH19" s="8">
        <f t="shared" si="13"/>
        <v>2.5104284205393188E-4</v>
      </c>
      <c r="AI19" s="8">
        <f t="shared" si="14"/>
        <v>0.38481426221497855</v>
      </c>
      <c r="AJ19" s="13">
        <v>8</v>
      </c>
      <c r="AK19" s="11">
        <f t="shared" si="15"/>
        <v>4.8101782776872319E-2</v>
      </c>
    </row>
    <row r="20" spans="1:37" x14ac:dyDescent="0.25">
      <c r="A20" t="s">
        <v>110</v>
      </c>
      <c r="B20" s="8">
        <v>416007943.37556189</v>
      </c>
      <c r="C20" s="8">
        <v>432118980.23995078</v>
      </c>
      <c r="D20" s="8">
        <v>444499270.55309463</v>
      </c>
      <c r="E20" s="8">
        <v>439921212.11997682</v>
      </c>
      <c r="F20" s="8">
        <v>463478399.26709878</v>
      </c>
      <c r="G20" s="8">
        <v>462424682.60334033</v>
      </c>
      <c r="H20" s="8">
        <v>474566363.39314789</v>
      </c>
      <c r="I20" s="8">
        <v>442473076.18799996</v>
      </c>
      <c r="J20" s="8">
        <v>540041490</v>
      </c>
      <c r="K20" s="30">
        <v>0</v>
      </c>
      <c r="L20" s="30">
        <v>0</v>
      </c>
      <c r="M20" s="30" t="e">
        <f t="shared" si="0"/>
        <v>#DIV/0!</v>
      </c>
      <c r="N20" s="8">
        <f t="shared" si="1"/>
        <v>3.7996612814102236E-2</v>
      </c>
      <c r="O20" s="30">
        <v>1</v>
      </c>
      <c r="P20" s="8">
        <f t="shared" si="2"/>
        <v>3.7996612814102236E-2</v>
      </c>
      <c r="Q20" s="8">
        <f t="shared" si="3"/>
        <v>6.6244059170451244E-2</v>
      </c>
      <c r="R20" s="30">
        <v>2</v>
      </c>
      <c r="S20" s="8">
        <f t="shared" si="4"/>
        <v>3.3122029585225622E-2</v>
      </c>
      <c r="T20" s="8">
        <f t="shared" si="5"/>
        <v>5.5891292783103785E-2</v>
      </c>
      <c r="U20" s="30">
        <v>3</v>
      </c>
      <c r="V20" s="8">
        <f t="shared" si="16"/>
        <v>1.8630430927701263E-2</v>
      </c>
      <c r="W20" s="8">
        <f t="shared" si="6"/>
        <v>0.10805542566519619</v>
      </c>
      <c r="X20" s="30">
        <v>4</v>
      </c>
      <c r="Y20" s="8">
        <f t="shared" si="7"/>
        <v>2.7013856416299047E-2</v>
      </c>
      <c r="Z20" s="8">
        <f t="shared" si="8"/>
        <v>0.1057793405342695</v>
      </c>
      <c r="AA20" s="30">
        <v>5</v>
      </c>
      <c r="AB20" s="8">
        <f t="shared" si="9"/>
        <v>2.1155868106853902E-2</v>
      </c>
      <c r="AC20" s="8">
        <f t="shared" si="10"/>
        <v>0.13169711316606844</v>
      </c>
      <c r="AD20" s="30">
        <v>6</v>
      </c>
      <c r="AE20" s="8">
        <f t="shared" si="11"/>
        <v>2.1949518861011406E-2</v>
      </c>
      <c r="AF20" s="8">
        <f t="shared" si="12"/>
        <v>6.1675263092228691E-2</v>
      </c>
      <c r="AG20" s="30">
        <v>7</v>
      </c>
      <c r="AH20" s="8">
        <f t="shared" si="13"/>
        <v>8.8107518703183837E-3</v>
      </c>
      <c r="AI20" s="8">
        <f t="shared" si="14"/>
        <v>0.26094161520836823</v>
      </c>
      <c r="AJ20" s="13">
        <v>8</v>
      </c>
      <c r="AK20" s="11">
        <f t="shared" si="15"/>
        <v>3.2617701901046028E-2</v>
      </c>
    </row>
    <row r="21" spans="1:37" x14ac:dyDescent="0.25">
      <c r="A21" t="s">
        <v>111</v>
      </c>
      <c r="B21" s="8">
        <v>29575730872.194771</v>
      </c>
      <c r="C21" s="8">
        <v>30216157467.674847</v>
      </c>
      <c r="D21" s="8">
        <v>32633205730.235195</v>
      </c>
      <c r="E21" s="8">
        <v>29954208212.706707</v>
      </c>
      <c r="F21" s="8">
        <v>29638757641.41217</v>
      </c>
      <c r="G21" s="8">
        <v>30588621476.297028</v>
      </c>
      <c r="H21" s="8">
        <v>31810093232.506329</v>
      </c>
      <c r="I21" s="8">
        <v>31587908902.835995</v>
      </c>
      <c r="J21" s="8">
        <v>30121789020</v>
      </c>
      <c r="K21" s="30">
        <v>0</v>
      </c>
      <c r="L21" s="30">
        <v>0</v>
      </c>
      <c r="M21" s="30" t="e">
        <f t="shared" si="0"/>
        <v>#DIV/0!</v>
      </c>
      <c r="N21" s="8">
        <f t="shared" si="1"/>
        <v>2.1422674737640805E-2</v>
      </c>
      <c r="O21" s="30">
        <v>1</v>
      </c>
      <c r="P21" s="8">
        <f t="shared" si="2"/>
        <v>2.1422674737640805E-2</v>
      </c>
      <c r="Q21" s="8">
        <f t="shared" si="3"/>
        <v>9.8376228594065307E-2</v>
      </c>
      <c r="R21" s="30">
        <v>2</v>
      </c>
      <c r="S21" s="8">
        <f t="shared" si="4"/>
        <v>4.9188114297032653E-2</v>
      </c>
      <c r="T21" s="8">
        <f t="shared" si="5"/>
        <v>1.2715700568580027E-2</v>
      </c>
      <c r="U21" s="30">
        <v>3</v>
      </c>
      <c r="V21" s="8">
        <f t="shared" si="16"/>
        <v>4.238566856193342E-3</v>
      </c>
      <c r="W21" s="8">
        <f t="shared" si="6"/>
        <v>2.128762557970211E-3</v>
      </c>
      <c r="X21" s="30">
        <v>4</v>
      </c>
      <c r="Y21" s="8">
        <f t="shared" si="7"/>
        <v>5.3219063949255276E-4</v>
      </c>
      <c r="Z21" s="8">
        <f t="shared" si="8"/>
        <v>3.3673970566846068E-2</v>
      </c>
      <c r="AA21" s="30">
        <v>5</v>
      </c>
      <c r="AB21" s="8">
        <f t="shared" si="9"/>
        <v>6.7347941133692139E-3</v>
      </c>
      <c r="AC21" s="8">
        <f t="shared" si="10"/>
        <v>7.2829514615559421E-2</v>
      </c>
      <c r="AD21" s="30">
        <v>6</v>
      </c>
      <c r="AE21" s="8">
        <f t="shared" si="11"/>
        <v>1.213825243592657E-2</v>
      </c>
      <c r="AF21" s="8">
        <f t="shared" si="12"/>
        <v>6.5820295655024591E-2</v>
      </c>
      <c r="AG21" s="30">
        <v>7</v>
      </c>
      <c r="AH21" s="8">
        <f t="shared" si="13"/>
        <v>9.4028993792892278E-3</v>
      </c>
      <c r="AI21" s="8">
        <f t="shared" si="14"/>
        <v>1.8294675522790797E-2</v>
      </c>
      <c r="AJ21" s="13">
        <v>8</v>
      </c>
      <c r="AK21" s="11">
        <f t="shared" si="15"/>
        <v>2.2868344403488496E-3</v>
      </c>
    </row>
    <row r="22" spans="1:37" x14ac:dyDescent="0.25">
      <c r="A22" t="s">
        <v>112</v>
      </c>
      <c r="B22" s="8">
        <v>124730134.75401111</v>
      </c>
      <c r="C22" s="8">
        <v>130127641.09878856</v>
      </c>
      <c r="D22" s="8">
        <v>134671410.7990149</v>
      </c>
      <c r="E22" s="8">
        <v>131709970.57479776</v>
      </c>
      <c r="F22" s="8">
        <v>136262702.27615479</v>
      </c>
      <c r="G22" s="8">
        <v>132599882.84969495</v>
      </c>
      <c r="H22" s="8">
        <v>129814469.93576877</v>
      </c>
      <c r="I22" s="8">
        <v>125707343.26799998</v>
      </c>
      <c r="J22" s="8">
        <v>145810740</v>
      </c>
      <c r="K22" s="30">
        <v>0</v>
      </c>
      <c r="L22" s="30">
        <v>0</v>
      </c>
      <c r="M22" s="30" t="e">
        <f t="shared" si="0"/>
        <v>#DIV/0!</v>
      </c>
      <c r="N22" s="8">
        <f t="shared" si="1"/>
        <v>4.2363341854984644E-2</v>
      </c>
      <c r="O22" s="30">
        <v>1</v>
      </c>
      <c r="P22" s="8">
        <f t="shared" si="2"/>
        <v>4.2363341854984644E-2</v>
      </c>
      <c r="Q22" s="8">
        <f t="shared" si="3"/>
        <v>7.6685335875367369E-2</v>
      </c>
      <c r="R22" s="30">
        <v>2</v>
      </c>
      <c r="S22" s="8">
        <f t="shared" si="4"/>
        <v>3.8342667937683685E-2</v>
      </c>
      <c r="T22" s="8">
        <f t="shared" si="5"/>
        <v>5.4449831099195718E-2</v>
      </c>
      <c r="U22" s="30">
        <v>3</v>
      </c>
      <c r="V22" s="8">
        <f t="shared" si="16"/>
        <v>1.8149943699731906E-2</v>
      </c>
      <c r="W22" s="8">
        <f t="shared" si="6"/>
        <v>8.8432175410104688E-2</v>
      </c>
      <c r="X22" s="30">
        <v>4</v>
      </c>
      <c r="Y22" s="8">
        <f t="shared" si="7"/>
        <v>2.2108043852526172E-2</v>
      </c>
      <c r="Z22" s="8">
        <f t="shared" si="8"/>
        <v>6.118371276219553E-2</v>
      </c>
      <c r="AA22" s="30">
        <v>5</v>
      </c>
      <c r="AB22" s="8">
        <f t="shared" si="9"/>
        <v>1.2236742552439107E-2</v>
      </c>
      <c r="AC22" s="8">
        <f t="shared" si="10"/>
        <v>3.9953795257907404E-2</v>
      </c>
      <c r="AD22" s="30">
        <v>6</v>
      </c>
      <c r="AE22" s="8">
        <f t="shared" si="11"/>
        <v>6.6589658763179004E-3</v>
      </c>
      <c r="AF22" s="8">
        <f t="shared" si="12"/>
        <v>7.8040513847787759E-3</v>
      </c>
      <c r="AG22" s="30">
        <v>7</v>
      </c>
      <c r="AH22" s="8">
        <f t="shared" si="13"/>
        <v>1.1148644835398251E-3</v>
      </c>
      <c r="AI22" s="8">
        <f t="shared" si="14"/>
        <v>0.15615699791033272</v>
      </c>
      <c r="AJ22" s="13">
        <v>8</v>
      </c>
      <c r="AK22" s="11">
        <f t="shared" si="15"/>
        <v>1.951962473879159E-2</v>
      </c>
    </row>
    <row r="23" spans="1:37" x14ac:dyDescent="0.25">
      <c r="A23" t="s">
        <v>113</v>
      </c>
      <c r="B23" s="8">
        <v>620981501.99187732</v>
      </c>
      <c r="C23" s="8">
        <v>612852300.9729861</v>
      </c>
      <c r="D23" s="8">
        <v>647959658.40712512</v>
      </c>
      <c r="E23" s="8">
        <v>587257775.10757101</v>
      </c>
      <c r="F23" s="8">
        <v>607726281.70671785</v>
      </c>
      <c r="G23" s="8">
        <v>625934444.33981025</v>
      </c>
      <c r="H23" s="8">
        <v>621839030.98688269</v>
      </c>
      <c r="I23" s="8">
        <v>665651695.17599988</v>
      </c>
      <c r="J23" s="8">
        <v>732681320</v>
      </c>
      <c r="K23" s="30">
        <v>0</v>
      </c>
      <c r="L23" s="30">
        <v>0</v>
      </c>
      <c r="M23" s="30" t="e">
        <f t="shared" si="0"/>
        <v>#DIV/0!</v>
      </c>
      <c r="N23" s="8">
        <f t="shared" si="1"/>
        <v>-1.3177331711869224E-2</v>
      </c>
      <c r="O23" s="30">
        <v>1</v>
      </c>
      <c r="P23" s="8">
        <f t="shared" si="2"/>
        <v>-1.3177331711869224E-2</v>
      </c>
      <c r="Q23" s="8">
        <f t="shared" si="3"/>
        <v>4.2527144832627622E-2</v>
      </c>
      <c r="R23" s="30">
        <v>2</v>
      </c>
      <c r="S23" s="8">
        <f t="shared" si="4"/>
        <v>2.1263572416313811E-2</v>
      </c>
      <c r="T23" s="8">
        <f t="shared" si="5"/>
        <v>-5.5837430726118673E-2</v>
      </c>
      <c r="U23" s="30">
        <v>3</v>
      </c>
      <c r="V23" s="8">
        <f t="shared" si="16"/>
        <v>-1.8612476908706224E-2</v>
      </c>
      <c r="W23" s="8">
        <f t="shared" si="6"/>
        <v>-2.1576708000278815E-2</v>
      </c>
      <c r="X23" s="30">
        <v>4</v>
      </c>
      <c r="Y23" s="8">
        <f t="shared" si="7"/>
        <v>-5.3941770000697038E-3</v>
      </c>
      <c r="Z23" s="8">
        <f t="shared" si="8"/>
        <v>7.9443500773883919E-3</v>
      </c>
      <c r="AA23" s="30">
        <v>5</v>
      </c>
      <c r="AB23" s="8">
        <f t="shared" si="9"/>
        <v>1.5888700154776784E-3</v>
      </c>
      <c r="AC23" s="8">
        <f t="shared" si="10"/>
        <v>1.3799725838685021E-3</v>
      </c>
      <c r="AD23" s="30">
        <v>6</v>
      </c>
      <c r="AE23" s="8">
        <f t="shared" si="11"/>
        <v>2.2999543064475034E-4</v>
      </c>
      <c r="AF23" s="8">
        <f t="shared" si="12"/>
        <v>6.9465259485190778E-2</v>
      </c>
      <c r="AG23" s="30">
        <v>7</v>
      </c>
      <c r="AH23" s="8">
        <f t="shared" si="13"/>
        <v>9.9236084978843973E-3</v>
      </c>
      <c r="AI23" s="8">
        <f t="shared" si="14"/>
        <v>0.16540955205832941</v>
      </c>
      <c r="AJ23" s="13">
        <v>8</v>
      </c>
      <c r="AK23" s="11">
        <f t="shared" si="15"/>
        <v>2.0676194007291177E-2</v>
      </c>
    </row>
    <row r="24" spans="1:37" x14ac:dyDescent="0.25">
      <c r="A24" t="s">
        <v>114</v>
      </c>
      <c r="B24" s="8">
        <v>1533353708.2282889</v>
      </c>
      <c r="C24" s="8">
        <v>1462626353.5239601</v>
      </c>
      <c r="D24" s="8">
        <v>1906808627.1853311</v>
      </c>
      <c r="E24" s="8">
        <v>1869553407.6264837</v>
      </c>
      <c r="F24" s="8">
        <v>1745983374.6861484</v>
      </c>
      <c r="G24" s="8">
        <v>1681463368.8791122</v>
      </c>
      <c r="H24" s="8">
        <v>1937975986.0441184</v>
      </c>
      <c r="I24" s="8">
        <v>1960083805.5239997</v>
      </c>
      <c r="J24" s="8">
        <v>2113978890.0000002</v>
      </c>
      <c r="K24" s="30">
        <v>0</v>
      </c>
      <c r="L24" s="30">
        <v>0</v>
      </c>
      <c r="M24" s="30" t="e">
        <f t="shared" si="0"/>
        <v>#DIV/0!</v>
      </c>
      <c r="N24" s="8">
        <f t="shared" si="1"/>
        <v>-4.7223610749695742E-2</v>
      </c>
      <c r="O24" s="30">
        <v>1</v>
      </c>
      <c r="P24" s="8">
        <f t="shared" si="2"/>
        <v>-4.7223610749695742E-2</v>
      </c>
      <c r="Q24" s="8">
        <f t="shared" si="3"/>
        <v>0.21797366605582963</v>
      </c>
      <c r="R24" s="30">
        <v>2</v>
      </c>
      <c r="S24" s="8">
        <f t="shared" si="4"/>
        <v>0.10898683302791481</v>
      </c>
      <c r="T24" s="8">
        <f t="shared" si="5"/>
        <v>0.19824228017988441</v>
      </c>
      <c r="U24" s="30">
        <v>3</v>
      </c>
      <c r="V24" s="8">
        <f t="shared" si="16"/>
        <v>6.6080760059961469E-2</v>
      </c>
      <c r="W24" s="8">
        <f t="shared" si="6"/>
        <v>0.12986063271466344</v>
      </c>
      <c r="X24" s="30">
        <v>4</v>
      </c>
      <c r="Y24" s="8">
        <f t="shared" si="7"/>
        <v>3.2465158178665861E-2</v>
      </c>
      <c r="Z24" s="8">
        <f t="shared" si="8"/>
        <v>9.22071644593489E-2</v>
      </c>
      <c r="AA24" s="30">
        <v>5</v>
      </c>
      <c r="AB24" s="8">
        <f t="shared" si="9"/>
        <v>1.844143289186978E-2</v>
      </c>
      <c r="AC24" s="8">
        <f t="shared" si="10"/>
        <v>0.23418681957607182</v>
      </c>
      <c r="AD24" s="30">
        <v>6</v>
      </c>
      <c r="AE24" s="8">
        <f t="shared" si="11"/>
        <v>3.903113659601197E-2</v>
      </c>
      <c r="AF24" s="8">
        <f t="shared" si="12"/>
        <v>0.24552992753511374</v>
      </c>
      <c r="AG24" s="30">
        <v>7</v>
      </c>
      <c r="AH24" s="8">
        <f t="shared" si="13"/>
        <v>3.5075703933587679E-2</v>
      </c>
      <c r="AI24" s="8">
        <f t="shared" si="14"/>
        <v>0.32111459887566807</v>
      </c>
      <c r="AJ24" s="13">
        <v>8</v>
      </c>
      <c r="AK24" s="11">
        <f t="shared" si="15"/>
        <v>4.0139324859458508E-2</v>
      </c>
    </row>
    <row r="25" spans="1:37" x14ac:dyDescent="0.25">
      <c r="A25" t="s">
        <v>115</v>
      </c>
      <c r="B25" s="8">
        <v>107878382.79878083</v>
      </c>
      <c r="C25" s="8">
        <v>113743983.08021224</v>
      </c>
      <c r="D25" s="8">
        <v>123074250.25015822</v>
      </c>
      <c r="E25" s="8">
        <v>123293346.51579468</v>
      </c>
      <c r="F25" s="8">
        <v>125445397.86660163</v>
      </c>
      <c r="G25" s="8">
        <v>121654412.07607523</v>
      </c>
      <c r="H25" s="8">
        <v>117217536.01014598</v>
      </c>
      <c r="I25" s="8">
        <v>116292537.03599998</v>
      </c>
      <c r="J25" s="8">
        <v>126182300</v>
      </c>
      <c r="K25" s="30">
        <v>0</v>
      </c>
      <c r="L25" s="30">
        <v>0</v>
      </c>
      <c r="M25" s="30" t="e">
        <f t="shared" si="0"/>
        <v>#DIV/0!</v>
      </c>
      <c r="N25" s="8">
        <f t="shared" si="1"/>
        <v>5.2945653016458531E-2</v>
      </c>
      <c r="O25" s="30">
        <v>1</v>
      </c>
      <c r="P25" s="8">
        <f t="shared" si="2"/>
        <v>5.2945653016458531E-2</v>
      </c>
      <c r="Q25" s="8">
        <f t="shared" si="3"/>
        <v>0.13178332639563556</v>
      </c>
      <c r="R25" s="30">
        <v>2</v>
      </c>
      <c r="S25" s="8">
        <f t="shared" si="4"/>
        <v>6.5891663197817779E-2</v>
      </c>
      <c r="T25" s="8">
        <f t="shared" si="5"/>
        <v>0.13356193954339637</v>
      </c>
      <c r="U25" s="30">
        <v>3</v>
      </c>
      <c r="V25" s="8">
        <f t="shared" si="16"/>
        <v>4.452064651446546E-2</v>
      </c>
      <c r="W25" s="8">
        <f t="shared" si="6"/>
        <v>0.15086607972091295</v>
      </c>
      <c r="X25" s="30">
        <v>4</v>
      </c>
      <c r="Y25" s="8">
        <f t="shared" si="7"/>
        <v>3.7716519930228239E-2</v>
      </c>
      <c r="Z25" s="8">
        <f t="shared" si="8"/>
        <v>0.12017982976169395</v>
      </c>
      <c r="AA25" s="30">
        <v>5</v>
      </c>
      <c r="AB25" s="8">
        <f t="shared" si="9"/>
        <v>2.4035965952338791E-2</v>
      </c>
      <c r="AC25" s="8">
        <f t="shared" si="10"/>
        <v>8.3026983192783385E-2</v>
      </c>
      <c r="AD25" s="30">
        <v>6</v>
      </c>
      <c r="AE25" s="8">
        <f t="shared" si="11"/>
        <v>1.3837830532130564E-2</v>
      </c>
      <c r="AF25" s="8">
        <f t="shared" si="12"/>
        <v>7.5104380108404492E-2</v>
      </c>
      <c r="AG25" s="30">
        <v>7</v>
      </c>
      <c r="AH25" s="8">
        <f t="shared" si="13"/>
        <v>1.0729197158343499E-2</v>
      </c>
      <c r="AI25" s="8">
        <f t="shared" si="14"/>
        <v>0.15672317928746859</v>
      </c>
      <c r="AJ25" s="13">
        <v>8</v>
      </c>
      <c r="AK25" s="11">
        <f t="shared" si="15"/>
        <v>1.9590397410933574E-2</v>
      </c>
    </row>
    <row r="26" spans="1:37" x14ac:dyDescent="0.25">
      <c r="A26" t="s">
        <v>116</v>
      </c>
      <c r="B26" s="8">
        <v>211596315.65991551</v>
      </c>
      <c r="C26" s="8">
        <v>226658579.91375455</v>
      </c>
      <c r="D26" s="8">
        <v>231735177.07622409</v>
      </c>
      <c r="E26" s="8">
        <v>220387294.90503287</v>
      </c>
      <c r="F26" s="8">
        <v>212906863.0817287</v>
      </c>
      <c r="G26" s="8">
        <v>218112724.97184628</v>
      </c>
      <c r="H26" s="8">
        <v>230431593.70380235</v>
      </c>
      <c r="I26" s="8">
        <v>223584595.57199997</v>
      </c>
      <c r="J26" s="8">
        <v>265873450</v>
      </c>
      <c r="K26" s="30">
        <v>0</v>
      </c>
      <c r="L26" s="30">
        <v>0</v>
      </c>
      <c r="M26" s="30" t="e">
        <f t="shared" si="0"/>
        <v>#DIV/0!</v>
      </c>
      <c r="N26" s="8">
        <f t="shared" si="1"/>
        <v>6.8764543997113028E-2</v>
      </c>
      <c r="O26" s="30">
        <v>1</v>
      </c>
      <c r="P26" s="8">
        <f t="shared" si="2"/>
        <v>6.8764543997113028E-2</v>
      </c>
      <c r="Q26" s="8">
        <f t="shared" si="3"/>
        <v>9.0914953546828187E-2</v>
      </c>
      <c r="R26" s="30">
        <v>2</v>
      </c>
      <c r="S26" s="8">
        <f t="shared" si="4"/>
        <v>4.5457476773414093E-2</v>
      </c>
      <c r="T26" s="8">
        <f t="shared" si="5"/>
        <v>4.0706141978326074E-2</v>
      </c>
      <c r="U26" s="30">
        <v>3</v>
      </c>
      <c r="V26" s="8">
        <f t="shared" si="16"/>
        <v>1.3568713992775358E-2</v>
      </c>
      <c r="W26" s="8">
        <f t="shared" si="6"/>
        <v>6.1745195377811745E-3</v>
      </c>
      <c r="X26" s="30">
        <v>4</v>
      </c>
      <c r="Y26" s="8">
        <f t="shared" si="7"/>
        <v>1.5436298844452936E-3</v>
      </c>
      <c r="Z26" s="8">
        <f t="shared" si="8"/>
        <v>3.0331728155065577E-2</v>
      </c>
      <c r="AA26" s="30">
        <v>5</v>
      </c>
      <c r="AB26" s="8">
        <f t="shared" si="9"/>
        <v>6.0663456310131158E-3</v>
      </c>
      <c r="AC26" s="8">
        <f t="shared" si="10"/>
        <v>8.527375685401925E-2</v>
      </c>
      <c r="AD26" s="30">
        <v>6</v>
      </c>
      <c r="AE26" s="8">
        <f t="shared" si="11"/>
        <v>1.4212292809003208E-2</v>
      </c>
      <c r="AF26" s="8">
        <f t="shared" si="12"/>
        <v>5.5109558099616263E-2</v>
      </c>
      <c r="AG26" s="30">
        <v>7</v>
      </c>
      <c r="AH26" s="8">
        <f t="shared" si="13"/>
        <v>7.8727940142308949E-3</v>
      </c>
      <c r="AI26" s="8">
        <f t="shared" si="14"/>
        <v>0.22834015567875485</v>
      </c>
      <c r="AJ26" s="13">
        <v>8</v>
      </c>
      <c r="AK26" s="11">
        <f t="shared" si="15"/>
        <v>2.8542519459844356E-2</v>
      </c>
    </row>
    <row r="27" spans="1:37" x14ac:dyDescent="0.25">
      <c r="A27" t="s">
        <v>117</v>
      </c>
      <c r="B27" s="8">
        <v>3776839471.966876</v>
      </c>
      <c r="C27" s="8">
        <v>3885024466.7627983</v>
      </c>
      <c r="D27" s="8">
        <v>4247727815.7305465</v>
      </c>
      <c r="E27" s="8">
        <v>3393746116.6748829</v>
      </c>
      <c r="F27" s="8">
        <v>3063325859.7362909</v>
      </c>
      <c r="G27" s="8">
        <v>3246331157.092186</v>
      </c>
      <c r="H27" s="8">
        <v>3331680093.6287537</v>
      </c>
      <c r="I27" s="8">
        <v>2907167401.0079994</v>
      </c>
      <c r="J27" s="8">
        <v>2886266670</v>
      </c>
      <c r="K27" s="30">
        <v>0</v>
      </c>
      <c r="L27" s="30">
        <v>0</v>
      </c>
      <c r="M27" s="30" t="e">
        <f t="shared" si="0"/>
        <v>#DIV/0!</v>
      </c>
      <c r="N27" s="8">
        <f t="shared" si="1"/>
        <v>2.8241740188667167E-2</v>
      </c>
      <c r="O27" s="30">
        <v>1</v>
      </c>
      <c r="P27" s="8">
        <f t="shared" si="2"/>
        <v>2.8241740188667167E-2</v>
      </c>
      <c r="Q27" s="8">
        <f t="shared" si="3"/>
        <v>0.1174966670149295</v>
      </c>
      <c r="R27" s="30">
        <v>2</v>
      </c>
      <c r="S27" s="8">
        <f t="shared" si="4"/>
        <v>5.8748333507464751E-2</v>
      </c>
      <c r="T27" s="8">
        <f t="shared" si="5"/>
        <v>-0.10695318092056241</v>
      </c>
      <c r="U27" s="30">
        <v>3</v>
      </c>
      <c r="V27" s="8">
        <f t="shared" si="16"/>
        <v>-3.5651060306854138E-2</v>
      </c>
      <c r="W27" s="8">
        <f t="shared" si="6"/>
        <v>-0.20938633336000043</v>
      </c>
      <c r="X27" s="30">
        <v>4</v>
      </c>
      <c r="Y27" s="8">
        <f t="shared" si="7"/>
        <v>-5.2346583340000107E-2</v>
      </c>
      <c r="Z27" s="8">
        <f t="shared" si="8"/>
        <v>-0.15136205742040151</v>
      </c>
      <c r="AA27" s="30">
        <v>5</v>
      </c>
      <c r="AB27" s="8">
        <f t="shared" si="9"/>
        <v>-3.0272411484080303E-2</v>
      </c>
      <c r="AC27" s="8">
        <f t="shared" si="10"/>
        <v>-0.12541083198234412</v>
      </c>
      <c r="AD27" s="30">
        <v>6</v>
      </c>
      <c r="AE27" s="8">
        <f t="shared" si="11"/>
        <v>-2.0901805330390686E-2</v>
      </c>
      <c r="AF27" s="8">
        <f t="shared" si="12"/>
        <v>-0.26170833595732851</v>
      </c>
      <c r="AG27" s="30">
        <v>7</v>
      </c>
      <c r="AH27" s="8">
        <f t="shared" si="13"/>
        <v>-3.7386905136761218E-2</v>
      </c>
      <c r="AI27" s="8">
        <f t="shared" si="14"/>
        <v>-0.26892368403180683</v>
      </c>
      <c r="AJ27" s="13">
        <v>8</v>
      </c>
      <c r="AK27" s="11">
        <f t="shared" si="15"/>
        <v>-3.3615460503975854E-2</v>
      </c>
    </row>
    <row r="28" spans="1:37" x14ac:dyDescent="0.25">
      <c r="A28" t="s">
        <v>118</v>
      </c>
      <c r="B28" s="8">
        <v>1268373339.4983251</v>
      </c>
      <c r="C28" s="8">
        <v>1379819353.0221572</v>
      </c>
      <c r="D28" s="8">
        <v>1575961234.1308539</v>
      </c>
      <c r="E28" s="8">
        <v>1602397918.4592481</v>
      </c>
      <c r="F28" s="8">
        <v>1739893990.2305808</v>
      </c>
      <c r="G28" s="8">
        <v>1676596513.2641616</v>
      </c>
      <c r="H28" s="8">
        <v>1987370658.3440263</v>
      </c>
      <c r="I28" s="8">
        <v>1603071214.6799998</v>
      </c>
      <c r="J28" s="8">
        <v>1966408910</v>
      </c>
      <c r="K28" s="30">
        <v>0</v>
      </c>
      <c r="L28" s="30">
        <v>0</v>
      </c>
      <c r="M28" s="30" t="e">
        <f t="shared" si="0"/>
        <v>#DIV/0!</v>
      </c>
      <c r="N28" s="8">
        <f t="shared" si="1"/>
        <v>8.4217342533838918E-2</v>
      </c>
      <c r="O28" s="30">
        <v>1</v>
      </c>
      <c r="P28" s="8">
        <f t="shared" si="2"/>
        <v>8.4217342533838918E-2</v>
      </c>
      <c r="Q28" s="8">
        <f t="shared" si="3"/>
        <v>0.21713014904093672</v>
      </c>
      <c r="R28" s="30">
        <v>2</v>
      </c>
      <c r="S28" s="8">
        <f t="shared" si="4"/>
        <v>0.10856507452046836</v>
      </c>
      <c r="T28" s="8">
        <f t="shared" si="5"/>
        <v>0.23376596189466239</v>
      </c>
      <c r="U28" s="30">
        <v>3</v>
      </c>
      <c r="V28" s="8">
        <f t="shared" si="16"/>
        <v>7.7921987298220793E-2</v>
      </c>
      <c r="W28" s="8">
        <f t="shared" si="6"/>
        <v>0.31608894175606933</v>
      </c>
      <c r="X28" s="30">
        <v>4</v>
      </c>
      <c r="Y28" s="8">
        <f t="shared" si="7"/>
        <v>7.9022235439017333E-2</v>
      </c>
      <c r="Z28" s="8">
        <f t="shared" si="8"/>
        <v>0.27903060911313238</v>
      </c>
      <c r="AA28" s="30">
        <v>5</v>
      </c>
      <c r="AB28" s="8">
        <f t="shared" si="9"/>
        <v>5.5806121822626474E-2</v>
      </c>
      <c r="AC28" s="8">
        <f t="shared" si="10"/>
        <v>0.44907724340644239</v>
      </c>
      <c r="AD28" s="30">
        <v>6</v>
      </c>
      <c r="AE28" s="8">
        <f t="shared" si="11"/>
        <v>7.4846207234407061E-2</v>
      </c>
      <c r="AF28" s="8">
        <f t="shared" si="12"/>
        <v>0.23418605405758022</v>
      </c>
      <c r="AG28" s="30">
        <v>7</v>
      </c>
      <c r="AH28" s="8">
        <f t="shared" si="13"/>
        <v>3.3455150579654321E-2</v>
      </c>
      <c r="AI28" s="8">
        <f t="shared" si="14"/>
        <v>0.43847374648271492</v>
      </c>
      <c r="AJ28" s="13">
        <v>8</v>
      </c>
      <c r="AK28" s="11">
        <f t="shared" si="15"/>
        <v>5.4809218310339365E-2</v>
      </c>
    </row>
    <row r="29" spans="1:37" x14ac:dyDescent="0.25">
      <c r="A29" t="s">
        <v>119</v>
      </c>
      <c r="B29" s="8">
        <v>948111737.08908474</v>
      </c>
      <c r="C29" s="8">
        <v>979088277.76261365</v>
      </c>
      <c r="D29" s="8">
        <v>1039019379.9398403</v>
      </c>
      <c r="E29" s="8">
        <v>974315627.04263163</v>
      </c>
      <c r="F29" s="8">
        <v>951251558.11666727</v>
      </c>
      <c r="G29" s="8">
        <v>950163283.14032078</v>
      </c>
      <c r="H29" s="8">
        <v>979985244.03989017</v>
      </c>
      <c r="I29" s="8">
        <v>935553335.80799985</v>
      </c>
      <c r="J29" s="8">
        <v>1007912110</v>
      </c>
      <c r="K29" s="30">
        <v>0</v>
      </c>
      <c r="L29" s="30">
        <v>0</v>
      </c>
      <c r="M29" s="30" t="e">
        <f t="shared" si="0"/>
        <v>#DIV/0!</v>
      </c>
      <c r="N29" s="8">
        <f t="shared" si="1"/>
        <v>3.2149448389434399E-2</v>
      </c>
      <c r="O29" s="30">
        <v>1</v>
      </c>
      <c r="P29" s="8">
        <f t="shared" si="2"/>
        <v>3.2149448389434399E-2</v>
      </c>
      <c r="Q29" s="8">
        <f t="shared" si="3"/>
        <v>9.1560281980817657E-2</v>
      </c>
      <c r="R29" s="30">
        <v>2</v>
      </c>
      <c r="S29" s="8">
        <f t="shared" si="4"/>
        <v>4.5780140990408828E-2</v>
      </c>
      <c r="T29" s="8">
        <f t="shared" si="5"/>
        <v>2.7262942116978592E-2</v>
      </c>
      <c r="U29" s="30">
        <v>3</v>
      </c>
      <c r="V29" s="8">
        <f t="shared" si="16"/>
        <v>9.0876473723261967E-3</v>
      </c>
      <c r="W29" s="8">
        <f t="shared" si="6"/>
        <v>3.3061857050591071E-3</v>
      </c>
      <c r="X29" s="30">
        <v>4</v>
      </c>
      <c r="Y29" s="8">
        <f t="shared" si="7"/>
        <v>8.2654642626477678E-4</v>
      </c>
      <c r="Z29" s="8">
        <f t="shared" si="8"/>
        <v>2.1614853781582693E-3</v>
      </c>
      <c r="AA29" s="30">
        <v>5</v>
      </c>
      <c r="AB29" s="8">
        <f t="shared" si="9"/>
        <v>4.3229707563165388E-4</v>
      </c>
      <c r="AC29" s="8">
        <f t="shared" si="10"/>
        <v>3.3065153012023327E-2</v>
      </c>
      <c r="AD29" s="30">
        <v>6</v>
      </c>
      <c r="AE29" s="8">
        <f t="shared" si="11"/>
        <v>5.5108588353372208E-3</v>
      </c>
      <c r="AF29" s="8">
        <f t="shared" si="12"/>
        <v>-1.3334204191525449E-2</v>
      </c>
      <c r="AG29" s="30">
        <v>7</v>
      </c>
      <c r="AH29" s="8">
        <f t="shared" si="13"/>
        <v>-1.9048863130750641E-3</v>
      </c>
      <c r="AI29" s="8">
        <f t="shared" si="14"/>
        <v>6.1163890932430923E-2</v>
      </c>
      <c r="AJ29" s="13">
        <v>8</v>
      </c>
      <c r="AK29" s="11">
        <f t="shared" si="15"/>
        <v>7.6454863665538653E-3</v>
      </c>
    </row>
    <row r="30" spans="1:37" x14ac:dyDescent="0.25">
      <c r="A30" t="s">
        <v>120</v>
      </c>
      <c r="B30" s="8">
        <v>239269868.75165769</v>
      </c>
      <c r="C30" s="8">
        <v>275141963.63385117</v>
      </c>
      <c r="D30" s="8">
        <v>295921792.75881243</v>
      </c>
      <c r="E30" s="8">
        <v>279902745.69524813</v>
      </c>
      <c r="F30" s="8">
        <v>286166891.31228399</v>
      </c>
      <c r="G30" s="8">
        <v>298744900.35214382</v>
      </c>
      <c r="H30" s="8">
        <v>321793666.59604311</v>
      </c>
      <c r="I30" s="8">
        <v>317684505.52799994</v>
      </c>
      <c r="J30" s="8">
        <v>398455230</v>
      </c>
      <c r="K30" s="30">
        <v>0</v>
      </c>
      <c r="L30" s="30">
        <v>0</v>
      </c>
      <c r="M30" s="30" t="e">
        <f t="shared" si="0"/>
        <v>#DIV/0!</v>
      </c>
      <c r="N30" s="8">
        <f t="shared" si="1"/>
        <v>0.13969512299192954</v>
      </c>
      <c r="O30" s="30">
        <v>1</v>
      </c>
      <c r="P30" s="8">
        <f t="shared" si="2"/>
        <v>0.13969512299192954</v>
      </c>
      <c r="Q30" s="8">
        <f t="shared" si="3"/>
        <v>0.21250313289194617</v>
      </c>
      <c r="R30" s="30">
        <v>2</v>
      </c>
      <c r="S30" s="8">
        <f t="shared" si="4"/>
        <v>0.10625156644597308</v>
      </c>
      <c r="T30" s="8">
        <f t="shared" si="5"/>
        <v>0.15685013316228855</v>
      </c>
      <c r="U30" s="30">
        <v>3</v>
      </c>
      <c r="V30" s="8">
        <f t="shared" si="16"/>
        <v>5.2283377720762851E-2</v>
      </c>
      <c r="W30" s="8">
        <f t="shared" si="6"/>
        <v>0.17898310381695287</v>
      </c>
      <c r="X30" s="30">
        <v>4</v>
      </c>
      <c r="Y30" s="8">
        <f t="shared" si="7"/>
        <v>4.4745775954238218E-2</v>
      </c>
      <c r="Z30" s="8">
        <f t="shared" si="8"/>
        <v>0.22199796028016708</v>
      </c>
      <c r="AA30" s="30">
        <v>5</v>
      </c>
      <c r="AB30" s="8">
        <f t="shared" si="9"/>
        <v>4.4399592056033416E-2</v>
      </c>
      <c r="AC30" s="8">
        <f t="shared" si="10"/>
        <v>0.29631848031500507</v>
      </c>
      <c r="AD30" s="30">
        <v>6</v>
      </c>
      <c r="AE30" s="8">
        <f t="shared" si="11"/>
        <v>4.9386413385834181E-2</v>
      </c>
      <c r="AF30" s="8">
        <f t="shared" si="12"/>
        <v>0.28346669645238837</v>
      </c>
      <c r="AG30" s="30">
        <v>7</v>
      </c>
      <c r="AH30" s="8">
        <f t="shared" si="13"/>
        <v>4.0495242350341194E-2</v>
      </c>
      <c r="AI30" s="8">
        <f t="shared" si="14"/>
        <v>0.51000307275145484</v>
      </c>
      <c r="AJ30" s="13">
        <v>8</v>
      </c>
      <c r="AK30" s="11">
        <f t="shared" si="15"/>
        <v>6.3750384093931856E-2</v>
      </c>
    </row>
    <row r="31" spans="1:37" x14ac:dyDescent="0.25">
      <c r="A31" t="s">
        <v>121</v>
      </c>
      <c r="B31" s="8">
        <v>194508367.47445893</v>
      </c>
      <c r="C31" s="8">
        <v>246421002.9934572</v>
      </c>
      <c r="D31" s="8">
        <v>234884191.4532831</v>
      </c>
      <c r="E31" s="8">
        <v>387672913.63807309</v>
      </c>
      <c r="F31" s="8">
        <v>225444973.65930077</v>
      </c>
      <c r="G31" s="8">
        <v>211310490.46725184</v>
      </c>
      <c r="H31" s="8">
        <v>224479362.28769994</v>
      </c>
      <c r="I31" s="8">
        <v>222522870.95999998</v>
      </c>
      <c r="J31" s="8">
        <v>267245120</v>
      </c>
      <c r="K31" s="30">
        <v>0</v>
      </c>
      <c r="L31" s="30">
        <v>0</v>
      </c>
      <c r="M31" s="30" t="e">
        <f t="shared" si="0"/>
        <v>#DIV/0!</v>
      </c>
      <c r="N31" s="8">
        <f t="shared" si="1"/>
        <v>0.23656628488080519</v>
      </c>
      <c r="O31" s="30">
        <v>1</v>
      </c>
      <c r="P31" s="8">
        <f t="shared" si="2"/>
        <v>0.23656628488080519</v>
      </c>
      <c r="Q31" s="8">
        <f t="shared" si="3"/>
        <v>0.1886174077833451</v>
      </c>
      <c r="R31" s="30">
        <v>2</v>
      </c>
      <c r="S31" s="8">
        <f t="shared" si="4"/>
        <v>9.4308703891672549E-2</v>
      </c>
      <c r="T31" s="8">
        <f t="shared" si="5"/>
        <v>0.68968679543899336</v>
      </c>
      <c r="U31" s="30">
        <v>3</v>
      </c>
      <c r="V31" s="8">
        <f t="shared" si="16"/>
        <v>0.22989559847966445</v>
      </c>
      <c r="W31" s="8">
        <f t="shared" si="6"/>
        <v>0.14760092734858651</v>
      </c>
      <c r="X31" s="30">
        <v>4</v>
      </c>
      <c r="Y31" s="8">
        <f t="shared" si="7"/>
        <v>3.6900231837146628E-2</v>
      </c>
      <c r="Z31" s="8">
        <f t="shared" si="8"/>
        <v>8.2853388087986035E-2</v>
      </c>
      <c r="AA31" s="30">
        <v>5</v>
      </c>
      <c r="AB31" s="8">
        <f t="shared" si="9"/>
        <v>1.6570677617597208E-2</v>
      </c>
      <c r="AC31" s="8">
        <f t="shared" si="10"/>
        <v>0.14330859294033915</v>
      </c>
      <c r="AD31" s="30">
        <v>6</v>
      </c>
      <c r="AE31" s="8">
        <f t="shared" si="11"/>
        <v>2.3884765490056525E-2</v>
      </c>
      <c r="AF31" s="8">
        <f t="shared" si="12"/>
        <v>0.13455470458775509</v>
      </c>
      <c r="AG31" s="30">
        <v>7</v>
      </c>
      <c r="AH31" s="8">
        <f t="shared" si="13"/>
        <v>1.9222100655393586E-2</v>
      </c>
      <c r="AI31" s="8">
        <f t="shared" si="14"/>
        <v>0.31769110711492576</v>
      </c>
      <c r="AJ31" s="13">
        <v>8</v>
      </c>
      <c r="AK31" s="11">
        <f t="shared" si="15"/>
        <v>3.971138838936572E-2</v>
      </c>
    </row>
    <row r="32" spans="1:37" x14ac:dyDescent="0.25">
      <c r="A32" t="s">
        <v>122</v>
      </c>
      <c r="B32" s="8">
        <v>123505928.148982</v>
      </c>
      <c r="C32" s="8">
        <v>121883337.73997471</v>
      </c>
      <c r="D32" s="8">
        <v>108830071.66101852</v>
      </c>
      <c r="E32" s="8">
        <v>128440063.32966278</v>
      </c>
      <c r="F32" s="8">
        <v>133793389.90897936</v>
      </c>
      <c r="G32" s="8">
        <v>135715768.09416813</v>
      </c>
      <c r="H32" s="8">
        <v>152836770.67911717</v>
      </c>
      <c r="I32" s="8">
        <v>134536586.65199998</v>
      </c>
      <c r="J32" s="8">
        <v>181327840</v>
      </c>
      <c r="K32" s="30">
        <v>0</v>
      </c>
      <c r="L32" s="30">
        <v>0</v>
      </c>
      <c r="M32" s="30" t="e">
        <f t="shared" si="0"/>
        <v>#DIV/0!</v>
      </c>
      <c r="N32" s="8">
        <f t="shared" si="1"/>
        <v>-1.3224816918907692E-2</v>
      </c>
      <c r="O32" s="30">
        <v>1</v>
      </c>
      <c r="P32" s="8">
        <f t="shared" si="2"/>
        <v>-1.3224816918907692E-2</v>
      </c>
      <c r="Q32" s="8">
        <f t="shared" si="3"/>
        <v>-0.12650146594708481</v>
      </c>
      <c r="R32" s="30">
        <v>2</v>
      </c>
      <c r="S32" s="8">
        <f t="shared" si="4"/>
        <v>-6.3250732973542403E-2</v>
      </c>
      <c r="T32" s="8">
        <f t="shared" si="5"/>
        <v>3.9173206166917732E-2</v>
      </c>
      <c r="U32" s="30">
        <v>3</v>
      </c>
      <c r="V32" s="8">
        <f t="shared" si="16"/>
        <v>1.3057735388972577E-2</v>
      </c>
      <c r="W32" s="8">
        <f t="shared" si="6"/>
        <v>8.0007587578478465E-2</v>
      </c>
      <c r="X32" s="30">
        <v>4</v>
      </c>
      <c r="Y32" s="8">
        <f t="shared" si="7"/>
        <v>2.0001896894619616E-2</v>
      </c>
      <c r="Z32" s="8">
        <f t="shared" si="8"/>
        <v>9.427360215641066E-2</v>
      </c>
      <c r="AA32" s="30">
        <v>5</v>
      </c>
      <c r="AB32" s="8">
        <f t="shared" si="9"/>
        <v>1.8854720431282133E-2</v>
      </c>
      <c r="AC32" s="8">
        <f t="shared" si="10"/>
        <v>0.2130813374652604</v>
      </c>
      <c r="AD32" s="30">
        <v>6</v>
      </c>
      <c r="AE32" s="8">
        <f t="shared" si="11"/>
        <v>3.5513556244210064E-2</v>
      </c>
      <c r="AF32" s="8">
        <f t="shared" si="12"/>
        <v>8.5547025646367458E-2</v>
      </c>
      <c r="AG32" s="30">
        <v>7</v>
      </c>
      <c r="AH32" s="8">
        <f t="shared" si="13"/>
        <v>1.2221003663766781E-2</v>
      </c>
      <c r="AI32" s="8">
        <f t="shared" si="14"/>
        <v>0.38401750748896701</v>
      </c>
      <c r="AJ32" s="13">
        <v>8</v>
      </c>
      <c r="AK32" s="11">
        <f t="shared" si="15"/>
        <v>4.8002188436120877E-2</v>
      </c>
    </row>
    <row r="33" spans="1:37" x14ac:dyDescent="0.25">
      <c r="A33" t="s">
        <v>123</v>
      </c>
      <c r="B33" s="8">
        <v>8442429782.6917162</v>
      </c>
      <c r="C33" s="8">
        <v>8196178549.8155174</v>
      </c>
      <c r="D33" s="8">
        <v>9530419836.5831718</v>
      </c>
      <c r="E33" s="8">
        <v>9029874713.9945412</v>
      </c>
      <c r="F33" s="8">
        <v>9115240009.0338993</v>
      </c>
      <c r="G33" s="8">
        <v>9421981562.7501125</v>
      </c>
      <c r="H33" s="8">
        <v>9257481409.5366383</v>
      </c>
      <c r="I33" s="8">
        <v>9905006568.4439983</v>
      </c>
      <c r="J33" s="8">
        <v>10854329870</v>
      </c>
      <c r="K33" s="30">
        <v>0</v>
      </c>
      <c r="L33" s="30">
        <v>0</v>
      </c>
      <c r="M33" s="30" t="e">
        <f t="shared" si="0"/>
        <v>#DIV/0!</v>
      </c>
      <c r="N33" s="8">
        <f t="shared" si="1"/>
        <v>-2.9602140986374991E-2</v>
      </c>
      <c r="O33" s="30">
        <v>1</v>
      </c>
      <c r="P33" s="8">
        <f t="shared" si="2"/>
        <v>-2.9602140986374991E-2</v>
      </c>
      <c r="Q33" s="8">
        <f t="shared" si="3"/>
        <v>0.1212186147814404</v>
      </c>
      <c r="R33" s="30">
        <v>2</v>
      </c>
      <c r="S33" s="8">
        <f t="shared" si="4"/>
        <v>6.06093073907202E-2</v>
      </c>
      <c r="T33" s="8">
        <f t="shared" si="5"/>
        <v>6.7268336793122774E-2</v>
      </c>
      <c r="U33" s="30">
        <v>3</v>
      </c>
      <c r="V33" s="8">
        <f t="shared" si="16"/>
        <v>2.2422778931040926E-2</v>
      </c>
      <c r="W33" s="8">
        <f t="shared" si="6"/>
        <v>7.6677582879661157E-2</v>
      </c>
      <c r="X33" s="30">
        <v>4</v>
      </c>
      <c r="Y33" s="8">
        <f t="shared" si="7"/>
        <v>1.9169395719915289E-2</v>
      </c>
      <c r="Z33" s="8">
        <f t="shared" si="8"/>
        <v>0.10977526732587518</v>
      </c>
      <c r="AA33" s="30">
        <v>5</v>
      </c>
      <c r="AB33" s="8">
        <f t="shared" si="9"/>
        <v>2.1955053465175036E-2</v>
      </c>
      <c r="AC33" s="8">
        <f t="shared" si="10"/>
        <v>9.2161869531711127E-2</v>
      </c>
      <c r="AD33" s="30">
        <v>6</v>
      </c>
      <c r="AE33" s="8">
        <f t="shared" si="11"/>
        <v>1.5360311588618522E-2</v>
      </c>
      <c r="AF33" s="8">
        <f t="shared" si="12"/>
        <v>0.15977018717425329</v>
      </c>
      <c r="AG33" s="30">
        <v>7</v>
      </c>
      <c r="AH33" s="8">
        <f t="shared" si="13"/>
        <v>2.2824312453464755E-2</v>
      </c>
      <c r="AI33" s="8">
        <f t="shared" si="14"/>
        <v>0.25129391061980255</v>
      </c>
      <c r="AJ33" s="13">
        <v>8</v>
      </c>
      <c r="AK33" s="11">
        <f t="shared" si="15"/>
        <v>3.1411738827475319E-2</v>
      </c>
    </row>
    <row r="34" spans="1:37" x14ac:dyDescent="0.25">
      <c r="A34" t="s">
        <v>124</v>
      </c>
      <c r="B34" s="8">
        <v>322670294.51469916</v>
      </c>
      <c r="C34" s="8">
        <v>385158810.27691931</v>
      </c>
      <c r="D34" s="8">
        <v>356636514.82036144</v>
      </c>
      <c r="E34" s="8">
        <v>356071389.41161329</v>
      </c>
      <c r="F34" s="8">
        <v>378178212.659325</v>
      </c>
      <c r="G34" s="8">
        <v>400140719.39409977</v>
      </c>
      <c r="H34" s="8">
        <v>403300485.21746868</v>
      </c>
      <c r="I34" s="8">
        <v>372391444.15199995</v>
      </c>
      <c r="J34" s="8">
        <v>443801940</v>
      </c>
      <c r="K34" s="30">
        <v>0</v>
      </c>
      <c r="L34" s="30">
        <v>0</v>
      </c>
      <c r="M34" s="30" t="e">
        <f t="shared" si="0"/>
        <v>#DIV/0!</v>
      </c>
      <c r="N34" s="8">
        <f t="shared" si="1"/>
        <v>0.17702470158525299</v>
      </c>
      <c r="O34" s="30">
        <v>1</v>
      </c>
      <c r="P34" s="8">
        <f t="shared" si="2"/>
        <v>0.17702470158525299</v>
      </c>
      <c r="Q34" s="8">
        <f t="shared" si="3"/>
        <v>0.10008605545153579</v>
      </c>
      <c r="R34" s="30">
        <v>2</v>
      </c>
      <c r="S34" s="8">
        <f t="shared" si="4"/>
        <v>5.0043027725767894E-2</v>
      </c>
      <c r="T34" s="8">
        <f t="shared" si="5"/>
        <v>9.8500200927318135E-2</v>
      </c>
      <c r="U34" s="30">
        <v>3</v>
      </c>
      <c r="V34" s="8">
        <f t="shared" si="16"/>
        <v>3.2833400309106045E-2</v>
      </c>
      <c r="W34" s="8">
        <f t="shared" si="6"/>
        <v>0.15873450470203468</v>
      </c>
      <c r="X34" s="30">
        <v>4</v>
      </c>
      <c r="Y34" s="8">
        <f t="shared" si="7"/>
        <v>3.968362617550867E-2</v>
      </c>
      <c r="Z34" s="8">
        <f t="shared" si="8"/>
        <v>0.21518524185071286</v>
      </c>
      <c r="AA34" s="30">
        <v>5</v>
      </c>
      <c r="AB34" s="8">
        <f t="shared" si="9"/>
        <v>4.3037048370142571E-2</v>
      </c>
      <c r="AC34" s="8">
        <f t="shared" si="10"/>
        <v>0.2230508631206066</v>
      </c>
      <c r="AD34" s="30">
        <v>6</v>
      </c>
      <c r="AE34" s="8">
        <f t="shared" si="11"/>
        <v>3.7175143853434435E-2</v>
      </c>
      <c r="AF34" s="8">
        <f t="shared" si="12"/>
        <v>0.1433145283758262</v>
      </c>
      <c r="AG34" s="30">
        <v>7</v>
      </c>
      <c r="AH34" s="8">
        <f t="shared" si="13"/>
        <v>2.0473504053689456E-2</v>
      </c>
      <c r="AI34" s="8">
        <f t="shared" si="14"/>
        <v>0.31874733995143917</v>
      </c>
      <c r="AJ34" s="13">
        <v>8</v>
      </c>
      <c r="AK34" s="11">
        <f t="shared" si="15"/>
        <v>3.9843417493929896E-2</v>
      </c>
    </row>
    <row r="35" spans="1:37" x14ac:dyDescent="0.25">
      <c r="A35" t="s">
        <v>125</v>
      </c>
      <c r="B35" s="8">
        <v>402592615.00519258</v>
      </c>
      <c r="C35" s="8">
        <v>451018491.79411983</v>
      </c>
      <c r="D35" s="8">
        <v>450949047.48356557</v>
      </c>
      <c r="E35" s="8">
        <v>442246705.31452906</v>
      </c>
      <c r="F35" s="8">
        <v>469870693.67883193</v>
      </c>
      <c r="G35" s="8">
        <v>532429325.91189653</v>
      </c>
      <c r="H35" s="8">
        <v>543949862.77475989</v>
      </c>
      <c r="I35" s="8">
        <v>515313942.1559999</v>
      </c>
      <c r="J35" s="8">
        <v>596139520</v>
      </c>
      <c r="K35" s="30">
        <v>0</v>
      </c>
      <c r="L35" s="30">
        <v>0</v>
      </c>
      <c r="M35" s="30" t="e">
        <f t="shared" si="0"/>
        <v>#DIV/0!</v>
      </c>
      <c r="N35" s="8">
        <f t="shared" si="1"/>
        <v>0.11358317064133097</v>
      </c>
      <c r="O35" s="30">
        <v>1</v>
      </c>
      <c r="P35" s="8">
        <f t="shared" si="2"/>
        <v>0.11358317064133097</v>
      </c>
      <c r="Q35" s="8">
        <f t="shared" si="3"/>
        <v>0.11342918658388455</v>
      </c>
      <c r="R35" s="30">
        <v>2</v>
      </c>
      <c r="S35" s="8">
        <f t="shared" si="4"/>
        <v>5.6714593291942277E-2</v>
      </c>
      <c r="T35" s="8">
        <f t="shared" si="5"/>
        <v>9.3942713404724001E-2</v>
      </c>
      <c r="U35" s="30">
        <v>3</v>
      </c>
      <c r="V35" s="8">
        <f t="shared" si="16"/>
        <v>3.1314237801574669E-2</v>
      </c>
      <c r="W35" s="8">
        <f t="shared" si="6"/>
        <v>0.15453236723783198</v>
      </c>
      <c r="X35" s="30">
        <v>4</v>
      </c>
      <c r="Y35" s="8">
        <f t="shared" si="7"/>
        <v>3.8633091809457995E-2</v>
      </c>
      <c r="Z35" s="8">
        <f t="shared" si="8"/>
        <v>0.27952499770152095</v>
      </c>
      <c r="AA35" s="30">
        <v>5</v>
      </c>
      <c r="AB35" s="8">
        <f t="shared" si="9"/>
        <v>5.5904999540304187E-2</v>
      </c>
      <c r="AC35" s="8">
        <f t="shared" si="10"/>
        <v>0.30093190880999704</v>
      </c>
      <c r="AD35" s="30">
        <v>6</v>
      </c>
      <c r="AE35" s="8">
        <f t="shared" si="11"/>
        <v>5.0155318134999509E-2</v>
      </c>
      <c r="AF35" s="8">
        <f t="shared" si="12"/>
        <v>0.24685114157313578</v>
      </c>
      <c r="AG35" s="30">
        <v>7</v>
      </c>
      <c r="AH35" s="8">
        <f t="shared" si="13"/>
        <v>3.5264448796162258E-2</v>
      </c>
      <c r="AI35" s="8">
        <f t="shared" si="14"/>
        <v>0.39254956384776968</v>
      </c>
      <c r="AJ35" s="13">
        <v>8</v>
      </c>
      <c r="AK35" s="11">
        <f t="shared" si="15"/>
        <v>4.906869548097121E-2</v>
      </c>
    </row>
    <row r="36" spans="1:37" x14ac:dyDescent="0.25">
      <c r="A36" t="s">
        <v>126</v>
      </c>
      <c r="B36" s="8">
        <v>87293804.146248728</v>
      </c>
      <c r="C36" s="8">
        <v>89668459.99366194</v>
      </c>
      <c r="D36" s="8">
        <v>99558077.270192921</v>
      </c>
      <c r="E36" s="8">
        <v>105835010.93651633</v>
      </c>
      <c r="F36" s="8">
        <v>111579337.12136444</v>
      </c>
      <c r="G36" s="8">
        <v>109151530.31245844</v>
      </c>
      <c r="H36" s="8">
        <v>104893731.04354557</v>
      </c>
      <c r="I36" s="8">
        <v>109769464.73999998</v>
      </c>
      <c r="J36" s="8">
        <v>126740990</v>
      </c>
      <c r="K36" s="30">
        <v>0</v>
      </c>
      <c r="L36" s="30">
        <v>0</v>
      </c>
      <c r="M36" s="30" t="e">
        <f t="shared" si="0"/>
        <v>#DIV/0!</v>
      </c>
      <c r="N36" s="8">
        <f t="shared" si="1"/>
        <v>2.683960231494565E-2</v>
      </c>
      <c r="O36" s="30">
        <v>1</v>
      </c>
      <c r="P36" s="8">
        <f t="shared" si="2"/>
        <v>2.683960231494565E-2</v>
      </c>
      <c r="Q36" s="8">
        <f t="shared" si="3"/>
        <v>0.13146167669273578</v>
      </c>
      <c r="R36" s="30">
        <v>2</v>
      </c>
      <c r="S36" s="8">
        <f t="shared" si="4"/>
        <v>6.5730838346367892E-2</v>
      </c>
      <c r="T36" s="8">
        <f t="shared" si="5"/>
        <v>0.19260189255956014</v>
      </c>
      <c r="U36" s="30">
        <v>3</v>
      </c>
      <c r="V36" s="8">
        <f t="shared" si="16"/>
        <v>6.420063085318671E-2</v>
      </c>
      <c r="W36" s="8">
        <f t="shared" si="6"/>
        <v>0.24545639321424598</v>
      </c>
      <c r="X36" s="30">
        <v>4</v>
      </c>
      <c r="Y36" s="8">
        <f t="shared" si="7"/>
        <v>6.1364098303561494E-2</v>
      </c>
      <c r="Z36" s="8">
        <f t="shared" si="8"/>
        <v>0.22345761481945625</v>
      </c>
      <c r="AA36" s="30">
        <v>5</v>
      </c>
      <c r="AB36" s="8">
        <f t="shared" si="9"/>
        <v>4.4691522963891249E-2</v>
      </c>
      <c r="AC36" s="8">
        <f t="shared" si="10"/>
        <v>0.18366826400569955</v>
      </c>
      <c r="AD36" s="30">
        <v>6</v>
      </c>
      <c r="AE36" s="8">
        <f t="shared" si="11"/>
        <v>3.0611377334283259E-2</v>
      </c>
      <c r="AF36" s="8">
        <f t="shared" si="12"/>
        <v>0.22910290314355125</v>
      </c>
      <c r="AG36" s="30">
        <v>7</v>
      </c>
      <c r="AH36" s="8">
        <f t="shared" si="13"/>
        <v>3.2728986163364462E-2</v>
      </c>
      <c r="AI36" s="8">
        <f t="shared" si="14"/>
        <v>0.37286606678392104</v>
      </c>
      <c r="AJ36" s="13">
        <v>8</v>
      </c>
      <c r="AK36" s="11">
        <f t="shared" si="15"/>
        <v>4.6608258347990129E-2</v>
      </c>
    </row>
    <row r="37" spans="1:37" x14ac:dyDescent="0.25">
      <c r="A37" t="s">
        <v>127</v>
      </c>
      <c r="B37" s="8">
        <v>177684403.31101999</v>
      </c>
      <c r="C37" s="8">
        <v>186291228.92029789</v>
      </c>
      <c r="D37" s="8">
        <v>204343823.05330166</v>
      </c>
      <c r="E37" s="8">
        <v>198922332.13324359</v>
      </c>
      <c r="F37" s="8">
        <v>201614488.9131515</v>
      </c>
      <c r="G37" s="8">
        <v>214931878.79223406</v>
      </c>
      <c r="H37" s="8">
        <v>203093284.11788514</v>
      </c>
      <c r="I37" s="8">
        <v>219245510.48399997</v>
      </c>
      <c r="J37" s="8">
        <v>255465560</v>
      </c>
      <c r="K37" s="30">
        <v>0</v>
      </c>
      <c r="L37" s="30">
        <v>0</v>
      </c>
      <c r="M37" s="30" t="e">
        <f t="shared" si="0"/>
        <v>#DIV/0!</v>
      </c>
      <c r="N37" s="8">
        <f t="shared" si="1"/>
        <v>4.7302234559056036E-2</v>
      </c>
      <c r="O37" s="30">
        <v>1</v>
      </c>
      <c r="P37" s="8">
        <f t="shared" si="2"/>
        <v>4.7302234559056036E-2</v>
      </c>
      <c r="Q37" s="8">
        <f t="shared" si="3"/>
        <v>0.1397950207296724</v>
      </c>
      <c r="R37" s="30">
        <v>2</v>
      </c>
      <c r="S37" s="8">
        <f t="shared" si="4"/>
        <v>6.9897510364836199E-2</v>
      </c>
      <c r="T37" s="8">
        <f t="shared" si="5"/>
        <v>0.11290549621967461</v>
      </c>
      <c r="U37" s="30">
        <v>3</v>
      </c>
      <c r="V37" s="8">
        <f t="shared" si="16"/>
        <v>3.7635165406558202E-2</v>
      </c>
      <c r="W37" s="8">
        <f t="shared" si="6"/>
        <v>0.12634844168977891</v>
      </c>
      <c r="X37" s="30">
        <v>4</v>
      </c>
      <c r="Y37" s="8">
        <f t="shared" si="7"/>
        <v>3.1587110422444727E-2</v>
      </c>
      <c r="Z37" s="8">
        <f t="shared" si="8"/>
        <v>0.19031217356172636</v>
      </c>
      <c r="AA37" s="30">
        <v>5</v>
      </c>
      <c r="AB37" s="8">
        <f t="shared" si="9"/>
        <v>3.8062434712345272E-2</v>
      </c>
      <c r="AC37" s="8">
        <f t="shared" si="10"/>
        <v>0.13365643963176646</v>
      </c>
      <c r="AD37" s="30">
        <v>6</v>
      </c>
      <c r="AE37" s="8">
        <f t="shared" si="11"/>
        <v>2.2276073271961076E-2</v>
      </c>
      <c r="AF37" s="8">
        <f t="shared" si="12"/>
        <v>0.21018319281098374</v>
      </c>
      <c r="AG37" s="30">
        <v>7</v>
      </c>
      <c r="AH37" s="8">
        <f t="shared" si="13"/>
        <v>3.0026170401569106E-2</v>
      </c>
      <c r="AI37" s="8">
        <f t="shared" si="14"/>
        <v>0.36307864450378874</v>
      </c>
      <c r="AJ37" s="13">
        <v>8</v>
      </c>
      <c r="AK37" s="11">
        <f t="shared" si="15"/>
        <v>4.5384830562973592E-2</v>
      </c>
    </row>
    <row r="38" spans="1:37" x14ac:dyDescent="0.25">
      <c r="A38" t="s">
        <v>128</v>
      </c>
      <c r="B38" s="8">
        <v>205989356.7829096</v>
      </c>
      <c r="C38" s="8">
        <v>217982820.79217392</v>
      </c>
      <c r="D38" s="8">
        <v>245148151.53636098</v>
      </c>
      <c r="E38" s="8">
        <v>240463021.77397221</v>
      </c>
      <c r="F38" s="8">
        <v>256971865.65283731</v>
      </c>
      <c r="G38" s="8">
        <v>264211404.80951029</v>
      </c>
      <c r="H38" s="8">
        <v>280986889.63985634</v>
      </c>
      <c r="I38" s="8">
        <v>252736540.52399996</v>
      </c>
      <c r="J38" s="8">
        <v>319738100</v>
      </c>
      <c r="K38" s="30">
        <v>0</v>
      </c>
      <c r="L38" s="30">
        <v>0</v>
      </c>
      <c r="M38" s="30" t="e">
        <f t="shared" si="0"/>
        <v>#DIV/0!</v>
      </c>
      <c r="N38" s="8">
        <f t="shared" si="1"/>
        <v>5.6591754625828106E-2</v>
      </c>
      <c r="O38" s="30">
        <v>1</v>
      </c>
      <c r="P38" s="8">
        <f t="shared" si="2"/>
        <v>5.6591754625828106E-2</v>
      </c>
      <c r="Q38" s="8">
        <f t="shared" si="3"/>
        <v>0.17403822658321483</v>
      </c>
      <c r="R38" s="30">
        <v>2</v>
      </c>
      <c r="S38" s="8">
        <f t="shared" si="4"/>
        <v>8.7019113291607414E-2</v>
      </c>
      <c r="T38" s="8">
        <f t="shared" si="5"/>
        <v>0.15474182075416859</v>
      </c>
      <c r="U38" s="30">
        <v>3</v>
      </c>
      <c r="V38" s="8">
        <f t="shared" si="16"/>
        <v>5.1580606918056195E-2</v>
      </c>
      <c r="W38" s="8">
        <f t="shared" si="6"/>
        <v>0.22114210538229501</v>
      </c>
      <c r="X38" s="30">
        <v>4</v>
      </c>
      <c r="Y38" s="8">
        <f t="shared" si="7"/>
        <v>5.5285526345573752E-2</v>
      </c>
      <c r="Z38" s="8">
        <f t="shared" si="8"/>
        <v>0.24892505713757934</v>
      </c>
      <c r="AA38" s="30">
        <v>5</v>
      </c>
      <c r="AB38" s="8">
        <f t="shared" si="9"/>
        <v>4.9785011427515867E-2</v>
      </c>
      <c r="AC38" s="8">
        <f t="shared" si="10"/>
        <v>0.3104835108069347</v>
      </c>
      <c r="AD38" s="30">
        <v>6</v>
      </c>
      <c r="AE38" s="8">
        <f t="shared" si="11"/>
        <v>5.1747251801155782E-2</v>
      </c>
      <c r="AF38" s="8">
        <f t="shared" si="12"/>
        <v>0.20452310299961041</v>
      </c>
      <c r="AG38" s="30">
        <v>7</v>
      </c>
      <c r="AH38" s="8">
        <f t="shared" si="13"/>
        <v>2.9217586142801486E-2</v>
      </c>
      <c r="AI38" s="8">
        <f t="shared" si="14"/>
        <v>0.43967772183848708</v>
      </c>
      <c r="AJ38" s="13">
        <v>8</v>
      </c>
      <c r="AK38" s="11">
        <f t="shared" si="15"/>
        <v>5.4959715229810885E-2</v>
      </c>
    </row>
    <row r="39" spans="1:37" x14ac:dyDescent="0.25">
      <c r="A39" t="s">
        <v>129</v>
      </c>
      <c r="B39" s="8">
        <v>441855221.04012954</v>
      </c>
      <c r="C39" s="8">
        <v>482676558.38713229</v>
      </c>
      <c r="D39" s="8">
        <v>458601878.69607013</v>
      </c>
      <c r="E39" s="8">
        <v>452134392.79225218</v>
      </c>
      <c r="F39" s="8">
        <v>464612995.71678084</v>
      </c>
      <c r="G39" s="8">
        <v>432807982.17219919</v>
      </c>
      <c r="H39" s="8">
        <v>439798776.04311466</v>
      </c>
      <c r="I39" s="8">
        <v>439011321.52799994</v>
      </c>
      <c r="J39" s="8">
        <v>576492010</v>
      </c>
      <c r="K39" s="30">
        <v>0</v>
      </c>
      <c r="L39" s="30">
        <v>0</v>
      </c>
      <c r="M39" s="30" t="e">
        <f t="shared" si="0"/>
        <v>#DIV/0!</v>
      </c>
      <c r="N39" s="8">
        <f t="shared" si="1"/>
        <v>8.8364503751297896E-2</v>
      </c>
      <c r="O39" s="30">
        <v>1</v>
      </c>
      <c r="P39" s="8">
        <f t="shared" si="2"/>
        <v>8.8364503751297896E-2</v>
      </c>
      <c r="Q39" s="8">
        <f t="shared" si="3"/>
        <v>3.7200192792937306E-2</v>
      </c>
      <c r="R39" s="30">
        <v>2</v>
      </c>
      <c r="S39" s="8">
        <f t="shared" si="4"/>
        <v>1.8600096396468653E-2</v>
      </c>
      <c r="T39" s="8">
        <f t="shared" si="5"/>
        <v>2.2997190612817742E-2</v>
      </c>
      <c r="U39" s="30">
        <v>3</v>
      </c>
      <c r="V39" s="8">
        <f t="shared" si="16"/>
        <v>7.6657302042725806E-3</v>
      </c>
      <c r="W39" s="8">
        <f t="shared" si="6"/>
        <v>5.0222517572675748E-2</v>
      </c>
      <c r="X39" s="30">
        <v>4</v>
      </c>
      <c r="Y39" s="8">
        <f t="shared" si="7"/>
        <v>1.2555629393168937E-2</v>
      </c>
      <c r="Z39" s="8">
        <f t="shared" si="8"/>
        <v>-2.0688103753470931E-2</v>
      </c>
      <c r="AA39" s="30">
        <v>5</v>
      </c>
      <c r="AB39" s="8">
        <f t="shared" si="9"/>
        <v>-4.1376207506941863E-3</v>
      </c>
      <c r="AC39" s="8">
        <f t="shared" si="10"/>
        <v>-4.6649790806483089E-3</v>
      </c>
      <c r="AD39" s="30">
        <v>6</v>
      </c>
      <c r="AE39" s="8">
        <f t="shared" si="11"/>
        <v>-7.7749651344138481E-4</v>
      </c>
      <c r="AF39" s="8">
        <f t="shared" si="12"/>
        <v>-6.4570721119869929E-3</v>
      </c>
      <c r="AG39" s="30">
        <v>7</v>
      </c>
      <c r="AH39" s="8">
        <f t="shared" si="13"/>
        <v>-9.2243887314099899E-4</v>
      </c>
      <c r="AI39" s="8">
        <f t="shared" si="14"/>
        <v>0.2659792059038561</v>
      </c>
      <c r="AJ39" s="13">
        <v>8</v>
      </c>
      <c r="AK39" s="11">
        <f t="shared" si="15"/>
        <v>3.3247400737982012E-2</v>
      </c>
    </row>
    <row r="40" spans="1:37" x14ac:dyDescent="0.25">
      <c r="A40" t="s">
        <v>130</v>
      </c>
      <c r="B40" s="8">
        <v>250455998.71387815</v>
      </c>
      <c r="C40" s="8">
        <v>261689581.08461264</v>
      </c>
      <c r="D40" s="8">
        <v>285878468.88051122</v>
      </c>
      <c r="E40" s="8">
        <v>283927122.19312251</v>
      </c>
      <c r="F40" s="8">
        <v>285620274.62220192</v>
      </c>
      <c r="G40" s="8">
        <v>296567436.50100851</v>
      </c>
      <c r="H40" s="8">
        <v>368809831.79239672</v>
      </c>
      <c r="I40" s="8">
        <v>494088637.22399992</v>
      </c>
      <c r="J40" s="8">
        <v>296582230</v>
      </c>
      <c r="K40" s="30">
        <v>0</v>
      </c>
      <c r="L40" s="30">
        <v>0</v>
      </c>
      <c r="M40" s="30" t="e">
        <f t="shared" si="0"/>
        <v>#DIV/0!</v>
      </c>
      <c r="N40" s="8">
        <f t="shared" si="1"/>
        <v>4.3875745045014104E-2</v>
      </c>
      <c r="O40" s="30">
        <v>1</v>
      </c>
      <c r="P40" s="8">
        <f t="shared" si="2"/>
        <v>4.3875745045014104E-2</v>
      </c>
      <c r="Q40" s="8">
        <f t="shared" si="3"/>
        <v>0.13228353526643202</v>
      </c>
      <c r="R40" s="30">
        <v>2</v>
      </c>
      <c r="S40" s="8">
        <f t="shared" si="4"/>
        <v>6.6141767633216011E-2</v>
      </c>
      <c r="T40" s="8">
        <f t="shared" si="5"/>
        <v>0.12543434197550291</v>
      </c>
      <c r="U40" s="30">
        <v>3</v>
      </c>
      <c r="V40" s="8">
        <f t="shared" si="16"/>
        <v>4.1811447325167637E-2</v>
      </c>
      <c r="W40" s="8">
        <f t="shared" si="6"/>
        <v>0.13137996626016113</v>
      </c>
      <c r="X40" s="30">
        <v>4</v>
      </c>
      <c r="Y40" s="8">
        <f t="shared" si="7"/>
        <v>3.2844991565040282E-2</v>
      </c>
      <c r="Z40" s="8">
        <f t="shared" si="8"/>
        <v>0.16899138314229509</v>
      </c>
      <c r="AA40" s="30">
        <v>5</v>
      </c>
      <c r="AB40" s="8">
        <f t="shared" si="9"/>
        <v>3.3798276628459016E-2</v>
      </c>
      <c r="AC40" s="8">
        <f t="shared" si="10"/>
        <v>0.3869978989410266</v>
      </c>
      <c r="AD40" s="30">
        <v>6</v>
      </c>
      <c r="AE40" s="8">
        <f t="shared" si="11"/>
        <v>6.4499649823504437E-2</v>
      </c>
      <c r="AF40" s="8">
        <f t="shared" si="12"/>
        <v>0.67943167741250321</v>
      </c>
      <c r="AG40" s="30">
        <v>7</v>
      </c>
      <c r="AH40" s="8">
        <f t="shared" si="13"/>
        <v>9.7061668201786175E-2</v>
      </c>
      <c r="AI40" s="8">
        <f t="shared" si="14"/>
        <v>0.16904126431000044</v>
      </c>
      <c r="AJ40" s="13">
        <v>8</v>
      </c>
      <c r="AK40" s="11">
        <f t="shared" si="15"/>
        <v>2.1130158038750055E-2</v>
      </c>
    </row>
    <row r="41" spans="1:37" x14ac:dyDescent="0.25">
      <c r="A41" t="s">
        <v>210</v>
      </c>
      <c r="B41" s="8">
        <v>711330419.4689616</v>
      </c>
      <c r="C41" s="8">
        <v>697174207.79830825</v>
      </c>
      <c r="D41" s="8">
        <v>718711019.64666283</v>
      </c>
      <c r="E41" s="8">
        <v>716359402.33010018</v>
      </c>
      <c r="F41" s="8">
        <v>758758953.56316626</v>
      </c>
      <c r="G41" s="8">
        <v>733971051.35541177</v>
      </c>
      <c r="H41" s="8">
        <v>895485770.646433</v>
      </c>
      <c r="I41" s="8">
        <v>847538277.14399993</v>
      </c>
      <c r="J41" s="8">
        <v>1059218929.9999999</v>
      </c>
      <c r="K41" s="30">
        <v>0</v>
      </c>
      <c r="L41" s="30">
        <v>0</v>
      </c>
      <c r="M41" s="30" t="e">
        <f t="shared" si="0"/>
        <v>#DIV/0!</v>
      </c>
      <c r="N41" s="8">
        <f t="shared" si="1"/>
        <v>-2.0101727860291355E-2</v>
      </c>
      <c r="O41" s="30">
        <v>1</v>
      </c>
      <c r="P41" s="8">
        <f t="shared" si="2"/>
        <v>-2.0101727860291355E-2</v>
      </c>
      <c r="Q41" s="8">
        <f t="shared" si="3"/>
        <v>1.0322310262258142E-2</v>
      </c>
      <c r="R41" s="30">
        <v>2</v>
      </c>
      <c r="S41" s="8">
        <f t="shared" si="4"/>
        <v>5.1611551311290709E-3</v>
      </c>
      <c r="T41" s="8">
        <f t="shared" si="5"/>
        <v>7.0449527396487495E-3</v>
      </c>
      <c r="U41" s="30">
        <v>3</v>
      </c>
      <c r="V41" s="8">
        <f t="shared" si="16"/>
        <v>2.3483175798829164E-3</v>
      </c>
      <c r="W41" s="8">
        <f t="shared" si="6"/>
        <v>6.454709587329048E-2</v>
      </c>
      <c r="X41" s="30">
        <v>4</v>
      </c>
      <c r="Y41" s="8">
        <f t="shared" si="7"/>
        <v>1.613677396832262E-2</v>
      </c>
      <c r="Z41" s="8">
        <f t="shared" si="8"/>
        <v>3.1332541422938627E-2</v>
      </c>
      <c r="AA41" s="30">
        <v>5</v>
      </c>
      <c r="AB41" s="8">
        <f t="shared" si="9"/>
        <v>6.2665082845877254E-3</v>
      </c>
      <c r="AC41" s="8">
        <f t="shared" si="10"/>
        <v>0.23022928468892603</v>
      </c>
      <c r="AD41" s="30">
        <v>6</v>
      </c>
      <c r="AE41" s="8">
        <f t="shared" si="11"/>
        <v>3.8371547448154339E-2</v>
      </c>
      <c r="AF41" s="8">
        <f t="shared" si="12"/>
        <v>0.17519895616285602</v>
      </c>
      <c r="AG41" s="30">
        <v>7</v>
      </c>
      <c r="AH41" s="8">
        <f t="shared" si="13"/>
        <v>2.502842230897943E-2</v>
      </c>
      <c r="AI41" s="8">
        <f t="shared" si="14"/>
        <v>0.39815001015836071</v>
      </c>
      <c r="AJ41" s="13">
        <v>8</v>
      </c>
      <c r="AK41" s="11">
        <f t="shared" si="15"/>
        <v>4.9768751269795089E-2</v>
      </c>
    </row>
    <row r="42" spans="1:37" x14ac:dyDescent="0.25">
      <c r="A42" t="s">
        <v>132</v>
      </c>
      <c r="B42" s="8">
        <v>560104625.24191844</v>
      </c>
      <c r="C42" s="8">
        <v>573127760.76121902</v>
      </c>
      <c r="D42" s="8">
        <v>612930239.78427327</v>
      </c>
      <c r="E42" s="8">
        <v>564092480.86737764</v>
      </c>
      <c r="F42" s="8">
        <v>718195209.06066048</v>
      </c>
      <c r="G42" s="8">
        <v>695501384.64538193</v>
      </c>
      <c r="H42" s="8">
        <v>815678278.15972662</v>
      </c>
      <c r="I42" s="8">
        <v>717250208.99999988</v>
      </c>
      <c r="J42" s="8">
        <v>935253340</v>
      </c>
      <c r="K42" s="30">
        <v>0</v>
      </c>
      <c r="L42" s="30">
        <v>0</v>
      </c>
      <c r="M42" s="30" t="e">
        <f t="shared" si="0"/>
        <v>#DIV/0!</v>
      </c>
      <c r="N42" s="8">
        <f t="shared" si="1"/>
        <v>2.2985062963061551E-2</v>
      </c>
      <c r="O42" s="30">
        <v>1</v>
      </c>
      <c r="P42" s="8">
        <f t="shared" si="2"/>
        <v>2.2985062963061551E-2</v>
      </c>
      <c r="Q42" s="8">
        <f t="shared" si="3"/>
        <v>9.0127531061999527E-2</v>
      </c>
      <c r="R42" s="30">
        <v>2</v>
      </c>
      <c r="S42" s="8">
        <f t="shared" si="4"/>
        <v>4.5063765530999764E-2</v>
      </c>
      <c r="T42" s="8">
        <f t="shared" si="5"/>
        <v>7.0946141574009846E-3</v>
      </c>
      <c r="U42" s="30">
        <v>3</v>
      </c>
      <c r="V42" s="8">
        <f t="shared" si="16"/>
        <v>2.364871385800328E-3</v>
      </c>
      <c r="W42" s="8">
        <f t="shared" si="6"/>
        <v>0.24861781394278198</v>
      </c>
      <c r="X42" s="30">
        <v>4</v>
      </c>
      <c r="Y42" s="8">
        <f t="shared" si="7"/>
        <v>6.2154453485695496E-2</v>
      </c>
      <c r="Z42" s="8">
        <f t="shared" si="8"/>
        <v>0.216509405157117</v>
      </c>
      <c r="AA42" s="30">
        <v>5</v>
      </c>
      <c r="AB42" s="8">
        <f t="shared" si="9"/>
        <v>4.3301881031423399E-2</v>
      </c>
      <c r="AC42" s="8">
        <f t="shared" si="10"/>
        <v>0.37589641319169753</v>
      </c>
      <c r="AD42" s="30">
        <v>6</v>
      </c>
      <c r="AE42" s="8">
        <f t="shared" si="11"/>
        <v>6.2649402198616255E-2</v>
      </c>
      <c r="AF42" s="8">
        <f t="shared" si="12"/>
        <v>0.24730114918452345</v>
      </c>
      <c r="AG42" s="30">
        <v>7</v>
      </c>
      <c r="AH42" s="8">
        <f t="shared" si="13"/>
        <v>3.5328735597789061E-2</v>
      </c>
      <c r="AI42" s="8">
        <f t="shared" si="14"/>
        <v>0.51269384739187907</v>
      </c>
      <c r="AJ42" s="13">
        <v>8</v>
      </c>
      <c r="AK42" s="11">
        <f t="shared" si="15"/>
        <v>6.4086730923984883E-2</v>
      </c>
    </row>
    <row r="43" spans="1:37" x14ac:dyDescent="0.25">
      <c r="A43" t="s">
        <v>133</v>
      </c>
      <c r="B43" s="8">
        <v>640556457.54265785</v>
      </c>
      <c r="C43" s="8">
        <v>843717574.57371664</v>
      </c>
      <c r="D43" s="8">
        <v>905358139.68290377</v>
      </c>
      <c r="E43" s="8">
        <v>986265551.1069746</v>
      </c>
      <c r="F43" s="8">
        <v>1204785770.7362921</v>
      </c>
      <c r="G43" s="8">
        <v>1234588114.86624</v>
      </c>
      <c r="H43" s="8">
        <v>1361105252.6973872</v>
      </c>
      <c r="I43" s="8">
        <v>1445071758.9359999</v>
      </c>
      <c r="J43" s="8">
        <v>1459822940</v>
      </c>
      <c r="K43" s="30">
        <v>0</v>
      </c>
      <c r="L43" s="30">
        <v>0</v>
      </c>
      <c r="M43" s="30" t="e">
        <f t="shared" si="0"/>
        <v>#DIV/0!</v>
      </c>
      <c r="N43" s="8">
        <f t="shared" si="1"/>
        <v>0.27548054781497</v>
      </c>
      <c r="O43" s="30">
        <v>1</v>
      </c>
      <c r="P43" s="8">
        <f t="shared" si="2"/>
        <v>0.27548054781497</v>
      </c>
      <c r="Q43" s="8">
        <f t="shared" si="3"/>
        <v>0.34599333637548668</v>
      </c>
      <c r="R43" s="30">
        <v>2</v>
      </c>
      <c r="S43" s="8">
        <f t="shared" si="4"/>
        <v>0.17299666818774334</v>
      </c>
      <c r="T43" s="8">
        <f t="shared" si="5"/>
        <v>0.43158837645313008</v>
      </c>
      <c r="U43" s="30">
        <v>3</v>
      </c>
      <c r="V43" s="8">
        <f t="shared" si="16"/>
        <v>0.14386279215104336</v>
      </c>
      <c r="W43" s="8">
        <f t="shared" si="6"/>
        <v>0.63171978299958098</v>
      </c>
      <c r="X43" s="30">
        <v>4</v>
      </c>
      <c r="Y43" s="8">
        <f t="shared" si="7"/>
        <v>0.15792994574989525</v>
      </c>
      <c r="Z43" s="8">
        <f t="shared" si="8"/>
        <v>0.65615541970694857</v>
      </c>
      <c r="AA43" s="30">
        <v>5</v>
      </c>
      <c r="AB43" s="8">
        <f t="shared" si="9"/>
        <v>0.13123108394138971</v>
      </c>
      <c r="AC43" s="8">
        <f t="shared" si="10"/>
        <v>0.75371507098823698</v>
      </c>
      <c r="AD43" s="30">
        <v>6</v>
      </c>
      <c r="AE43" s="8">
        <f t="shared" si="11"/>
        <v>0.1256191784980395</v>
      </c>
      <c r="AF43" s="8">
        <f t="shared" si="12"/>
        <v>0.81357699597837041</v>
      </c>
      <c r="AG43" s="30">
        <v>7</v>
      </c>
      <c r="AH43" s="8">
        <f t="shared" si="13"/>
        <v>0.1162252851397672</v>
      </c>
      <c r="AI43" s="8">
        <f t="shared" si="14"/>
        <v>0.82373316987703793</v>
      </c>
      <c r="AJ43" s="13">
        <v>8</v>
      </c>
      <c r="AK43" s="11">
        <f t="shared" si="15"/>
        <v>0.10296664623462974</v>
      </c>
    </row>
    <row r="44" spans="1:37" x14ac:dyDescent="0.25">
      <c r="A44" t="s">
        <v>134</v>
      </c>
      <c r="B44" s="8">
        <v>87880435.306287885</v>
      </c>
      <c r="C44" s="8">
        <v>121027714.31854194</v>
      </c>
      <c r="D44" s="8">
        <v>113412844.66982551</v>
      </c>
      <c r="E44" s="8">
        <v>101121431.63442515</v>
      </c>
      <c r="F44" s="8">
        <v>120094400.097969</v>
      </c>
      <c r="G44" s="8">
        <v>140013799.83548623</v>
      </c>
      <c r="H44" s="8">
        <v>142093792.77907315</v>
      </c>
      <c r="I44" s="8">
        <v>112574457.52799998</v>
      </c>
      <c r="J44" s="8">
        <v>138550710</v>
      </c>
      <c r="K44" s="30">
        <v>0</v>
      </c>
      <c r="L44" s="30">
        <v>0</v>
      </c>
      <c r="M44" s="30" t="e">
        <f t="shared" si="0"/>
        <v>#DIV/0!</v>
      </c>
      <c r="N44" s="8">
        <f t="shared" si="1"/>
        <v>0.32004236240390799</v>
      </c>
      <c r="O44" s="30">
        <v>1</v>
      </c>
      <c r="P44" s="8">
        <f t="shared" si="2"/>
        <v>0.32004236240390799</v>
      </c>
      <c r="Q44" s="8">
        <f t="shared" si="3"/>
        <v>0.25505745265142105</v>
      </c>
      <c r="R44" s="30">
        <v>2</v>
      </c>
      <c r="S44" s="8">
        <f t="shared" si="4"/>
        <v>0.12752872632571052</v>
      </c>
      <c r="T44" s="8">
        <f t="shared" si="5"/>
        <v>0.14034488715431115</v>
      </c>
      <c r="U44" s="30">
        <v>3</v>
      </c>
      <c r="V44" s="8">
        <f t="shared" si="16"/>
        <v>4.6781629051437047E-2</v>
      </c>
      <c r="W44" s="8">
        <f t="shared" si="6"/>
        <v>0.31230090008327288</v>
      </c>
      <c r="X44" s="30">
        <v>4</v>
      </c>
      <c r="Y44" s="8">
        <f t="shared" si="7"/>
        <v>7.807522502081822E-2</v>
      </c>
      <c r="Z44" s="8">
        <f t="shared" si="8"/>
        <v>0.46576378708388599</v>
      </c>
      <c r="AA44" s="30">
        <v>5</v>
      </c>
      <c r="AB44" s="8">
        <f t="shared" si="9"/>
        <v>9.3152757416777199E-2</v>
      </c>
      <c r="AC44" s="8">
        <f t="shared" si="10"/>
        <v>0.48051015116638918</v>
      </c>
      <c r="AD44" s="30">
        <v>6</v>
      </c>
      <c r="AE44" s="8">
        <f t="shared" si="11"/>
        <v>8.0085025194398196E-2</v>
      </c>
      <c r="AF44" s="8">
        <f t="shared" si="12"/>
        <v>0.24763764649403555</v>
      </c>
      <c r="AG44" s="30">
        <v>7</v>
      </c>
      <c r="AH44" s="8">
        <f t="shared" si="13"/>
        <v>3.5376806642005078E-2</v>
      </c>
      <c r="AI44" s="8">
        <f t="shared" si="14"/>
        <v>0.45525919487848315</v>
      </c>
      <c r="AJ44" s="13">
        <v>8</v>
      </c>
      <c r="AK44" s="11">
        <f t="shared" si="15"/>
        <v>5.6907399359810394E-2</v>
      </c>
    </row>
    <row r="45" spans="1:37" x14ac:dyDescent="0.25">
      <c r="A45" t="s">
        <v>135</v>
      </c>
      <c r="B45" s="8">
        <v>158998657.09756202</v>
      </c>
      <c r="C45" s="8">
        <v>188363965.72656262</v>
      </c>
      <c r="D45" s="8">
        <v>180664039.29356033</v>
      </c>
      <c r="E45" s="8">
        <v>189538779.38875118</v>
      </c>
      <c r="F45" s="8">
        <v>309726222.03992963</v>
      </c>
      <c r="G45" s="8">
        <v>216891339.49119541</v>
      </c>
      <c r="H45" s="8">
        <v>517930818.82892984</v>
      </c>
      <c r="I45" s="8">
        <v>207702363.49199998</v>
      </c>
      <c r="J45" s="8">
        <v>260945630</v>
      </c>
      <c r="K45" s="30">
        <v>0</v>
      </c>
      <c r="L45" s="30">
        <v>0</v>
      </c>
      <c r="M45" s="30" t="e">
        <f t="shared" si="0"/>
        <v>#DIV/0!</v>
      </c>
      <c r="N45" s="8">
        <f t="shared" si="1"/>
        <v>0.16948032287054657</v>
      </c>
      <c r="O45" s="30">
        <v>1</v>
      </c>
      <c r="P45" s="8">
        <f t="shared" si="2"/>
        <v>0.16948032287054657</v>
      </c>
      <c r="Q45" s="8">
        <f t="shared" si="3"/>
        <v>0.12774341375293929</v>
      </c>
      <c r="R45" s="30">
        <v>2</v>
      </c>
      <c r="S45" s="8">
        <f t="shared" si="4"/>
        <v>6.3871706876469647E-2</v>
      </c>
      <c r="T45" s="8">
        <f t="shared" si="5"/>
        <v>0.17569788790305838</v>
      </c>
      <c r="U45" s="30">
        <v>3</v>
      </c>
      <c r="V45" s="8">
        <f t="shared" si="16"/>
        <v>5.8565962634352792E-2</v>
      </c>
      <c r="W45" s="8">
        <f t="shared" si="6"/>
        <v>0.66679299630112387</v>
      </c>
      <c r="X45" s="30">
        <v>4</v>
      </c>
      <c r="Y45" s="8">
        <f t="shared" si="7"/>
        <v>0.16669824907528097</v>
      </c>
      <c r="Z45" s="8">
        <f t="shared" si="8"/>
        <v>0.31050073219929031</v>
      </c>
      <c r="AA45" s="30">
        <v>5</v>
      </c>
      <c r="AB45" s="8">
        <f t="shared" si="9"/>
        <v>6.2100146439858062E-2</v>
      </c>
      <c r="AC45" s="8">
        <f t="shared" si="10"/>
        <v>1.1809459226987151</v>
      </c>
      <c r="AD45" s="30">
        <v>6</v>
      </c>
      <c r="AE45" s="8">
        <f t="shared" si="11"/>
        <v>0.19682432044978584</v>
      </c>
      <c r="AF45" s="8">
        <f t="shared" si="12"/>
        <v>0.2672103539148793</v>
      </c>
      <c r="AG45" s="30">
        <v>7</v>
      </c>
      <c r="AH45" s="8">
        <f t="shared" si="13"/>
        <v>3.8172907702125614E-2</v>
      </c>
      <c r="AI45" s="8">
        <f t="shared" si="14"/>
        <v>0.4954163151887549</v>
      </c>
      <c r="AJ45" s="13">
        <v>8</v>
      </c>
      <c r="AK45" s="11">
        <f t="shared" si="15"/>
        <v>6.1927039398594362E-2</v>
      </c>
    </row>
    <row r="46" spans="1:37" x14ac:dyDescent="0.25">
      <c r="A46" t="s">
        <v>136</v>
      </c>
      <c r="B46" s="8">
        <v>513638806.06818491</v>
      </c>
      <c r="C46" s="8">
        <v>552777916.49099267</v>
      </c>
      <c r="D46" s="8">
        <v>603484511.67610848</v>
      </c>
      <c r="E46" s="8">
        <v>565183023.43896508</v>
      </c>
      <c r="F46" s="8">
        <v>620108966.3583734</v>
      </c>
      <c r="G46" s="8">
        <v>597639924.59966719</v>
      </c>
      <c r="H46" s="8">
        <v>660119997.41602182</v>
      </c>
      <c r="I46" s="8">
        <v>623897502.07199991</v>
      </c>
      <c r="J46" s="8">
        <v>715697160</v>
      </c>
      <c r="K46" s="30">
        <v>0</v>
      </c>
      <c r="L46" s="30">
        <v>0</v>
      </c>
      <c r="M46" s="30" t="e">
        <f t="shared" si="0"/>
        <v>#DIV/0!</v>
      </c>
      <c r="N46" s="8">
        <f t="shared" si="1"/>
        <v>7.3436016687114011E-2</v>
      </c>
      <c r="O46" s="30">
        <v>1</v>
      </c>
      <c r="P46" s="8">
        <f t="shared" si="2"/>
        <v>7.3436016687114011E-2</v>
      </c>
      <c r="Q46" s="8">
        <f t="shared" si="3"/>
        <v>0.1612000695349281</v>
      </c>
      <c r="R46" s="30">
        <v>2</v>
      </c>
      <c r="S46" s="8">
        <f t="shared" si="4"/>
        <v>8.0600034767464052E-2</v>
      </c>
      <c r="T46" s="8">
        <f t="shared" si="5"/>
        <v>9.5629307473128949E-2</v>
      </c>
      <c r="U46" s="30">
        <v>3</v>
      </c>
      <c r="V46" s="8">
        <f t="shared" si="16"/>
        <v>3.1876435824376319E-2</v>
      </c>
      <c r="W46" s="8">
        <f t="shared" si="6"/>
        <v>0.18837490827964773</v>
      </c>
      <c r="X46" s="30">
        <v>4</v>
      </c>
      <c r="Y46" s="8">
        <f t="shared" si="7"/>
        <v>4.7093727069911932E-2</v>
      </c>
      <c r="Z46" s="8">
        <f t="shared" si="8"/>
        <v>0.15146813331160439</v>
      </c>
      <c r="AA46" s="30">
        <v>5</v>
      </c>
      <c r="AB46" s="8">
        <f t="shared" si="9"/>
        <v>3.0293626662320876E-2</v>
      </c>
      <c r="AC46" s="8">
        <f t="shared" si="10"/>
        <v>0.25090132625315287</v>
      </c>
      <c r="AD46" s="30">
        <v>6</v>
      </c>
      <c r="AE46" s="8">
        <f t="shared" si="11"/>
        <v>4.1816887708858809E-2</v>
      </c>
      <c r="AF46" s="8">
        <f t="shared" si="12"/>
        <v>0.19446578886955085</v>
      </c>
      <c r="AG46" s="30">
        <v>7</v>
      </c>
      <c r="AH46" s="8">
        <f t="shared" si="13"/>
        <v>2.7780826981364408E-2</v>
      </c>
      <c r="AI46" s="8">
        <f t="shared" si="14"/>
        <v>0.33173681008579459</v>
      </c>
      <c r="AJ46" s="13">
        <v>8</v>
      </c>
      <c r="AK46" s="11">
        <f t="shared" si="15"/>
        <v>4.1467101260724323E-2</v>
      </c>
    </row>
    <row r="47" spans="1:37" x14ac:dyDescent="0.25">
      <c r="A47" t="s">
        <v>137</v>
      </c>
      <c r="B47" s="8">
        <v>159234853.32778829</v>
      </c>
      <c r="C47" s="8">
        <v>199542459.79635459</v>
      </c>
      <c r="D47" s="8">
        <v>226228956.55336642</v>
      </c>
      <c r="E47" s="8">
        <v>238807162.5888114</v>
      </c>
      <c r="F47" s="8">
        <v>297047824.04724425</v>
      </c>
      <c r="G47" s="8">
        <v>305956740.53029811</v>
      </c>
      <c r="H47" s="8">
        <v>332509333.78068113</v>
      </c>
      <c r="I47" s="8">
        <v>315714418.49999994</v>
      </c>
      <c r="J47" s="8">
        <v>401833920</v>
      </c>
      <c r="K47" s="30">
        <v>0</v>
      </c>
      <c r="L47" s="30">
        <v>0</v>
      </c>
      <c r="M47" s="30" t="e">
        <f t="shared" si="0"/>
        <v>#DIV/0!</v>
      </c>
      <c r="N47" s="8">
        <f t="shared" si="1"/>
        <v>0.2256468673565955</v>
      </c>
      <c r="O47" s="30">
        <v>1</v>
      </c>
      <c r="P47" s="8">
        <f t="shared" si="2"/>
        <v>0.2256468673565955</v>
      </c>
      <c r="Q47" s="8">
        <f t="shared" si="3"/>
        <v>0.35116739115805923</v>
      </c>
      <c r="R47" s="30">
        <v>2</v>
      </c>
      <c r="S47" s="8">
        <f t="shared" si="4"/>
        <v>0.17558369557902961</v>
      </c>
      <c r="T47" s="8">
        <f t="shared" si="5"/>
        <v>0.40527619777170593</v>
      </c>
      <c r="U47" s="30">
        <v>3</v>
      </c>
      <c r="V47" s="8">
        <f t="shared" si="16"/>
        <v>0.13509206592390197</v>
      </c>
      <c r="W47" s="8">
        <f t="shared" si="6"/>
        <v>0.62351297218043833</v>
      </c>
      <c r="X47" s="30">
        <v>4</v>
      </c>
      <c r="Y47" s="8">
        <f t="shared" si="7"/>
        <v>0.15587824304510958</v>
      </c>
      <c r="Z47" s="8">
        <f t="shared" si="8"/>
        <v>0.65306354375513853</v>
      </c>
      <c r="AA47" s="30">
        <v>5</v>
      </c>
      <c r="AB47" s="8">
        <f t="shared" si="9"/>
        <v>0.13061270875102771</v>
      </c>
      <c r="AC47" s="8">
        <f t="shared" si="10"/>
        <v>0.73628775383532929</v>
      </c>
      <c r="AD47" s="30">
        <v>6</v>
      </c>
      <c r="AE47" s="8">
        <f t="shared" si="11"/>
        <v>0.12271462563922154</v>
      </c>
      <c r="AF47" s="8">
        <f t="shared" si="12"/>
        <v>0.68445788865720458</v>
      </c>
      <c r="AG47" s="30">
        <v>7</v>
      </c>
      <c r="AH47" s="8">
        <f t="shared" si="13"/>
        <v>9.7779698379600655E-2</v>
      </c>
      <c r="AI47" s="8">
        <f t="shared" si="14"/>
        <v>0.92565869153973701</v>
      </c>
      <c r="AJ47" s="13">
        <v>8</v>
      </c>
      <c r="AK47" s="11">
        <f t="shared" si="15"/>
        <v>0.11570733644246713</v>
      </c>
    </row>
    <row r="48" spans="1:37" x14ac:dyDescent="0.25">
      <c r="A48" t="s">
        <v>138</v>
      </c>
      <c r="B48" s="8">
        <v>217641704.14074013</v>
      </c>
      <c r="C48" s="8">
        <v>211094104.79610702</v>
      </c>
      <c r="D48" s="8">
        <v>227409655.44419155</v>
      </c>
      <c r="E48" s="8">
        <v>212118643.61145511</v>
      </c>
      <c r="F48" s="8">
        <v>317221368.60869122</v>
      </c>
      <c r="G48" s="8">
        <v>283912281.69040555</v>
      </c>
      <c r="H48" s="8">
        <v>310234692.49058515</v>
      </c>
      <c r="I48" s="8">
        <v>301761636.07199997</v>
      </c>
      <c r="J48" s="8">
        <v>414013800</v>
      </c>
      <c r="K48" s="30">
        <v>0</v>
      </c>
      <c r="L48" s="30">
        <v>0</v>
      </c>
      <c r="M48" s="30" t="e">
        <f t="shared" si="0"/>
        <v>#DIV/0!</v>
      </c>
      <c r="N48" s="8">
        <f t="shared" si="1"/>
        <v>-3.0546123332332985E-2</v>
      </c>
      <c r="O48" s="30">
        <v>1</v>
      </c>
      <c r="P48" s="8">
        <f t="shared" si="2"/>
        <v>-3.0546123332332985E-2</v>
      </c>
      <c r="Q48" s="8">
        <f t="shared" si="3"/>
        <v>4.39028889149203E-2</v>
      </c>
      <c r="R48" s="30">
        <v>2</v>
      </c>
      <c r="S48" s="8">
        <f t="shared" si="4"/>
        <v>2.195144445746015E-2</v>
      </c>
      <c r="T48" s="8">
        <f t="shared" si="5"/>
        <v>-2.5704393868046557E-2</v>
      </c>
      <c r="U48" s="30">
        <v>3</v>
      </c>
      <c r="V48" s="8">
        <f t="shared" si="16"/>
        <v>-8.5681312893488518E-3</v>
      </c>
      <c r="W48" s="8">
        <f t="shared" si="6"/>
        <v>0.37674970217262094</v>
      </c>
      <c r="X48" s="30">
        <v>4</v>
      </c>
      <c r="Y48" s="8">
        <f t="shared" si="7"/>
        <v>9.4187425543155234E-2</v>
      </c>
      <c r="Z48" s="8">
        <f t="shared" si="8"/>
        <v>0.26581517148772538</v>
      </c>
      <c r="AA48" s="30">
        <v>5</v>
      </c>
      <c r="AB48" s="8">
        <f t="shared" si="9"/>
        <v>5.3163034297545077E-2</v>
      </c>
      <c r="AC48" s="8">
        <f t="shared" si="10"/>
        <v>0.35447893191775087</v>
      </c>
      <c r="AD48" s="30">
        <v>6</v>
      </c>
      <c r="AE48" s="8">
        <f t="shared" si="11"/>
        <v>5.907982198629181E-2</v>
      </c>
      <c r="AF48" s="8">
        <f t="shared" si="12"/>
        <v>0.32678726951918502</v>
      </c>
      <c r="AG48" s="30">
        <v>7</v>
      </c>
      <c r="AH48" s="8">
        <f t="shared" si="13"/>
        <v>4.6683895645597863E-2</v>
      </c>
      <c r="AI48" s="8">
        <f t="shared" si="14"/>
        <v>0.64304915492625303</v>
      </c>
      <c r="AJ48" s="13">
        <v>8</v>
      </c>
      <c r="AK48" s="11">
        <f t="shared" si="15"/>
        <v>8.0381144365781629E-2</v>
      </c>
    </row>
    <row r="49" spans="1:37" x14ac:dyDescent="0.25">
      <c r="A49" t="s">
        <v>139</v>
      </c>
      <c r="B49" s="8">
        <v>276576522.99772722</v>
      </c>
      <c r="C49" s="8">
        <v>316652089.35031176</v>
      </c>
      <c r="D49" s="8">
        <v>433486062.41062212</v>
      </c>
      <c r="E49" s="8">
        <v>348026894.26875508</v>
      </c>
      <c r="F49" s="8">
        <v>322658597.6638611</v>
      </c>
      <c r="G49" s="8">
        <v>333546395.10011405</v>
      </c>
      <c r="H49" s="8">
        <v>353472297.55760509</v>
      </c>
      <c r="I49" s="8">
        <v>379712296.70399994</v>
      </c>
      <c r="J49" s="8">
        <v>327146450</v>
      </c>
      <c r="K49" s="30">
        <v>0</v>
      </c>
      <c r="L49" s="30">
        <v>0</v>
      </c>
      <c r="M49" s="30" t="e">
        <f t="shared" si="0"/>
        <v>#DIV/0!</v>
      </c>
      <c r="N49" s="8">
        <f t="shared" si="1"/>
        <v>0.13531612269493937</v>
      </c>
      <c r="O49" s="30">
        <v>1</v>
      </c>
      <c r="P49" s="8">
        <f t="shared" si="2"/>
        <v>0.13531612269493937</v>
      </c>
      <c r="Q49" s="8">
        <f t="shared" si="3"/>
        <v>0.4493721058604595</v>
      </c>
      <c r="R49" s="30">
        <v>2</v>
      </c>
      <c r="S49" s="8">
        <f t="shared" si="4"/>
        <v>0.22468605293022975</v>
      </c>
      <c r="T49" s="8">
        <f t="shared" si="5"/>
        <v>0.22979222062846197</v>
      </c>
      <c r="U49" s="30">
        <v>3</v>
      </c>
      <c r="V49" s="8">
        <f t="shared" si="16"/>
        <v>7.6597406876153989E-2</v>
      </c>
      <c r="W49" s="8">
        <f t="shared" si="6"/>
        <v>0.15410725251431809</v>
      </c>
      <c r="X49" s="30">
        <v>4</v>
      </c>
      <c r="Y49" s="8">
        <f t="shared" si="7"/>
        <v>3.8526813128579522E-2</v>
      </c>
      <c r="Z49" s="8">
        <f t="shared" si="8"/>
        <v>0.18729443288108871</v>
      </c>
      <c r="AA49" s="30">
        <v>5</v>
      </c>
      <c r="AB49" s="8">
        <f t="shared" si="9"/>
        <v>3.7458886576217744E-2</v>
      </c>
      <c r="AC49" s="8">
        <f t="shared" si="10"/>
        <v>0.24531757755079808</v>
      </c>
      <c r="AD49" s="30">
        <v>6</v>
      </c>
      <c r="AE49" s="8">
        <f t="shared" si="11"/>
        <v>4.0886262925133011E-2</v>
      </c>
      <c r="AF49" s="8">
        <f t="shared" si="12"/>
        <v>0.31692631348672273</v>
      </c>
      <c r="AG49" s="30">
        <v>7</v>
      </c>
      <c r="AH49" s="8">
        <f t="shared" si="13"/>
        <v>4.527518764096039E-2</v>
      </c>
      <c r="AI49" s="8">
        <f t="shared" si="14"/>
        <v>0.16792039142405246</v>
      </c>
      <c r="AJ49" s="13">
        <v>8</v>
      </c>
      <c r="AK49" s="11">
        <f t="shared" si="15"/>
        <v>2.0990048928006558E-2</v>
      </c>
    </row>
    <row r="50" spans="1:37" x14ac:dyDescent="0.25">
      <c r="A50" t="s">
        <v>140</v>
      </c>
      <c r="B50" s="8">
        <v>452883886.84886581</v>
      </c>
      <c r="C50" s="8">
        <v>438789053.11299396</v>
      </c>
      <c r="D50" s="8">
        <v>456856226.74175686</v>
      </c>
      <c r="E50" s="8">
        <v>469681214.97128171</v>
      </c>
      <c r="F50" s="8">
        <v>476793406.57408768</v>
      </c>
      <c r="G50" s="8">
        <v>483680233.13376534</v>
      </c>
      <c r="H50" s="8">
        <v>650763586.17251265</v>
      </c>
      <c r="I50" s="8">
        <v>514185157.51199991</v>
      </c>
      <c r="J50" s="8">
        <v>725706200</v>
      </c>
      <c r="K50" s="30">
        <v>0</v>
      </c>
      <c r="L50" s="30">
        <v>0</v>
      </c>
      <c r="M50" s="30" t="e">
        <f t="shared" si="0"/>
        <v>#DIV/0!</v>
      </c>
      <c r="N50" s="8">
        <f t="shared" si="1"/>
        <v>-3.1616991442339065E-2</v>
      </c>
      <c r="O50" s="30">
        <v>1</v>
      </c>
      <c r="P50" s="8">
        <f t="shared" si="2"/>
        <v>-3.1616991442339065E-2</v>
      </c>
      <c r="Q50" s="8">
        <f t="shared" si="3"/>
        <v>8.7329668754736085E-3</v>
      </c>
      <c r="R50" s="30">
        <v>2</v>
      </c>
      <c r="S50" s="8">
        <f t="shared" si="4"/>
        <v>4.3664834377368043E-3</v>
      </c>
      <c r="T50" s="8">
        <f t="shared" si="5"/>
        <v>3.6418426353684474E-2</v>
      </c>
      <c r="U50" s="30">
        <v>3</v>
      </c>
      <c r="V50" s="8">
        <f t="shared" si="16"/>
        <v>1.2139475451228158E-2</v>
      </c>
      <c r="W50" s="8">
        <f t="shared" si="6"/>
        <v>5.1447514956171468E-2</v>
      </c>
      <c r="X50" s="30">
        <v>4</v>
      </c>
      <c r="Y50" s="8">
        <f t="shared" si="7"/>
        <v>1.2861878739042867E-2</v>
      </c>
      <c r="Z50" s="8">
        <f t="shared" si="8"/>
        <v>6.5788240825632435E-2</v>
      </c>
      <c r="AA50" s="30">
        <v>5</v>
      </c>
      <c r="AB50" s="8">
        <f t="shared" si="9"/>
        <v>1.3157648165126486E-2</v>
      </c>
      <c r="AC50" s="8">
        <f t="shared" si="10"/>
        <v>0.36251064916552328</v>
      </c>
      <c r="AD50" s="30">
        <v>6</v>
      </c>
      <c r="AE50" s="8">
        <f t="shared" si="11"/>
        <v>6.0418441527587213E-2</v>
      </c>
      <c r="AF50" s="8">
        <f t="shared" si="12"/>
        <v>0.12694765700556976</v>
      </c>
      <c r="AG50" s="30">
        <v>7</v>
      </c>
      <c r="AH50" s="8">
        <f t="shared" si="13"/>
        <v>1.8135379572224251E-2</v>
      </c>
      <c r="AI50" s="8">
        <f t="shared" si="14"/>
        <v>0.47150947751745093</v>
      </c>
      <c r="AJ50" s="13">
        <v>8</v>
      </c>
      <c r="AK50" s="11">
        <f t="shared" si="15"/>
        <v>5.8938684689681366E-2</v>
      </c>
    </row>
    <row r="51" spans="1:37" x14ac:dyDescent="0.25">
      <c r="A51" t="s">
        <v>141</v>
      </c>
      <c r="B51" s="8">
        <v>2583502016.0855255</v>
      </c>
      <c r="C51" s="8">
        <v>2599274632.751236</v>
      </c>
      <c r="D51" s="8">
        <v>2489433545.2349091</v>
      </c>
      <c r="E51" s="8">
        <v>2544160948.1409559</v>
      </c>
      <c r="F51" s="8">
        <v>2694007379.0095363</v>
      </c>
      <c r="G51" s="8">
        <v>2699839242.2278538</v>
      </c>
      <c r="H51" s="8">
        <v>3185789980.5784721</v>
      </c>
      <c r="I51" s="8">
        <v>2663258034.3719997</v>
      </c>
      <c r="J51" s="8">
        <v>3680368590</v>
      </c>
      <c r="K51" s="30">
        <v>0</v>
      </c>
      <c r="L51" s="30">
        <v>0</v>
      </c>
      <c r="M51" s="30" t="e">
        <f t="shared" si="0"/>
        <v>#DIV/0!</v>
      </c>
      <c r="N51" s="8">
        <f t="shared" si="1"/>
        <v>6.086569585185434E-3</v>
      </c>
      <c r="O51" s="30">
        <v>1</v>
      </c>
      <c r="P51" s="8">
        <f t="shared" si="2"/>
        <v>6.086569585185434E-3</v>
      </c>
      <c r="Q51" s="8">
        <f t="shared" si="3"/>
        <v>-3.7090656391770359E-2</v>
      </c>
      <c r="R51" s="30">
        <v>2</v>
      </c>
      <c r="S51" s="8">
        <f t="shared" si="4"/>
        <v>-1.8545328195885179E-2</v>
      </c>
      <c r="T51" s="8">
        <f t="shared" si="5"/>
        <v>-1.5344939859296365E-2</v>
      </c>
      <c r="U51" s="30">
        <v>3</v>
      </c>
      <c r="V51" s="8">
        <f t="shared" si="16"/>
        <v>-5.1149799530987887E-3</v>
      </c>
      <c r="W51" s="8">
        <f t="shared" si="6"/>
        <v>4.1883967923046363E-2</v>
      </c>
      <c r="X51" s="30">
        <v>4</v>
      </c>
      <c r="Y51" s="8">
        <f t="shared" si="7"/>
        <v>1.0470991980761591E-2</v>
      </c>
      <c r="Z51" s="8">
        <f t="shared" si="8"/>
        <v>4.4046382207447901E-2</v>
      </c>
      <c r="AA51" s="30">
        <v>5</v>
      </c>
      <c r="AB51" s="8">
        <f t="shared" si="9"/>
        <v>8.8092764414895806E-3</v>
      </c>
      <c r="AC51" s="8">
        <f t="shared" si="10"/>
        <v>0.20955444073352328</v>
      </c>
      <c r="AD51" s="30">
        <v>6</v>
      </c>
      <c r="AE51" s="8">
        <f t="shared" si="11"/>
        <v>3.4925740122253877E-2</v>
      </c>
      <c r="AF51" s="8">
        <f t="shared" si="12"/>
        <v>3.0404349144681722E-2</v>
      </c>
      <c r="AG51" s="30">
        <v>7</v>
      </c>
      <c r="AH51" s="8">
        <f t="shared" si="13"/>
        <v>4.3434784492402461E-3</v>
      </c>
      <c r="AI51" s="8">
        <f t="shared" si="14"/>
        <v>0.35386705837656118</v>
      </c>
      <c r="AJ51" s="13">
        <v>8</v>
      </c>
      <c r="AK51" s="11">
        <f t="shared" si="15"/>
        <v>4.4233382297070148E-2</v>
      </c>
    </row>
    <row r="52" spans="1:37" x14ac:dyDescent="0.25">
      <c r="A52" t="s">
        <v>142</v>
      </c>
      <c r="B52" s="8">
        <v>499064109.27363294</v>
      </c>
      <c r="C52" s="8">
        <v>527438636.15336543</v>
      </c>
      <c r="D52" s="8">
        <v>546992780.54610443</v>
      </c>
      <c r="E52" s="8">
        <v>534067315.27632314</v>
      </c>
      <c r="F52" s="8">
        <v>539143249.80880749</v>
      </c>
      <c r="G52" s="8">
        <v>566562377.95360851</v>
      </c>
      <c r="H52" s="8">
        <v>545963223.97796381</v>
      </c>
      <c r="I52" s="8">
        <v>538894929.29999995</v>
      </c>
      <c r="J52" s="8">
        <v>563291000</v>
      </c>
      <c r="K52" s="30">
        <v>0</v>
      </c>
      <c r="L52" s="30">
        <v>0</v>
      </c>
      <c r="M52" s="30" t="e">
        <f t="shared" si="0"/>
        <v>#DIV/0!</v>
      </c>
      <c r="N52" s="8">
        <f t="shared" si="1"/>
        <v>5.5297966018821865E-2</v>
      </c>
      <c r="O52" s="30">
        <v>1</v>
      </c>
      <c r="P52" s="8">
        <f t="shared" si="2"/>
        <v>5.5297966018821865E-2</v>
      </c>
      <c r="Q52" s="8">
        <f t="shared" si="3"/>
        <v>9.1701041066996405E-2</v>
      </c>
      <c r="R52" s="30">
        <v>2</v>
      </c>
      <c r="S52" s="8">
        <f t="shared" si="4"/>
        <v>4.5850520533498203E-2</v>
      </c>
      <c r="T52" s="8">
        <f t="shared" si="5"/>
        <v>6.7787326587863517E-2</v>
      </c>
      <c r="U52" s="30">
        <v>3</v>
      </c>
      <c r="V52" s="8">
        <f t="shared" si="16"/>
        <v>2.2595775529287838E-2</v>
      </c>
      <c r="W52" s="8">
        <f t="shared" si="6"/>
        <v>7.7246742190629214E-2</v>
      </c>
      <c r="X52" s="30">
        <v>4</v>
      </c>
      <c r="Y52" s="8">
        <f t="shared" si="7"/>
        <v>1.9311685547657303E-2</v>
      </c>
      <c r="Z52" s="8">
        <f t="shared" si="8"/>
        <v>0.12685262253605259</v>
      </c>
      <c r="AA52" s="30">
        <v>5</v>
      </c>
      <c r="AB52" s="8">
        <f t="shared" si="9"/>
        <v>2.5370524507210519E-2</v>
      </c>
      <c r="AC52" s="8">
        <f t="shared" si="10"/>
        <v>8.9817055127205697E-2</v>
      </c>
      <c r="AD52" s="30">
        <v>6</v>
      </c>
      <c r="AE52" s="8">
        <f t="shared" si="11"/>
        <v>1.4969509187867616E-2</v>
      </c>
      <c r="AF52" s="8">
        <f t="shared" si="12"/>
        <v>7.6786052545287115E-2</v>
      </c>
      <c r="AG52" s="30">
        <v>7</v>
      </c>
      <c r="AH52" s="8">
        <f t="shared" si="13"/>
        <v>1.0969436077898159E-2</v>
      </c>
      <c r="AI52" s="8">
        <f t="shared" si="14"/>
        <v>0.12106180549875721</v>
      </c>
      <c r="AJ52" s="13">
        <v>8</v>
      </c>
      <c r="AK52" s="11">
        <f t="shared" si="15"/>
        <v>1.5132725687344651E-2</v>
      </c>
    </row>
    <row r="53" spans="1:37" x14ac:dyDescent="0.25">
      <c r="A53" t="s">
        <v>143</v>
      </c>
      <c r="B53" s="8">
        <v>430380406.79652137</v>
      </c>
      <c r="C53" s="8">
        <v>487492537.5769344</v>
      </c>
      <c r="D53" s="8">
        <v>506600985.74051791</v>
      </c>
      <c r="E53" s="8">
        <v>476762197.61294645</v>
      </c>
      <c r="F53" s="8">
        <v>501067205.141599</v>
      </c>
      <c r="G53" s="8">
        <v>524227925.84349263</v>
      </c>
      <c r="H53" s="8">
        <v>565463892.46393788</v>
      </c>
      <c r="I53" s="8">
        <v>568973726.25599992</v>
      </c>
      <c r="J53" s="8">
        <v>640893360</v>
      </c>
      <c r="K53" s="30">
        <v>0</v>
      </c>
      <c r="L53" s="30">
        <v>0</v>
      </c>
      <c r="M53" s="30" t="e">
        <f t="shared" si="0"/>
        <v>#DIV/0!</v>
      </c>
      <c r="N53" s="8">
        <f t="shared" si="1"/>
        <v>0.12460549821716943</v>
      </c>
      <c r="O53" s="30">
        <v>1</v>
      </c>
      <c r="P53" s="8">
        <f t="shared" si="2"/>
        <v>0.12460549821716943</v>
      </c>
      <c r="Q53" s="8">
        <f t="shared" si="3"/>
        <v>0.16305419879312616</v>
      </c>
      <c r="R53" s="30">
        <v>2</v>
      </c>
      <c r="S53" s="8">
        <f t="shared" si="4"/>
        <v>8.152709939656308E-2</v>
      </c>
      <c r="T53" s="8">
        <f t="shared" si="5"/>
        <v>0.10234834450906327</v>
      </c>
      <c r="U53" s="30">
        <v>3</v>
      </c>
      <c r="V53" s="8">
        <f t="shared" si="16"/>
        <v>3.4116114836354426E-2</v>
      </c>
      <c r="W53" s="8">
        <f t="shared" si="6"/>
        <v>0.1520707495187536</v>
      </c>
      <c r="X53" s="30">
        <v>4</v>
      </c>
      <c r="Y53" s="8">
        <f t="shared" si="7"/>
        <v>3.80176873796884E-2</v>
      </c>
      <c r="Z53" s="8">
        <f t="shared" si="8"/>
        <v>0.19725707816240468</v>
      </c>
      <c r="AA53" s="30">
        <v>5</v>
      </c>
      <c r="AB53" s="8">
        <f t="shared" si="9"/>
        <v>3.9451415632480932E-2</v>
      </c>
      <c r="AC53" s="8">
        <f t="shared" si="10"/>
        <v>0.27297695831007596</v>
      </c>
      <c r="AD53" s="30">
        <v>6</v>
      </c>
      <c r="AE53" s="8">
        <f t="shared" si="11"/>
        <v>4.5496159718345995E-2</v>
      </c>
      <c r="AF53" s="8">
        <f t="shared" si="12"/>
        <v>0.27916477319412925</v>
      </c>
      <c r="AG53" s="30">
        <v>7</v>
      </c>
      <c r="AH53" s="8">
        <f t="shared" si="13"/>
        <v>3.9880681884875605E-2</v>
      </c>
      <c r="AI53" s="8">
        <f t="shared" si="14"/>
        <v>0.39819359345678973</v>
      </c>
      <c r="AJ53" s="13">
        <v>8</v>
      </c>
      <c r="AK53" s="11">
        <f t="shared" si="15"/>
        <v>4.9774199182098716E-2</v>
      </c>
    </row>
    <row r="54" spans="1:37" x14ac:dyDescent="0.25">
      <c r="A54" t="s">
        <v>144</v>
      </c>
      <c r="B54" s="8">
        <v>1708570972.4451156</v>
      </c>
      <c r="C54" s="8">
        <v>1740477970.7929842</v>
      </c>
      <c r="D54" s="8">
        <v>1849934128.471663</v>
      </c>
      <c r="E54" s="8">
        <v>1677719088.5431659</v>
      </c>
      <c r="F54" s="8">
        <v>1753587879.5279515</v>
      </c>
      <c r="G54" s="8">
        <v>1675243905.1109443</v>
      </c>
      <c r="H54" s="8">
        <v>2006204901.764169</v>
      </c>
      <c r="I54" s="8">
        <v>1995038282.7959998</v>
      </c>
      <c r="J54" s="8">
        <v>2541300540</v>
      </c>
      <c r="K54" s="30">
        <v>0</v>
      </c>
      <c r="L54" s="30">
        <v>0</v>
      </c>
      <c r="M54" s="30" t="e">
        <f t="shared" si="0"/>
        <v>#DIV/0!</v>
      </c>
      <c r="N54" s="8">
        <f t="shared" si="1"/>
        <v>1.8502438858899645E-2</v>
      </c>
      <c r="O54" s="30">
        <v>1</v>
      </c>
      <c r="P54" s="8">
        <f t="shared" si="2"/>
        <v>1.8502438858899645E-2</v>
      </c>
      <c r="Q54" s="8">
        <f t="shared" si="3"/>
        <v>7.9492699721207441E-2</v>
      </c>
      <c r="R54" s="30">
        <v>2</v>
      </c>
      <c r="S54" s="8">
        <f t="shared" si="4"/>
        <v>3.974634986060372E-2</v>
      </c>
      <c r="T54" s="8">
        <f t="shared" si="5"/>
        <v>-1.8222146969253061E-2</v>
      </c>
      <c r="U54" s="30">
        <v>3</v>
      </c>
      <c r="V54" s="8">
        <f t="shared" si="16"/>
        <v>-6.0740489897510202E-3</v>
      </c>
      <c r="W54" s="8">
        <f t="shared" si="6"/>
        <v>2.6006573478558653E-2</v>
      </c>
      <c r="X54" s="30">
        <v>4</v>
      </c>
      <c r="Y54" s="8">
        <f t="shared" si="7"/>
        <v>6.5016433696396632E-3</v>
      </c>
      <c r="Z54" s="8">
        <f t="shared" si="8"/>
        <v>-1.9698562835771108E-2</v>
      </c>
      <c r="AA54" s="30">
        <v>5</v>
      </c>
      <c r="AB54" s="8">
        <f t="shared" si="9"/>
        <v>-3.9397125671542218E-3</v>
      </c>
      <c r="AC54" s="8">
        <f t="shared" si="10"/>
        <v>0.16058749626851737</v>
      </c>
      <c r="AD54" s="30">
        <v>6</v>
      </c>
      <c r="AE54" s="8">
        <f t="shared" si="11"/>
        <v>2.6764582711419561E-2</v>
      </c>
      <c r="AF54" s="8">
        <f t="shared" si="12"/>
        <v>0.15500590702556605</v>
      </c>
      <c r="AG54" s="30">
        <v>7</v>
      </c>
      <c r="AH54" s="8">
        <f t="shared" si="13"/>
        <v>2.2143701003652292E-2</v>
      </c>
      <c r="AI54" s="8">
        <f t="shared" si="14"/>
        <v>0.39701864110955043</v>
      </c>
      <c r="AJ54" s="13">
        <v>8</v>
      </c>
      <c r="AK54" s="11">
        <f t="shared" si="15"/>
        <v>4.9627330138693804E-2</v>
      </c>
    </row>
    <row r="55" spans="1:37" x14ac:dyDescent="0.25">
      <c r="A55" t="s">
        <v>145</v>
      </c>
      <c r="B55" s="8">
        <v>317060248.105272</v>
      </c>
      <c r="C55" s="8">
        <v>270878422.73488891</v>
      </c>
      <c r="D55" s="8">
        <v>297125436.06157035</v>
      </c>
      <c r="E55" s="8">
        <v>285706558.1319434</v>
      </c>
      <c r="F55" s="8">
        <v>291629541.42059511</v>
      </c>
      <c r="G55" s="8">
        <v>286488582.83441949</v>
      </c>
      <c r="H55" s="8">
        <v>305197691.66377914</v>
      </c>
      <c r="I55" s="8">
        <v>329259478.85999995</v>
      </c>
      <c r="J55" s="8">
        <v>400110880</v>
      </c>
      <c r="K55" s="30">
        <v>0</v>
      </c>
      <c r="L55" s="30">
        <v>0</v>
      </c>
      <c r="M55" s="30" t="e">
        <f t="shared" si="0"/>
        <v>#DIV/0!</v>
      </c>
      <c r="N55" s="8">
        <f t="shared" si="1"/>
        <v>-0.15742171731006385</v>
      </c>
      <c r="O55" s="30">
        <v>1</v>
      </c>
      <c r="P55" s="8">
        <f t="shared" si="2"/>
        <v>-0.15742171731006385</v>
      </c>
      <c r="Q55" s="8">
        <f t="shared" si="3"/>
        <v>-6.4937419650759498E-2</v>
      </c>
      <c r="R55" s="30">
        <v>2</v>
      </c>
      <c r="S55" s="8">
        <f t="shared" si="4"/>
        <v>-3.2468709825379749E-2</v>
      </c>
      <c r="T55" s="8">
        <f t="shared" si="5"/>
        <v>-0.10412654935033124</v>
      </c>
      <c r="U55" s="30">
        <v>3</v>
      </c>
      <c r="V55" s="8">
        <f t="shared" si="16"/>
        <v>-3.4708849783443747E-2</v>
      </c>
      <c r="W55" s="8">
        <f t="shared" si="6"/>
        <v>-8.3607509903214305E-2</v>
      </c>
      <c r="X55" s="30">
        <v>4</v>
      </c>
      <c r="Y55" s="8">
        <f t="shared" si="7"/>
        <v>-2.0901877475803576E-2</v>
      </c>
      <c r="Z55" s="8">
        <f t="shared" si="8"/>
        <v>-0.10139312806307811</v>
      </c>
      <c r="AA55" s="30">
        <v>5</v>
      </c>
      <c r="AB55" s="8">
        <f t="shared" si="9"/>
        <v>-2.0278625612615623E-2</v>
      </c>
      <c r="AC55" s="8">
        <f t="shared" si="10"/>
        <v>-3.8132076907339031E-2</v>
      </c>
      <c r="AD55" s="30">
        <v>6</v>
      </c>
      <c r="AE55" s="8">
        <f t="shared" si="11"/>
        <v>-6.3553461512231716E-3</v>
      </c>
      <c r="AF55" s="8">
        <f t="shared" si="12"/>
        <v>3.7754316524141296E-2</v>
      </c>
      <c r="AG55" s="30">
        <v>7</v>
      </c>
      <c r="AH55" s="8">
        <f t="shared" si="13"/>
        <v>5.3934737891630424E-3</v>
      </c>
      <c r="AI55" s="8">
        <f t="shared" si="14"/>
        <v>0.23264989576202247</v>
      </c>
      <c r="AJ55" s="13">
        <v>8</v>
      </c>
      <c r="AK55" s="11">
        <f t="shared" si="15"/>
        <v>2.9081236970252809E-2</v>
      </c>
    </row>
    <row r="56" spans="1:37" x14ac:dyDescent="0.25">
      <c r="A56" t="s">
        <v>146</v>
      </c>
      <c r="B56" s="8">
        <v>1053271547.5909473</v>
      </c>
      <c r="C56" s="8">
        <v>1215464815.6843619</v>
      </c>
      <c r="D56" s="8">
        <v>1239118541.5782073</v>
      </c>
      <c r="E56" s="8">
        <v>1409937199.9018488</v>
      </c>
      <c r="F56" s="8">
        <v>1662547984.7741497</v>
      </c>
      <c r="G56" s="8">
        <v>1622527252.2406371</v>
      </c>
      <c r="H56" s="8">
        <v>1627378611.613934</v>
      </c>
      <c r="I56" s="8">
        <v>1611923483.8199997</v>
      </c>
      <c r="J56" s="8">
        <v>1783087630</v>
      </c>
      <c r="K56" s="30">
        <v>0</v>
      </c>
      <c r="L56" s="30">
        <v>0</v>
      </c>
      <c r="M56" s="30" t="e">
        <f t="shared" si="0"/>
        <v>#DIV/0!</v>
      </c>
      <c r="N56" s="8">
        <f t="shared" si="1"/>
        <v>0.14322548812276342</v>
      </c>
      <c r="O56" s="30">
        <v>1</v>
      </c>
      <c r="P56" s="8">
        <f t="shared" si="2"/>
        <v>0.14322548812276342</v>
      </c>
      <c r="Q56" s="8">
        <f t="shared" si="3"/>
        <v>0.16249919341485433</v>
      </c>
      <c r="R56" s="30">
        <v>2</v>
      </c>
      <c r="S56" s="8">
        <f t="shared" si="4"/>
        <v>8.1249596707427166E-2</v>
      </c>
      <c r="T56" s="8">
        <f t="shared" si="5"/>
        <v>0.29164408446154499</v>
      </c>
      <c r="U56" s="30">
        <v>3</v>
      </c>
      <c r="V56" s="8">
        <f t="shared" si="16"/>
        <v>9.7214694820514994E-2</v>
      </c>
      <c r="W56" s="8">
        <f t="shared" si="6"/>
        <v>0.45645027629345319</v>
      </c>
      <c r="X56" s="30">
        <v>4</v>
      </c>
      <c r="Y56" s="8">
        <f t="shared" si="7"/>
        <v>0.1141125690733633</v>
      </c>
      <c r="Z56" s="8">
        <f t="shared" si="8"/>
        <v>0.43208388604542997</v>
      </c>
      <c r="AA56" s="30">
        <v>5</v>
      </c>
      <c r="AB56" s="8">
        <f t="shared" si="9"/>
        <v>8.6416777209085999E-2</v>
      </c>
      <c r="AC56" s="8">
        <f t="shared" si="10"/>
        <v>0.43506942666110343</v>
      </c>
      <c r="AD56" s="30">
        <v>6</v>
      </c>
      <c r="AE56" s="8">
        <f t="shared" si="11"/>
        <v>7.2511571110183901E-2</v>
      </c>
      <c r="AF56" s="8">
        <f t="shared" si="12"/>
        <v>0.42552709648502296</v>
      </c>
      <c r="AG56" s="30">
        <v>7</v>
      </c>
      <c r="AH56" s="8">
        <f t="shared" si="13"/>
        <v>6.0789585212146134E-2</v>
      </c>
      <c r="AI56" s="8">
        <f t="shared" si="14"/>
        <v>0.52644540531757589</v>
      </c>
      <c r="AJ56" s="13">
        <v>8</v>
      </c>
      <c r="AK56" s="11">
        <f t="shared" si="15"/>
        <v>6.5805675664696986E-2</v>
      </c>
    </row>
    <row r="57" spans="1:37" x14ac:dyDescent="0.25">
      <c r="A57" t="s">
        <v>147</v>
      </c>
      <c r="B57" s="8">
        <v>1908349757.7626631</v>
      </c>
      <c r="C57" s="8">
        <v>2052490453.0727329</v>
      </c>
      <c r="D57" s="8">
        <v>2321813808.2207341</v>
      </c>
      <c r="E57" s="8">
        <v>1943446835.469347</v>
      </c>
      <c r="F57" s="8">
        <v>2124873702.8936605</v>
      </c>
      <c r="G57" s="8">
        <v>2271830824.6026716</v>
      </c>
      <c r="H57" s="8">
        <v>2284635486.6370616</v>
      </c>
      <c r="I57" s="8">
        <v>2257529957.1239996</v>
      </c>
      <c r="J57" s="8">
        <v>2493876820</v>
      </c>
      <c r="K57" s="30">
        <v>0</v>
      </c>
      <c r="L57" s="30">
        <v>0</v>
      </c>
      <c r="M57" s="30" t="e">
        <f t="shared" si="0"/>
        <v>#DIV/0!</v>
      </c>
      <c r="N57" s="8">
        <f t="shared" si="1"/>
        <v>7.2815043545319411E-2</v>
      </c>
      <c r="O57" s="30">
        <v>1</v>
      </c>
      <c r="P57" s="8">
        <f t="shared" si="2"/>
        <v>7.2815043545319411E-2</v>
      </c>
      <c r="Q57" s="8">
        <f t="shared" si="3"/>
        <v>0.19610982668617025</v>
      </c>
      <c r="R57" s="30">
        <v>2</v>
      </c>
      <c r="S57" s="8">
        <f t="shared" si="4"/>
        <v>9.8054913343085123E-2</v>
      </c>
      <c r="T57" s="8">
        <f t="shared" si="5"/>
        <v>1.8224248467612062E-2</v>
      </c>
      <c r="U57" s="30">
        <v>3</v>
      </c>
      <c r="V57" s="8">
        <f t="shared" si="16"/>
        <v>6.074749489204021E-3</v>
      </c>
      <c r="W57" s="8">
        <f t="shared" si="6"/>
        <v>0.10747349925470429</v>
      </c>
      <c r="X57" s="30">
        <v>4</v>
      </c>
      <c r="Y57" s="8">
        <f t="shared" si="7"/>
        <v>2.6868374813676071E-2</v>
      </c>
      <c r="Z57" s="8">
        <f t="shared" si="8"/>
        <v>0.17434716966118685</v>
      </c>
      <c r="AA57" s="30">
        <v>5</v>
      </c>
      <c r="AB57" s="8">
        <f t="shared" si="9"/>
        <v>3.4869433932237369E-2</v>
      </c>
      <c r="AC57" s="8">
        <f t="shared" si="10"/>
        <v>0.17996761975009973</v>
      </c>
      <c r="AD57" s="30">
        <v>6</v>
      </c>
      <c r="AE57" s="8">
        <f t="shared" si="11"/>
        <v>2.9994603291683287E-2</v>
      </c>
      <c r="AF57" s="8">
        <f t="shared" si="12"/>
        <v>0.16803240884179613</v>
      </c>
      <c r="AG57" s="30">
        <v>7</v>
      </c>
      <c r="AH57" s="8">
        <f t="shared" si="13"/>
        <v>2.4004629834542303E-2</v>
      </c>
      <c r="AI57" s="8">
        <f t="shared" si="14"/>
        <v>0.26759958807778778</v>
      </c>
      <c r="AJ57" s="13">
        <v>8</v>
      </c>
      <c r="AK57" s="11">
        <f t="shared" si="15"/>
        <v>3.3449948509723472E-2</v>
      </c>
    </row>
    <row r="58" spans="1:37" x14ac:dyDescent="0.25">
      <c r="A58" t="s">
        <v>148</v>
      </c>
      <c r="B58" s="8">
        <v>119674300.4141999</v>
      </c>
      <c r="C58" s="8">
        <v>176106832.24985367</v>
      </c>
      <c r="D58" s="8">
        <v>164492105.4592213</v>
      </c>
      <c r="E58" s="8">
        <v>172024435.71549127</v>
      </c>
      <c r="F58" s="8">
        <v>186213872.26280916</v>
      </c>
      <c r="G58" s="8">
        <v>210161327.79190531</v>
      </c>
      <c r="H58" s="8">
        <v>183939325.43655235</v>
      </c>
      <c r="I58" s="8">
        <v>186499718.49599996</v>
      </c>
      <c r="J58" s="8">
        <v>247121440</v>
      </c>
      <c r="K58" s="30">
        <v>0</v>
      </c>
      <c r="L58" s="30">
        <v>0</v>
      </c>
      <c r="M58" s="30" t="e">
        <f t="shared" si="0"/>
        <v>#DIV/0!</v>
      </c>
      <c r="N58" s="8">
        <f t="shared" si="1"/>
        <v>0.38631692275925189</v>
      </c>
      <c r="O58" s="30">
        <v>1</v>
      </c>
      <c r="P58" s="8">
        <f t="shared" si="2"/>
        <v>0.38631692275925189</v>
      </c>
      <c r="Q58" s="8">
        <f t="shared" si="3"/>
        <v>0.31808868837678422</v>
      </c>
      <c r="R58" s="30">
        <v>2</v>
      </c>
      <c r="S58" s="8">
        <f t="shared" si="4"/>
        <v>0.15904434418839211</v>
      </c>
      <c r="T58" s="8">
        <f t="shared" si="5"/>
        <v>0.36286264528837819</v>
      </c>
      <c r="U58" s="30">
        <v>3</v>
      </c>
      <c r="V58" s="8">
        <f t="shared" si="16"/>
        <v>0.12095421509612607</v>
      </c>
      <c r="W58" s="8">
        <f t="shared" si="6"/>
        <v>0.44212197446864865</v>
      </c>
      <c r="X58" s="30">
        <v>4</v>
      </c>
      <c r="Y58" s="8">
        <f t="shared" si="7"/>
        <v>0.11053049361716216</v>
      </c>
      <c r="Z58" s="8">
        <f t="shared" si="8"/>
        <v>0.56310157381452719</v>
      </c>
      <c r="AA58" s="30">
        <v>5</v>
      </c>
      <c r="AB58" s="8">
        <f t="shared" si="9"/>
        <v>0.11262031476290543</v>
      </c>
      <c r="AC58" s="8">
        <f t="shared" si="10"/>
        <v>0.42983206061859652</v>
      </c>
      <c r="AD58" s="30">
        <v>6</v>
      </c>
      <c r="AE58" s="8">
        <f t="shared" si="11"/>
        <v>7.1638676769766083E-2</v>
      </c>
      <c r="AF58" s="8">
        <f t="shared" si="12"/>
        <v>0.44365584013022774</v>
      </c>
      <c r="AG58" s="30">
        <v>7</v>
      </c>
      <c r="AH58" s="8">
        <f t="shared" si="13"/>
        <v>6.3379405732889679E-2</v>
      </c>
      <c r="AI58" s="8">
        <f t="shared" si="14"/>
        <v>0.72510598617419175</v>
      </c>
      <c r="AJ58" s="13">
        <v>8</v>
      </c>
      <c r="AK58" s="11">
        <f t="shared" si="15"/>
        <v>9.0638248271773969E-2</v>
      </c>
    </row>
    <row r="59" spans="1:37" x14ac:dyDescent="0.25">
      <c r="A59" t="s">
        <v>149</v>
      </c>
      <c r="B59" s="8">
        <v>419113198.23291862</v>
      </c>
      <c r="C59" s="8">
        <v>412011101.02587062</v>
      </c>
      <c r="D59" s="8">
        <v>472009730.04572177</v>
      </c>
      <c r="E59" s="8">
        <v>545331700.27033198</v>
      </c>
      <c r="F59" s="8">
        <v>563683544.39149833</v>
      </c>
      <c r="G59" s="8">
        <v>699100455.72762883</v>
      </c>
      <c r="H59" s="8">
        <v>790884814.83303225</v>
      </c>
      <c r="I59" s="8">
        <v>772297631.97599983</v>
      </c>
      <c r="J59" s="8">
        <v>903054530</v>
      </c>
      <c r="K59" s="30">
        <v>0</v>
      </c>
      <c r="L59" s="30">
        <v>0</v>
      </c>
      <c r="M59" s="30" t="e">
        <f t="shared" si="0"/>
        <v>#DIV/0!</v>
      </c>
      <c r="N59" s="8">
        <f t="shared" si="1"/>
        <v>-1.7090753057701472E-2</v>
      </c>
      <c r="O59" s="30">
        <v>1</v>
      </c>
      <c r="P59" s="8">
        <f t="shared" si="2"/>
        <v>-1.7090753057701472E-2</v>
      </c>
      <c r="Q59" s="8">
        <f t="shared" si="3"/>
        <v>0.11885855359493873</v>
      </c>
      <c r="R59" s="30">
        <v>2</v>
      </c>
      <c r="S59" s="8">
        <f t="shared" si="4"/>
        <v>5.9429276797469364E-2</v>
      </c>
      <c r="T59" s="8">
        <f t="shared" si="5"/>
        <v>0.26325318759400468</v>
      </c>
      <c r="U59" s="30">
        <v>3</v>
      </c>
      <c r="V59" s="8">
        <f t="shared" si="16"/>
        <v>8.7751062531334897E-2</v>
      </c>
      <c r="W59" s="8">
        <f t="shared" si="6"/>
        <v>0.29635195624109018</v>
      </c>
      <c r="X59" s="30">
        <v>4</v>
      </c>
      <c r="Y59" s="8">
        <f t="shared" si="7"/>
        <v>7.4087989060272544E-2</v>
      </c>
      <c r="Z59" s="8">
        <f t="shared" si="8"/>
        <v>0.51165339911353658</v>
      </c>
      <c r="AA59" s="30">
        <v>5</v>
      </c>
      <c r="AB59" s="8">
        <f t="shared" si="9"/>
        <v>0.10233067982270731</v>
      </c>
      <c r="AC59" s="8">
        <f t="shared" si="10"/>
        <v>0.63501129120217947</v>
      </c>
      <c r="AD59" s="30">
        <v>6</v>
      </c>
      <c r="AE59" s="8">
        <f t="shared" si="11"/>
        <v>0.10583521520036325</v>
      </c>
      <c r="AF59" s="8">
        <f t="shared" si="12"/>
        <v>0.61122896309165498</v>
      </c>
      <c r="AG59" s="30">
        <v>7</v>
      </c>
      <c r="AH59" s="8">
        <f t="shared" si="13"/>
        <v>8.731842329880786E-2</v>
      </c>
      <c r="AI59" s="8">
        <f t="shared" si="14"/>
        <v>0.76764189290883866</v>
      </c>
      <c r="AJ59" s="13">
        <v>8</v>
      </c>
      <c r="AK59" s="11">
        <f t="shared" si="15"/>
        <v>9.5955236613604833E-2</v>
      </c>
    </row>
    <row r="60" spans="1:37" x14ac:dyDescent="0.25">
      <c r="A60" t="s">
        <v>150</v>
      </c>
      <c r="B60" s="8">
        <v>1151303789.4983339</v>
      </c>
      <c r="C60" s="8">
        <v>1272418433.9903967</v>
      </c>
      <c r="D60" s="8">
        <v>1385991831.7375317</v>
      </c>
      <c r="E60" s="8">
        <v>1369217595.1076295</v>
      </c>
      <c r="F60" s="8">
        <v>1364500611.438597</v>
      </c>
      <c r="G60" s="8">
        <v>1348996605.7442107</v>
      </c>
      <c r="H60" s="8">
        <v>1436460313.5942693</v>
      </c>
      <c r="I60" s="8">
        <v>1435489114.4879997</v>
      </c>
      <c r="J60" s="8">
        <v>1401774480</v>
      </c>
      <c r="K60" s="30">
        <v>0</v>
      </c>
      <c r="L60" s="30">
        <v>0</v>
      </c>
      <c r="M60" s="30" t="e">
        <f t="shared" si="0"/>
        <v>#DIV/0!</v>
      </c>
      <c r="N60" s="8">
        <f t="shared" si="1"/>
        <v>0.10002433817569514</v>
      </c>
      <c r="O60" s="30">
        <v>1</v>
      </c>
      <c r="P60" s="8">
        <f t="shared" si="2"/>
        <v>0.10002433817569514</v>
      </c>
      <c r="Q60" s="8">
        <f t="shared" si="3"/>
        <v>0.18552097715589427</v>
      </c>
      <c r="R60" s="30">
        <v>2</v>
      </c>
      <c r="S60" s="8">
        <f t="shared" si="4"/>
        <v>9.2760488577947137E-2</v>
      </c>
      <c r="T60" s="8">
        <f t="shared" si="5"/>
        <v>0.17334444805242094</v>
      </c>
      <c r="U60" s="30">
        <v>3</v>
      </c>
      <c r="V60" s="8">
        <f t="shared" si="16"/>
        <v>5.7781482684140316E-2</v>
      </c>
      <c r="W60" s="8">
        <f t="shared" si="6"/>
        <v>0.16989347908347396</v>
      </c>
      <c r="X60" s="30">
        <v>4</v>
      </c>
      <c r="Y60" s="8">
        <f t="shared" si="7"/>
        <v>4.2473369770868491E-2</v>
      </c>
      <c r="Z60" s="8">
        <f t="shared" si="8"/>
        <v>0.158466030907921</v>
      </c>
      <c r="AA60" s="30">
        <v>5</v>
      </c>
      <c r="AB60" s="8">
        <f t="shared" si="9"/>
        <v>3.1693206181584201E-2</v>
      </c>
      <c r="AC60" s="8">
        <f t="shared" si="10"/>
        <v>0.22128694171507304</v>
      </c>
      <c r="AD60" s="30">
        <v>6</v>
      </c>
      <c r="AE60" s="8">
        <f t="shared" si="11"/>
        <v>3.6881156952512172E-2</v>
      </c>
      <c r="AF60" s="8">
        <f t="shared" si="12"/>
        <v>0.22061060728258311</v>
      </c>
      <c r="AG60" s="30">
        <v>7</v>
      </c>
      <c r="AH60" s="8">
        <f t="shared" si="13"/>
        <v>3.1515801040369017E-2</v>
      </c>
      <c r="AI60" s="8">
        <f t="shared" si="14"/>
        <v>0.19684388956639651</v>
      </c>
      <c r="AJ60" s="13">
        <v>8</v>
      </c>
      <c r="AK60" s="11">
        <f t="shared" si="15"/>
        <v>2.4605486195799563E-2</v>
      </c>
    </row>
    <row r="61" spans="1:37" x14ac:dyDescent="0.25">
      <c r="A61" t="s">
        <v>151</v>
      </c>
      <c r="B61" s="8">
        <v>157343739.7197673</v>
      </c>
      <c r="C61" s="8">
        <v>173316946.0000712</v>
      </c>
      <c r="D61" s="8">
        <v>175537874.11940375</v>
      </c>
      <c r="E61" s="8">
        <v>179711221.7056275</v>
      </c>
      <c r="F61" s="8">
        <v>192113489.66295323</v>
      </c>
      <c r="G61" s="8">
        <v>180571389.95392784</v>
      </c>
      <c r="H61" s="8">
        <v>183725244.31570914</v>
      </c>
      <c r="I61" s="8">
        <v>187615030.51199996</v>
      </c>
      <c r="J61" s="8">
        <v>233583600</v>
      </c>
      <c r="K61" s="30">
        <v>0</v>
      </c>
      <c r="L61" s="30">
        <v>0</v>
      </c>
      <c r="M61" s="30" t="e">
        <f t="shared" si="0"/>
        <v>#DIV/0!</v>
      </c>
      <c r="N61" s="8">
        <f t="shared" si="1"/>
        <v>9.6689139113878456E-2</v>
      </c>
      <c r="O61" s="30">
        <v>1</v>
      </c>
      <c r="P61" s="8">
        <f t="shared" si="2"/>
        <v>9.6689139113878456E-2</v>
      </c>
      <c r="Q61" s="8">
        <f t="shared" si="3"/>
        <v>0.10942198955432263</v>
      </c>
      <c r="R61" s="30">
        <v>2</v>
      </c>
      <c r="S61" s="8">
        <f t="shared" si="4"/>
        <v>5.4710994777161313E-2</v>
      </c>
      <c r="T61" s="8">
        <f t="shared" si="5"/>
        <v>0.13291840171017699</v>
      </c>
      <c r="U61" s="30">
        <v>3</v>
      </c>
      <c r="V61" s="8">
        <f t="shared" si="16"/>
        <v>4.4306133903392331E-2</v>
      </c>
      <c r="W61" s="8">
        <f t="shared" si="6"/>
        <v>0.19965345237946885</v>
      </c>
      <c r="X61" s="30">
        <v>4</v>
      </c>
      <c r="Y61" s="8">
        <f t="shared" si="7"/>
        <v>4.9913363094867214E-2</v>
      </c>
      <c r="Z61" s="8">
        <f t="shared" si="8"/>
        <v>0.13769337477192756</v>
      </c>
      <c r="AA61" s="30">
        <v>5</v>
      </c>
      <c r="AB61" s="8">
        <f t="shared" si="9"/>
        <v>2.7538674954385511E-2</v>
      </c>
      <c r="AC61" s="8">
        <f t="shared" si="10"/>
        <v>0.15500856718747841</v>
      </c>
      <c r="AD61" s="30">
        <v>6</v>
      </c>
      <c r="AE61" s="8">
        <f t="shared" si="11"/>
        <v>2.5834761197913069E-2</v>
      </c>
      <c r="AF61" s="8">
        <f t="shared" si="12"/>
        <v>0.17595931634589063</v>
      </c>
      <c r="AG61" s="30">
        <v>7</v>
      </c>
      <c r="AH61" s="8">
        <f t="shared" si="13"/>
        <v>2.5137045192270089E-2</v>
      </c>
      <c r="AI61" s="8">
        <f t="shared" si="14"/>
        <v>0.39510720599330224</v>
      </c>
      <c r="AJ61" s="13">
        <v>8</v>
      </c>
      <c r="AK61" s="11">
        <f t="shared" si="15"/>
        <v>4.9388400749162779E-2</v>
      </c>
    </row>
    <row r="62" spans="1:37" x14ac:dyDescent="0.25">
      <c r="A62" t="s">
        <v>152</v>
      </c>
      <c r="B62" s="8">
        <v>242712467.4013612</v>
      </c>
      <c r="C62" s="8">
        <v>218844274.69688731</v>
      </c>
      <c r="D62" s="8">
        <v>238509477.02944067</v>
      </c>
      <c r="E62" s="8">
        <v>243670596.0331865</v>
      </c>
      <c r="F62" s="8">
        <v>237762737.38962674</v>
      </c>
      <c r="G62" s="8">
        <v>233509179.21322501</v>
      </c>
      <c r="H62" s="8">
        <v>248798251.51023954</v>
      </c>
      <c r="I62" s="8">
        <v>233307098.23199996</v>
      </c>
      <c r="J62" s="8">
        <v>263145060</v>
      </c>
      <c r="K62" s="30">
        <v>0</v>
      </c>
      <c r="L62" s="30">
        <v>0</v>
      </c>
      <c r="M62" s="30" t="e">
        <f t="shared" si="0"/>
        <v>#DIV/0!</v>
      </c>
      <c r="N62" s="8">
        <f t="shared" si="1"/>
        <v>-0.10351707857115891</v>
      </c>
      <c r="O62" s="30">
        <v>1</v>
      </c>
      <c r="P62" s="8">
        <f t="shared" si="2"/>
        <v>-0.10351707857115891</v>
      </c>
      <c r="Q62" s="8">
        <f t="shared" si="3"/>
        <v>-1.7468435499439976E-2</v>
      </c>
      <c r="R62" s="30">
        <v>2</v>
      </c>
      <c r="S62" s="8">
        <f t="shared" si="4"/>
        <v>-8.7342177497199882E-3</v>
      </c>
      <c r="T62" s="8">
        <f t="shared" si="5"/>
        <v>3.9398159319551304E-3</v>
      </c>
      <c r="U62" s="30">
        <v>3</v>
      </c>
      <c r="V62" s="8">
        <f t="shared" si="16"/>
        <v>1.3132719773183768E-3</v>
      </c>
      <c r="W62" s="8">
        <f t="shared" si="6"/>
        <v>-2.0604206300679034E-2</v>
      </c>
      <c r="X62" s="30">
        <v>4</v>
      </c>
      <c r="Y62" s="8">
        <f t="shared" si="7"/>
        <v>-5.1510515751697584E-3</v>
      </c>
      <c r="Z62" s="8">
        <f t="shared" si="8"/>
        <v>-3.8656093268927189E-2</v>
      </c>
      <c r="AA62" s="30">
        <v>5</v>
      </c>
      <c r="AB62" s="8">
        <f t="shared" si="9"/>
        <v>-7.7312186537854379E-3</v>
      </c>
      <c r="AC62" s="8">
        <f t="shared" si="10"/>
        <v>2.4764852137486099E-2</v>
      </c>
      <c r="AD62" s="30">
        <v>6</v>
      </c>
      <c r="AE62" s="8">
        <f t="shared" si="11"/>
        <v>4.1274753562476835E-3</v>
      </c>
      <c r="AF62" s="8">
        <f t="shared" si="12"/>
        <v>-3.9521877105574844E-2</v>
      </c>
      <c r="AG62" s="30">
        <v>7</v>
      </c>
      <c r="AH62" s="8">
        <f t="shared" si="13"/>
        <v>-5.6459824436535496E-3</v>
      </c>
      <c r="AI62" s="8">
        <f t="shared" si="14"/>
        <v>8.082795804952364E-2</v>
      </c>
      <c r="AJ62" s="13">
        <v>8</v>
      </c>
      <c r="AK62" s="11">
        <f t="shared" si="15"/>
        <v>1.0103494756190455E-2</v>
      </c>
    </row>
    <row r="63" spans="1:37" x14ac:dyDescent="0.25">
      <c r="A63" t="s">
        <v>153</v>
      </c>
      <c r="B63" s="8">
        <v>2360906366.1748757</v>
      </c>
      <c r="C63" s="8">
        <v>2602850176.6230836</v>
      </c>
      <c r="D63" s="8">
        <v>2864460396.6168323</v>
      </c>
      <c r="E63" s="8">
        <v>2794223720.090929</v>
      </c>
      <c r="F63" s="8">
        <v>3008919565.7603264</v>
      </c>
      <c r="G63" s="8">
        <v>2988570487.3863568</v>
      </c>
      <c r="H63" s="8">
        <v>3338693332.7102776</v>
      </c>
      <c r="I63" s="8">
        <v>3365237453.2919993</v>
      </c>
      <c r="J63" s="8">
        <v>4290078190.0000005</v>
      </c>
      <c r="K63" s="30">
        <v>0</v>
      </c>
      <c r="L63" s="30">
        <v>0</v>
      </c>
      <c r="M63" s="30" t="e">
        <f t="shared" si="0"/>
        <v>#DIV/0!</v>
      </c>
      <c r="N63" s="8">
        <f t="shared" si="1"/>
        <v>9.7561467621407633E-2</v>
      </c>
      <c r="O63" s="30">
        <v>1</v>
      </c>
      <c r="P63" s="8">
        <f t="shared" si="2"/>
        <v>9.7561467621407633E-2</v>
      </c>
      <c r="Q63" s="8">
        <f t="shared" si="3"/>
        <v>0.19333439041589487</v>
      </c>
      <c r="R63" s="30">
        <v>2</v>
      </c>
      <c r="S63" s="8">
        <f t="shared" si="4"/>
        <v>9.6667195207947434E-2</v>
      </c>
      <c r="T63" s="8">
        <f t="shared" si="5"/>
        <v>0.16850873047192083</v>
      </c>
      <c r="U63" s="30">
        <v>3</v>
      </c>
      <c r="V63" s="8">
        <f t="shared" si="16"/>
        <v>5.616957682397361E-2</v>
      </c>
      <c r="W63" s="8">
        <f t="shared" si="6"/>
        <v>0.24253546729926267</v>
      </c>
      <c r="X63" s="30">
        <v>4</v>
      </c>
      <c r="Y63" s="8">
        <f t="shared" si="7"/>
        <v>6.0633866824815669E-2</v>
      </c>
      <c r="Z63" s="8">
        <f t="shared" si="8"/>
        <v>0.23574957644148167</v>
      </c>
      <c r="AA63" s="30">
        <v>5</v>
      </c>
      <c r="AB63" s="8">
        <f t="shared" si="9"/>
        <v>4.7149915288296332E-2</v>
      </c>
      <c r="AC63" s="8">
        <f t="shared" si="10"/>
        <v>0.34653391391977162</v>
      </c>
      <c r="AD63" s="30">
        <v>6</v>
      </c>
      <c r="AE63" s="8">
        <f t="shared" si="11"/>
        <v>5.7755652319961936E-2</v>
      </c>
      <c r="AF63" s="8">
        <f t="shared" si="12"/>
        <v>0.35445292744952522</v>
      </c>
      <c r="AG63" s="30">
        <v>7</v>
      </c>
      <c r="AH63" s="8">
        <f t="shared" si="13"/>
        <v>5.0636132492789317E-2</v>
      </c>
      <c r="AI63" s="8">
        <f t="shared" si="14"/>
        <v>0.59725936010926395</v>
      </c>
      <c r="AJ63" s="13">
        <v>8</v>
      </c>
      <c r="AK63" s="11">
        <f t="shared" si="15"/>
        <v>7.4657420013657994E-2</v>
      </c>
    </row>
    <row r="64" spans="1:37" x14ac:dyDescent="0.25">
      <c r="A64" t="s">
        <v>154</v>
      </c>
      <c r="B64" s="8">
        <v>372251433.90148282</v>
      </c>
      <c r="C64" s="8">
        <v>395217851.55682993</v>
      </c>
      <c r="D64" s="8">
        <v>393082761.1536783</v>
      </c>
      <c r="E64" s="8">
        <v>361433561.00822991</v>
      </c>
      <c r="F64" s="8">
        <v>362770364.45882201</v>
      </c>
      <c r="G64" s="8">
        <v>363494800.11473978</v>
      </c>
      <c r="H64" s="8">
        <v>375249720.2900939</v>
      </c>
      <c r="I64" s="8">
        <v>370877273.36399996</v>
      </c>
      <c r="J64" s="8">
        <v>405916360</v>
      </c>
      <c r="K64" s="30">
        <v>0</v>
      </c>
      <c r="L64" s="30">
        <v>0</v>
      </c>
      <c r="M64" s="30" t="e">
        <f t="shared" si="0"/>
        <v>#DIV/0!</v>
      </c>
      <c r="N64" s="8">
        <f t="shared" si="1"/>
        <v>5.9867612255053639E-2</v>
      </c>
      <c r="O64" s="30">
        <v>1</v>
      </c>
      <c r="P64" s="8">
        <f t="shared" si="2"/>
        <v>5.9867612255053639E-2</v>
      </c>
      <c r="Q64" s="8">
        <f t="shared" si="3"/>
        <v>5.4450654334103718E-2</v>
      </c>
      <c r="R64" s="30">
        <v>2</v>
      </c>
      <c r="S64" s="8">
        <f t="shared" si="4"/>
        <v>2.7225327167051859E-2</v>
      </c>
      <c r="T64" s="8">
        <f t="shared" si="5"/>
        <v>-2.9491285809805683E-2</v>
      </c>
      <c r="U64" s="30">
        <v>3</v>
      </c>
      <c r="V64" s="8">
        <f t="shared" si="16"/>
        <v>-9.8304286032685605E-3</v>
      </c>
      <c r="W64" s="8">
        <f t="shared" si="6"/>
        <v>-2.5799494252502719E-2</v>
      </c>
      <c r="X64" s="30">
        <v>4</v>
      </c>
      <c r="Y64" s="8">
        <f t="shared" si="7"/>
        <v>-6.4498735631256798E-3</v>
      </c>
      <c r="Z64" s="8">
        <f t="shared" si="8"/>
        <v>-2.3804531719481405E-2</v>
      </c>
      <c r="AA64" s="30">
        <v>5</v>
      </c>
      <c r="AB64" s="8">
        <f t="shared" si="9"/>
        <v>-4.7609063438962809E-3</v>
      </c>
      <c r="AC64" s="8">
        <f t="shared" si="10"/>
        <v>8.0222015752629289E-3</v>
      </c>
      <c r="AD64" s="30">
        <v>6</v>
      </c>
      <c r="AE64" s="8">
        <f t="shared" si="11"/>
        <v>1.3370335958771548E-3</v>
      </c>
      <c r="AF64" s="8">
        <f t="shared" si="12"/>
        <v>-3.6983152186377865E-3</v>
      </c>
      <c r="AG64" s="30">
        <v>7</v>
      </c>
      <c r="AH64" s="8">
        <f t="shared" si="13"/>
        <v>-5.2833074551968378E-4</v>
      </c>
      <c r="AI64" s="8">
        <f t="shared" si="14"/>
        <v>8.6577604984693246E-2</v>
      </c>
      <c r="AJ64" s="13">
        <v>8</v>
      </c>
      <c r="AK64" s="11">
        <f t="shared" si="15"/>
        <v>1.0822200623086656E-2</v>
      </c>
    </row>
    <row r="65" spans="1:37" x14ac:dyDescent="0.25">
      <c r="A65" t="s">
        <v>155</v>
      </c>
      <c r="B65" s="8">
        <v>850141245.83012319</v>
      </c>
      <c r="C65" s="8">
        <v>866485611.78458524</v>
      </c>
      <c r="D65" s="8">
        <v>914779882.31925106</v>
      </c>
      <c r="E65" s="8">
        <v>1085235789.210814</v>
      </c>
      <c r="F65" s="8">
        <v>1066027647.9843304</v>
      </c>
      <c r="G65" s="8">
        <v>1093837178.6523557</v>
      </c>
      <c r="H65" s="8">
        <v>949539760.01941657</v>
      </c>
      <c r="I65" s="8">
        <v>1173661288.4879999</v>
      </c>
      <c r="J65" s="8">
        <v>1591135500</v>
      </c>
      <c r="K65" s="30">
        <v>0</v>
      </c>
      <c r="L65" s="30">
        <v>0</v>
      </c>
      <c r="M65" s="30" t="e">
        <f t="shared" si="0"/>
        <v>#DIV/0!</v>
      </c>
      <c r="N65" s="8">
        <f t="shared" si="1"/>
        <v>1.9042996793266355E-2</v>
      </c>
      <c r="O65" s="30">
        <v>1</v>
      </c>
      <c r="P65" s="8">
        <f t="shared" si="2"/>
        <v>1.9042996793266355E-2</v>
      </c>
      <c r="Q65" s="8">
        <f t="shared" si="3"/>
        <v>7.3280963319376488E-2</v>
      </c>
      <c r="R65" s="30">
        <v>2</v>
      </c>
      <c r="S65" s="8">
        <f t="shared" si="4"/>
        <v>3.6640481659688244E-2</v>
      </c>
      <c r="T65" s="8">
        <f t="shared" si="5"/>
        <v>0.24415005236533005</v>
      </c>
      <c r="U65" s="30">
        <v>3</v>
      </c>
      <c r="V65" s="8">
        <f t="shared" si="16"/>
        <v>8.1383350788443345E-2</v>
      </c>
      <c r="W65" s="8">
        <f t="shared" si="6"/>
        <v>0.22629203334063663</v>
      </c>
      <c r="X65" s="30">
        <v>4</v>
      </c>
      <c r="Y65" s="8">
        <f t="shared" si="7"/>
        <v>5.6573008335159158E-2</v>
      </c>
      <c r="Z65" s="8">
        <f t="shared" si="8"/>
        <v>0.25204463344764583</v>
      </c>
      <c r="AA65" s="30">
        <v>5</v>
      </c>
      <c r="AB65" s="8">
        <f t="shared" si="9"/>
        <v>5.0408926689529163E-2</v>
      </c>
      <c r="AC65" s="8">
        <f t="shared" si="10"/>
        <v>0.11057489682270097</v>
      </c>
      <c r="AD65" s="30">
        <v>6</v>
      </c>
      <c r="AE65" s="8">
        <f t="shared" si="11"/>
        <v>1.842914947045016E-2</v>
      </c>
      <c r="AF65" s="8">
        <f t="shared" si="12"/>
        <v>0.32248094085900642</v>
      </c>
      <c r="AG65" s="30">
        <v>7</v>
      </c>
      <c r="AH65" s="8">
        <f t="shared" si="13"/>
        <v>4.6068705837000914E-2</v>
      </c>
      <c r="AI65" s="8">
        <f t="shared" si="14"/>
        <v>0.62680068402898403</v>
      </c>
      <c r="AJ65" s="13">
        <v>8</v>
      </c>
      <c r="AK65" s="11">
        <f t="shared" si="15"/>
        <v>7.8350085503623004E-2</v>
      </c>
    </row>
    <row r="66" spans="1:37" x14ac:dyDescent="0.25">
      <c r="A66" t="s">
        <v>156</v>
      </c>
      <c r="B66" s="8">
        <v>2006013039.5457094</v>
      </c>
      <c r="C66" s="8">
        <v>2115573366.9275324</v>
      </c>
      <c r="D66" s="8">
        <v>2021269353.4217429</v>
      </c>
      <c r="E66" s="8">
        <v>2083245662.0729322</v>
      </c>
      <c r="F66" s="8">
        <v>2565811127.409843</v>
      </c>
      <c r="G66" s="8">
        <v>2349752750.1372461</v>
      </c>
      <c r="H66" s="8">
        <v>2500474981.4531598</v>
      </c>
      <c r="I66" s="8">
        <v>2440118840.3279996</v>
      </c>
      <c r="J66" s="8">
        <v>3121227830</v>
      </c>
      <c r="K66" s="30">
        <v>0</v>
      </c>
      <c r="L66" s="30">
        <v>0</v>
      </c>
      <c r="M66" s="30" t="e">
        <f t="shared" si="0"/>
        <v>#DIV/0!</v>
      </c>
      <c r="N66" s="8">
        <f t="shared" si="1"/>
        <v>5.3176681441857943E-2</v>
      </c>
      <c r="O66" s="30">
        <v>1</v>
      </c>
      <c r="P66" s="8">
        <f t="shared" si="2"/>
        <v>5.3176681441857943E-2</v>
      </c>
      <c r="Q66" s="8">
        <f t="shared" si="3"/>
        <v>7.5765170494276109E-3</v>
      </c>
      <c r="R66" s="30">
        <v>2</v>
      </c>
      <c r="S66" s="8">
        <f t="shared" si="4"/>
        <v>3.7882585247138055E-3</v>
      </c>
      <c r="T66" s="8">
        <f t="shared" si="5"/>
        <v>3.7777902199071463E-2</v>
      </c>
      <c r="U66" s="30">
        <v>3</v>
      </c>
      <c r="V66" s="8">
        <f t="shared" si="16"/>
        <v>1.2592634066357154E-2</v>
      </c>
      <c r="W66" s="8">
        <f t="shared" si="6"/>
        <v>0.24612546785190786</v>
      </c>
      <c r="X66" s="30">
        <v>4</v>
      </c>
      <c r="Y66" s="8">
        <f t="shared" si="7"/>
        <v>6.1531366962976966E-2</v>
      </c>
      <c r="Z66" s="8">
        <f t="shared" si="8"/>
        <v>0.15816092012261188</v>
      </c>
      <c r="AA66" s="30">
        <v>5</v>
      </c>
      <c r="AB66" s="8">
        <f t="shared" si="9"/>
        <v>3.1632184024522378E-2</v>
      </c>
      <c r="AC66" s="8">
        <f t="shared" si="10"/>
        <v>0.22033151661845868</v>
      </c>
      <c r="AD66" s="30">
        <v>6</v>
      </c>
      <c r="AE66" s="8">
        <f t="shared" si="11"/>
        <v>3.6721919436409782E-2</v>
      </c>
      <c r="AF66" s="8">
        <f t="shared" si="12"/>
        <v>0.19589755338086121</v>
      </c>
      <c r="AG66" s="30">
        <v>7</v>
      </c>
      <c r="AH66" s="8">
        <f t="shared" si="13"/>
        <v>2.7985364768694457E-2</v>
      </c>
      <c r="AI66" s="8">
        <f t="shared" si="14"/>
        <v>0.4420772698724561</v>
      </c>
      <c r="AJ66" s="13">
        <v>8</v>
      </c>
      <c r="AK66" s="11">
        <f t="shared" si="15"/>
        <v>5.5259658734057013E-2</v>
      </c>
    </row>
    <row r="67" spans="1:37" x14ac:dyDescent="0.25">
      <c r="A67" t="s">
        <v>157</v>
      </c>
      <c r="B67" s="8">
        <v>96845085.691412672</v>
      </c>
      <c r="C67" s="8">
        <v>101736102.76375033</v>
      </c>
      <c r="D67" s="8">
        <v>107120048.61144377</v>
      </c>
      <c r="E67" s="8">
        <v>113860110.56925984</v>
      </c>
      <c r="F67" s="8">
        <v>109242137.37346855</v>
      </c>
      <c r="G67" s="8">
        <v>99058831.584993526</v>
      </c>
      <c r="H67" s="8">
        <v>103855716.71097477</v>
      </c>
      <c r="I67" s="8">
        <v>110373726.21599999</v>
      </c>
      <c r="J67" s="8">
        <v>110409730</v>
      </c>
      <c r="K67" s="30">
        <v>0</v>
      </c>
      <c r="L67" s="30">
        <v>0</v>
      </c>
      <c r="M67" s="30" t="e">
        <f t="shared" ref="M67:M80" si="17">K67/L67</f>
        <v>#DIV/0!</v>
      </c>
      <c r="N67" s="8">
        <f t="shared" ref="N67:N80" si="18">LN(C67/B67)</f>
        <v>4.9269585695724899E-2</v>
      </c>
      <c r="O67" s="30">
        <v>1</v>
      </c>
      <c r="P67" s="8">
        <f t="shared" ref="P67:P80" si="19">N67/O67</f>
        <v>4.9269585695724899E-2</v>
      </c>
      <c r="Q67" s="8">
        <f t="shared" ref="Q67:Q80" si="20">LN(D67/B67)</f>
        <v>0.10083750806209303</v>
      </c>
      <c r="R67" s="30">
        <v>2</v>
      </c>
      <c r="S67" s="8">
        <f t="shared" ref="S67:S80" si="21">Q67/R67</f>
        <v>5.0418754031046516E-2</v>
      </c>
      <c r="T67" s="8">
        <f t="shared" ref="T67:T80" si="22">LN(E67/B67)</f>
        <v>0.16185794749648821</v>
      </c>
      <c r="U67" s="30">
        <v>3</v>
      </c>
      <c r="V67" s="8">
        <f t="shared" ref="V67:V80" si="23">T67/U67</f>
        <v>5.3952649165496074E-2</v>
      </c>
      <c r="W67" s="8">
        <f t="shared" ref="W67:W80" si="24">LN(F67/B67)</f>
        <v>0.12045421513988767</v>
      </c>
      <c r="X67" s="30">
        <v>4</v>
      </c>
      <c r="Y67" s="8">
        <f t="shared" ref="Y67:Y80" si="25">W67/X67</f>
        <v>3.0113553784971919E-2</v>
      </c>
      <c r="Z67" s="8">
        <f t="shared" ref="Z67:Z80" si="26">LN(G67/B67)</f>
        <v>2.2601284942905215E-2</v>
      </c>
      <c r="AA67" s="30">
        <v>5</v>
      </c>
      <c r="AB67" s="8">
        <f t="shared" ref="AB67:AB80" si="27">Z67/AA67</f>
        <v>4.5202569885810428E-3</v>
      </c>
      <c r="AC67" s="8">
        <f t="shared" ref="AC67:AC80" si="28">LN(H67/B67)</f>
        <v>6.9889949453287761E-2</v>
      </c>
      <c r="AD67" s="30">
        <v>6</v>
      </c>
      <c r="AE67" s="8">
        <f t="shared" ref="AE67:AE80" si="29">AC67/AD67</f>
        <v>1.1648324908881293E-2</v>
      </c>
      <c r="AF67" s="8">
        <f t="shared" ref="AF67:AF80" si="30">LN(I67/B67)</f>
        <v>0.13075947122129941</v>
      </c>
      <c r="AG67" s="30">
        <v>7</v>
      </c>
      <c r="AH67" s="8">
        <f t="shared" ref="AH67:AH80" si="31">AF67/AG67</f>
        <v>1.867992446018563E-2</v>
      </c>
      <c r="AI67" s="8">
        <f t="shared" ref="AI67:AI80" si="32">LN(J67/B67)</f>
        <v>0.13108561689304693</v>
      </c>
      <c r="AJ67" s="13">
        <v>8</v>
      </c>
      <c r="AK67" s="11">
        <f t="shared" ref="AK67:AK80" si="33">AI67/AJ67</f>
        <v>1.6385702111630866E-2</v>
      </c>
    </row>
    <row r="68" spans="1:37" x14ac:dyDescent="0.25">
      <c r="A68" t="s">
        <v>158</v>
      </c>
      <c r="B68" s="8">
        <v>457751381.71098024</v>
      </c>
      <c r="C68" s="8">
        <v>507454654.70899874</v>
      </c>
      <c r="D68" s="8">
        <v>505108146.96031266</v>
      </c>
      <c r="E68" s="8">
        <v>496138893.95907867</v>
      </c>
      <c r="F68" s="8">
        <v>499857498.38831598</v>
      </c>
      <c r="G68" s="8">
        <v>504938894.2783578</v>
      </c>
      <c r="H68" s="8">
        <v>510291439.34960866</v>
      </c>
      <c r="I68" s="8">
        <v>503865667.96799994</v>
      </c>
      <c r="J68" s="8">
        <v>549742240</v>
      </c>
      <c r="K68" s="30">
        <v>0</v>
      </c>
      <c r="L68" s="30">
        <v>0</v>
      </c>
      <c r="M68" s="30" t="e">
        <f t="shared" si="17"/>
        <v>#DIV/0!</v>
      </c>
      <c r="N68" s="8">
        <f t="shared" si="18"/>
        <v>0.10308115456295826</v>
      </c>
      <c r="O68" s="30">
        <v>1</v>
      </c>
      <c r="P68" s="8">
        <f t="shared" si="19"/>
        <v>0.10308115456295826</v>
      </c>
      <c r="Q68" s="8">
        <f t="shared" si="20"/>
        <v>9.8446356710757368E-2</v>
      </c>
      <c r="R68" s="30">
        <v>2</v>
      </c>
      <c r="S68" s="8">
        <f t="shared" si="21"/>
        <v>4.9223178355378684E-2</v>
      </c>
      <c r="T68" s="8">
        <f t="shared" si="22"/>
        <v>8.0529713633758923E-2</v>
      </c>
      <c r="U68" s="30">
        <v>3</v>
      </c>
      <c r="V68" s="8">
        <f t="shared" si="23"/>
        <v>2.6843237877919642E-2</v>
      </c>
      <c r="W68" s="8">
        <f t="shared" si="24"/>
        <v>8.7996852543776788E-2</v>
      </c>
      <c r="X68" s="30">
        <v>4</v>
      </c>
      <c r="Y68" s="8">
        <f t="shared" si="25"/>
        <v>2.1999213135944197E-2</v>
      </c>
      <c r="Z68" s="8">
        <f t="shared" si="26"/>
        <v>9.8111218491191976E-2</v>
      </c>
      <c r="AA68" s="30">
        <v>5</v>
      </c>
      <c r="AB68" s="8">
        <f t="shared" si="27"/>
        <v>1.9622243698238395E-2</v>
      </c>
      <c r="AC68" s="8">
        <f t="shared" si="28"/>
        <v>0.10865581017437036</v>
      </c>
      <c r="AD68" s="30">
        <v>6</v>
      </c>
      <c r="AE68" s="8">
        <f t="shared" si="29"/>
        <v>1.8109301695728393E-2</v>
      </c>
      <c r="AF68" s="8">
        <f t="shared" si="30"/>
        <v>9.5983498702019346E-2</v>
      </c>
      <c r="AG68" s="30">
        <v>7</v>
      </c>
      <c r="AH68" s="8">
        <f t="shared" si="31"/>
        <v>1.3711928386002764E-2</v>
      </c>
      <c r="AI68" s="8">
        <f t="shared" si="32"/>
        <v>0.18312331179428729</v>
      </c>
      <c r="AJ68" s="13">
        <v>8</v>
      </c>
      <c r="AK68" s="11">
        <f t="shared" si="33"/>
        <v>2.2890413974285911E-2</v>
      </c>
    </row>
    <row r="69" spans="1:37" x14ac:dyDescent="0.25">
      <c r="A69" t="s">
        <v>159</v>
      </c>
      <c r="B69" s="8">
        <v>161442439.00898832</v>
      </c>
      <c r="C69" s="8">
        <v>160482594.67857969</v>
      </c>
      <c r="D69" s="8">
        <v>192778099.77333197</v>
      </c>
      <c r="E69" s="8">
        <v>173481376.4302924</v>
      </c>
      <c r="F69" s="8">
        <v>204619460.01758909</v>
      </c>
      <c r="G69" s="8">
        <v>199395367.73405376</v>
      </c>
      <c r="H69" s="8">
        <v>191892903.52157634</v>
      </c>
      <c r="I69" s="8">
        <v>187208249.12399998</v>
      </c>
      <c r="J69" s="8">
        <v>228337840</v>
      </c>
      <c r="K69" s="30">
        <v>0</v>
      </c>
      <c r="L69" s="30">
        <v>0</v>
      </c>
      <c r="M69" s="30" t="e">
        <f t="shared" si="17"/>
        <v>#DIV/0!</v>
      </c>
      <c r="N69" s="8">
        <f t="shared" si="18"/>
        <v>-5.9631720074980838E-3</v>
      </c>
      <c r="O69" s="30">
        <v>1</v>
      </c>
      <c r="P69" s="8">
        <f t="shared" si="19"/>
        <v>-5.9631720074980838E-3</v>
      </c>
      <c r="Q69" s="8">
        <f t="shared" si="20"/>
        <v>0.17739112101045365</v>
      </c>
      <c r="R69" s="30">
        <v>2</v>
      </c>
      <c r="S69" s="8">
        <f t="shared" si="21"/>
        <v>8.8695560505226825E-2</v>
      </c>
      <c r="T69" s="8">
        <f t="shared" si="22"/>
        <v>7.1921588839272008E-2</v>
      </c>
      <c r="U69" s="30">
        <v>3</v>
      </c>
      <c r="V69" s="8">
        <f t="shared" si="23"/>
        <v>2.3973862946424004E-2</v>
      </c>
      <c r="W69" s="8">
        <f t="shared" si="24"/>
        <v>0.23700329716822177</v>
      </c>
      <c r="X69" s="30">
        <v>4</v>
      </c>
      <c r="Y69" s="8">
        <f t="shared" si="25"/>
        <v>5.9250824292055443E-2</v>
      </c>
      <c r="Z69" s="8">
        <f t="shared" si="26"/>
        <v>0.21114096190826129</v>
      </c>
      <c r="AA69" s="30">
        <v>5</v>
      </c>
      <c r="AB69" s="8">
        <f t="shared" si="27"/>
        <v>4.2228192381652256E-2</v>
      </c>
      <c r="AC69" s="8">
        <f t="shared" si="28"/>
        <v>0.17278875791745688</v>
      </c>
      <c r="AD69" s="30">
        <v>6</v>
      </c>
      <c r="AE69" s="8">
        <f t="shared" si="29"/>
        <v>2.8798126319576147E-2</v>
      </c>
      <c r="AF69" s="8">
        <f t="shared" si="30"/>
        <v>0.14807296457912186</v>
      </c>
      <c r="AG69" s="30">
        <v>7</v>
      </c>
      <c r="AH69" s="8">
        <f t="shared" si="31"/>
        <v>2.1153280654160268E-2</v>
      </c>
      <c r="AI69" s="8">
        <f t="shared" si="32"/>
        <v>0.34667762229878374</v>
      </c>
      <c r="AJ69" s="13">
        <v>8</v>
      </c>
      <c r="AK69" s="11">
        <f t="shared" si="33"/>
        <v>4.3334702787347967E-2</v>
      </c>
    </row>
    <row r="70" spans="1:37" x14ac:dyDescent="0.25">
      <c r="A70" t="s">
        <v>160</v>
      </c>
      <c r="B70" s="8">
        <v>227506370.22666186</v>
      </c>
      <c r="C70" s="8">
        <v>227066713.74339879</v>
      </c>
      <c r="D70" s="8">
        <v>336718642.04848951</v>
      </c>
      <c r="E70" s="8">
        <v>296106400.94950491</v>
      </c>
      <c r="F70" s="8">
        <v>466589386.52719265</v>
      </c>
      <c r="G70" s="8">
        <v>499484585.03874302</v>
      </c>
      <c r="H70" s="8">
        <v>363952863.63764632</v>
      </c>
      <c r="I70" s="8">
        <v>267219929.18399996</v>
      </c>
      <c r="J70" s="8">
        <v>328331870</v>
      </c>
      <c r="K70" s="30">
        <v>0</v>
      </c>
      <c r="L70" s="30">
        <v>0</v>
      </c>
      <c r="M70" s="30" t="e">
        <f t="shared" si="17"/>
        <v>#DIV/0!</v>
      </c>
      <c r="N70" s="8">
        <f t="shared" si="18"/>
        <v>-1.9343715493018734E-3</v>
      </c>
      <c r="O70" s="30">
        <v>1</v>
      </c>
      <c r="P70" s="8">
        <f t="shared" si="19"/>
        <v>-1.9343715493018734E-3</v>
      </c>
      <c r="Q70" s="8">
        <f t="shared" si="20"/>
        <v>0.39206945257841674</v>
      </c>
      <c r="R70" s="30">
        <v>2</v>
      </c>
      <c r="S70" s="8">
        <f t="shared" si="21"/>
        <v>0.19603472628920837</v>
      </c>
      <c r="T70" s="8">
        <f t="shared" si="22"/>
        <v>0.26354061340477997</v>
      </c>
      <c r="U70" s="30">
        <v>3</v>
      </c>
      <c r="V70" s="8">
        <f t="shared" si="23"/>
        <v>8.784687113492666E-2</v>
      </c>
      <c r="W70" s="8">
        <f t="shared" si="24"/>
        <v>0.71827137392782359</v>
      </c>
      <c r="X70" s="30">
        <v>4</v>
      </c>
      <c r="Y70" s="8">
        <f t="shared" si="25"/>
        <v>0.1795678434819559</v>
      </c>
      <c r="Z70" s="8">
        <f t="shared" si="26"/>
        <v>0.78639849783380666</v>
      </c>
      <c r="AA70" s="30">
        <v>5</v>
      </c>
      <c r="AB70" s="8">
        <f t="shared" si="27"/>
        <v>0.15727969956676133</v>
      </c>
      <c r="AC70" s="8">
        <f t="shared" si="28"/>
        <v>0.46984612475520232</v>
      </c>
      <c r="AD70" s="30">
        <v>6</v>
      </c>
      <c r="AE70" s="8">
        <f t="shared" si="29"/>
        <v>7.8307687459200387E-2</v>
      </c>
      <c r="AF70" s="8">
        <f t="shared" si="30"/>
        <v>0.16089378515530819</v>
      </c>
      <c r="AG70" s="30">
        <v>7</v>
      </c>
      <c r="AH70" s="8">
        <f t="shared" si="31"/>
        <v>2.2984826450758312E-2</v>
      </c>
      <c r="AI70" s="8">
        <f t="shared" si="32"/>
        <v>0.36684665664595512</v>
      </c>
      <c r="AJ70" s="13">
        <v>8</v>
      </c>
      <c r="AK70" s="11">
        <f t="shared" si="33"/>
        <v>4.5855832080744389E-2</v>
      </c>
    </row>
    <row r="71" spans="1:37" x14ac:dyDescent="0.25">
      <c r="A71" t="s">
        <v>161</v>
      </c>
      <c r="B71" s="8">
        <v>1487287523.8135009</v>
      </c>
      <c r="C71" s="8">
        <v>1517523205.3832514</v>
      </c>
      <c r="D71" s="8">
        <v>1650320607.571357</v>
      </c>
      <c r="E71" s="8">
        <v>1703595521.1014881</v>
      </c>
      <c r="F71" s="8">
        <v>1801287300.8376904</v>
      </c>
      <c r="G71" s="8">
        <v>1598257788.0538075</v>
      </c>
      <c r="H71" s="8">
        <v>1849359495.8949547</v>
      </c>
      <c r="I71" s="8">
        <v>1645381004.7479997</v>
      </c>
      <c r="J71" s="8">
        <v>1842399950</v>
      </c>
      <c r="K71" s="30">
        <v>0</v>
      </c>
      <c r="L71" s="30">
        <v>0</v>
      </c>
      <c r="M71" s="30" t="e">
        <f t="shared" si="17"/>
        <v>#DIV/0!</v>
      </c>
      <c r="N71" s="8">
        <f t="shared" si="18"/>
        <v>2.0125528584074216E-2</v>
      </c>
      <c r="O71" s="30">
        <v>1</v>
      </c>
      <c r="P71" s="8">
        <f t="shared" si="19"/>
        <v>2.0125528584074216E-2</v>
      </c>
      <c r="Q71" s="8">
        <f t="shared" si="20"/>
        <v>0.10401556955511254</v>
      </c>
      <c r="R71" s="30">
        <v>2</v>
      </c>
      <c r="S71" s="8">
        <f t="shared" si="21"/>
        <v>5.2007784777556271E-2</v>
      </c>
      <c r="T71" s="8">
        <f t="shared" si="22"/>
        <v>0.13578702288364228</v>
      </c>
      <c r="U71" s="30">
        <v>3</v>
      </c>
      <c r="V71" s="8">
        <f t="shared" si="23"/>
        <v>4.5262340961214093E-2</v>
      </c>
      <c r="W71" s="8">
        <f t="shared" si="24"/>
        <v>0.19154756932291742</v>
      </c>
      <c r="X71" s="30">
        <v>4</v>
      </c>
      <c r="Y71" s="8">
        <f t="shared" si="25"/>
        <v>4.7886892330729354E-2</v>
      </c>
      <c r="Z71" s="8">
        <f t="shared" si="26"/>
        <v>7.1960146415050288E-2</v>
      </c>
      <c r="AA71" s="30">
        <v>5</v>
      </c>
      <c r="AB71" s="8">
        <f t="shared" si="27"/>
        <v>1.4392029283010057E-2</v>
      </c>
      <c r="AC71" s="8">
        <f t="shared" si="28"/>
        <v>0.21788535360653394</v>
      </c>
      <c r="AD71" s="30">
        <v>6</v>
      </c>
      <c r="AE71" s="8">
        <f t="shared" si="29"/>
        <v>3.631422560108899E-2</v>
      </c>
      <c r="AF71" s="8">
        <f t="shared" si="30"/>
        <v>0.10101796412646413</v>
      </c>
      <c r="AG71" s="30">
        <v>7</v>
      </c>
      <c r="AH71" s="8">
        <f t="shared" si="31"/>
        <v>1.4431137732352019E-2</v>
      </c>
      <c r="AI71" s="8">
        <f t="shared" si="32"/>
        <v>0.21411503528472262</v>
      </c>
      <c r="AJ71" s="13">
        <v>8</v>
      </c>
      <c r="AK71" s="11">
        <f t="shared" si="33"/>
        <v>2.6764379410590327E-2</v>
      </c>
    </row>
    <row r="72" spans="1:37" x14ac:dyDescent="0.25">
      <c r="A72" t="s">
        <v>163</v>
      </c>
      <c r="B72" s="8">
        <v>212023938.90025982</v>
      </c>
      <c r="C72" s="8">
        <v>231964319.69912979</v>
      </c>
      <c r="D72" s="8">
        <v>232253446.82277685</v>
      </c>
      <c r="E72" s="8">
        <v>233074161.71137989</v>
      </c>
      <c r="F72" s="8">
        <v>247234437.79891649</v>
      </c>
      <c r="G72" s="8">
        <v>234081373.86148256</v>
      </c>
      <c r="H72" s="8">
        <v>271984056.7641443</v>
      </c>
      <c r="I72" s="8">
        <v>279531862.58399993</v>
      </c>
      <c r="J72" s="8">
        <v>319012200</v>
      </c>
      <c r="K72" s="30">
        <v>0</v>
      </c>
      <c r="L72" s="30">
        <v>0</v>
      </c>
      <c r="M72" s="30" t="e">
        <f t="shared" si="17"/>
        <v>#DIV/0!</v>
      </c>
      <c r="N72" s="8">
        <f t="shared" si="18"/>
        <v>8.9884377800484028E-2</v>
      </c>
      <c r="O72" s="30">
        <v>1</v>
      </c>
      <c r="P72" s="8">
        <f t="shared" si="19"/>
        <v>8.9884377800484028E-2</v>
      </c>
      <c r="Q72" s="8">
        <f t="shared" si="20"/>
        <v>9.1130030948138097E-2</v>
      </c>
      <c r="R72" s="30">
        <v>2</v>
      </c>
      <c r="S72" s="8">
        <f t="shared" si="21"/>
        <v>4.5565015474069048E-2</v>
      </c>
      <c r="T72" s="8">
        <f t="shared" si="22"/>
        <v>9.4657505890820212E-2</v>
      </c>
      <c r="U72" s="30">
        <v>3</v>
      </c>
      <c r="V72" s="8">
        <f t="shared" si="23"/>
        <v>3.155250196360674E-2</v>
      </c>
      <c r="W72" s="8">
        <f t="shared" si="24"/>
        <v>0.15363783972693024</v>
      </c>
      <c r="X72" s="30">
        <v>4</v>
      </c>
      <c r="Y72" s="8">
        <f t="shared" si="25"/>
        <v>3.8409459931732559E-2</v>
      </c>
      <c r="Z72" s="8">
        <f t="shared" si="26"/>
        <v>9.8969618812992793E-2</v>
      </c>
      <c r="AA72" s="30">
        <v>5</v>
      </c>
      <c r="AB72" s="8">
        <f t="shared" si="27"/>
        <v>1.9793923762598559E-2</v>
      </c>
      <c r="AC72" s="8">
        <f t="shared" si="28"/>
        <v>0.24904426210242403</v>
      </c>
      <c r="AD72" s="30">
        <v>6</v>
      </c>
      <c r="AE72" s="8">
        <f t="shared" si="29"/>
        <v>4.1507377017070669E-2</v>
      </c>
      <c r="AF72" s="8">
        <f t="shared" si="30"/>
        <v>0.27641709697149314</v>
      </c>
      <c r="AG72" s="30">
        <v>7</v>
      </c>
      <c r="AH72" s="8">
        <f t="shared" si="31"/>
        <v>3.9488156710213308E-2</v>
      </c>
      <c r="AI72" s="8">
        <f t="shared" si="32"/>
        <v>0.40853015892969652</v>
      </c>
      <c r="AJ72" s="13">
        <v>8</v>
      </c>
      <c r="AK72" s="11">
        <f t="shared" si="33"/>
        <v>5.1066269866212065E-2</v>
      </c>
    </row>
    <row r="73" spans="1:37" x14ac:dyDescent="0.25">
      <c r="A73" t="s">
        <v>162</v>
      </c>
      <c r="B73" s="8">
        <v>2099980545.020509</v>
      </c>
      <c r="C73" s="8">
        <v>2431329019.4734468</v>
      </c>
      <c r="D73" s="8">
        <v>2552656317.5402884</v>
      </c>
      <c r="E73" s="8">
        <v>1968320692.2017009</v>
      </c>
      <c r="F73" s="8">
        <v>2306280480.7909827</v>
      </c>
      <c r="G73" s="8">
        <v>1988397792.4092026</v>
      </c>
      <c r="H73" s="8">
        <v>2571841936.5320439</v>
      </c>
      <c r="I73" s="8">
        <v>2412358809.1199999</v>
      </c>
      <c r="J73" s="8">
        <v>2656123930</v>
      </c>
      <c r="K73" s="30">
        <v>0</v>
      </c>
      <c r="L73" s="30">
        <v>0</v>
      </c>
      <c r="M73" s="30" t="e">
        <f t="shared" si="17"/>
        <v>#DIV/0!</v>
      </c>
      <c r="N73" s="8">
        <f t="shared" si="18"/>
        <v>0.14650994902884751</v>
      </c>
      <c r="O73" s="30">
        <v>1</v>
      </c>
      <c r="P73" s="8">
        <f t="shared" si="19"/>
        <v>0.14650994902884751</v>
      </c>
      <c r="Q73" s="8">
        <f t="shared" si="20"/>
        <v>0.19520642972705585</v>
      </c>
      <c r="R73" s="30">
        <v>2</v>
      </c>
      <c r="S73" s="8">
        <f t="shared" si="21"/>
        <v>9.7603214863527923E-2</v>
      </c>
      <c r="T73" s="8">
        <f t="shared" si="22"/>
        <v>-6.4747341701386713E-2</v>
      </c>
      <c r="U73" s="30">
        <v>3</v>
      </c>
      <c r="V73" s="8">
        <f t="shared" si="23"/>
        <v>-2.1582447233795571E-2</v>
      </c>
      <c r="W73" s="8">
        <f t="shared" si="24"/>
        <v>9.3707964911982342E-2</v>
      </c>
      <c r="X73" s="30">
        <v>4</v>
      </c>
      <c r="Y73" s="8">
        <f t="shared" si="25"/>
        <v>2.3426991227995585E-2</v>
      </c>
      <c r="Z73" s="8">
        <f t="shared" si="26"/>
        <v>-5.4598895407511693E-2</v>
      </c>
      <c r="AA73" s="30">
        <v>5</v>
      </c>
      <c r="AB73" s="8">
        <f t="shared" si="27"/>
        <v>-1.0919779081502339E-2</v>
      </c>
      <c r="AC73" s="8">
        <f t="shared" si="28"/>
        <v>0.20269426860673639</v>
      </c>
      <c r="AD73" s="30">
        <v>6</v>
      </c>
      <c r="AE73" s="8">
        <f t="shared" si="29"/>
        <v>3.378237810112273E-2</v>
      </c>
      <c r="AF73" s="8">
        <f t="shared" si="30"/>
        <v>0.13867694739075173</v>
      </c>
      <c r="AG73" s="30">
        <v>7</v>
      </c>
      <c r="AH73" s="8">
        <f t="shared" si="31"/>
        <v>1.9810992484393105E-2</v>
      </c>
      <c r="AI73" s="8">
        <f t="shared" si="32"/>
        <v>0.23493981050667595</v>
      </c>
      <c r="AJ73" s="13">
        <v>8</v>
      </c>
      <c r="AK73" s="11">
        <f t="shared" si="33"/>
        <v>2.9367476313334494E-2</v>
      </c>
    </row>
    <row r="74" spans="1:37" x14ac:dyDescent="0.25">
      <c r="A74" t="s">
        <v>164</v>
      </c>
      <c r="B74" s="8">
        <v>1683761105.6740909</v>
      </c>
      <c r="C74" s="8">
        <v>1543538821.7814319</v>
      </c>
      <c r="D74" s="8">
        <v>1685696301.8892822</v>
      </c>
      <c r="E74" s="8">
        <v>1647991725.104862</v>
      </c>
      <c r="F74" s="8">
        <v>1753982063.0592525</v>
      </c>
      <c r="G74" s="8">
        <v>1846446136.5040629</v>
      </c>
      <c r="H74" s="8">
        <v>2361591555.0932012</v>
      </c>
      <c r="I74" s="8">
        <v>2082109285.4639997</v>
      </c>
      <c r="J74" s="8">
        <v>2709872550</v>
      </c>
      <c r="K74" s="30">
        <v>0</v>
      </c>
      <c r="L74" s="30">
        <v>0</v>
      </c>
      <c r="M74" s="30" t="e">
        <f t="shared" si="17"/>
        <v>#DIV/0!</v>
      </c>
      <c r="N74" s="8">
        <f t="shared" si="18"/>
        <v>-8.6952328088606076E-2</v>
      </c>
      <c r="O74" s="30">
        <v>1</v>
      </c>
      <c r="P74" s="8">
        <f t="shared" si="19"/>
        <v>-8.6952328088606076E-2</v>
      </c>
      <c r="Q74" s="8">
        <f t="shared" si="20"/>
        <v>1.1486694704191888E-3</v>
      </c>
      <c r="R74" s="30">
        <v>2</v>
      </c>
      <c r="S74" s="8">
        <f t="shared" si="21"/>
        <v>5.743347352095944E-4</v>
      </c>
      <c r="T74" s="8">
        <f t="shared" si="22"/>
        <v>-2.1472634217774806E-2</v>
      </c>
      <c r="U74" s="30">
        <v>3</v>
      </c>
      <c r="V74" s="8">
        <f t="shared" si="23"/>
        <v>-7.1575447392582684E-3</v>
      </c>
      <c r="W74" s="8">
        <f t="shared" si="24"/>
        <v>4.0858623073474598E-2</v>
      </c>
      <c r="X74" s="30">
        <v>4</v>
      </c>
      <c r="Y74" s="8">
        <f t="shared" si="25"/>
        <v>1.021465576836865E-2</v>
      </c>
      <c r="Z74" s="8">
        <f t="shared" si="26"/>
        <v>9.2232739775983091E-2</v>
      </c>
      <c r="AA74" s="30">
        <v>5</v>
      </c>
      <c r="AB74" s="8">
        <f t="shared" si="27"/>
        <v>1.8446547955196617E-2</v>
      </c>
      <c r="AC74" s="8">
        <f t="shared" si="28"/>
        <v>0.33830573497342648</v>
      </c>
      <c r="AD74" s="30">
        <v>6</v>
      </c>
      <c r="AE74" s="8">
        <f t="shared" si="29"/>
        <v>5.6384289162237748E-2</v>
      </c>
      <c r="AF74" s="8">
        <f t="shared" si="30"/>
        <v>0.21235141491369317</v>
      </c>
      <c r="AG74" s="30">
        <v>7</v>
      </c>
      <c r="AH74" s="8">
        <f t="shared" si="31"/>
        <v>3.0335916416241882E-2</v>
      </c>
      <c r="AI74" s="8">
        <f t="shared" si="32"/>
        <v>0.47587155974717738</v>
      </c>
      <c r="AJ74" s="13">
        <v>8</v>
      </c>
      <c r="AK74" s="11">
        <f t="shared" si="33"/>
        <v>5.9483944968397172E-2</v>
      </c>
    </row>
    <row r="75" spans="1:37" x14ac:dyDescent="0.25">
      <c r="A75" t="s">
        <v>165</v>
      </c>
      <c r="B75" s="8">
        <v>742602491.59768093</v>
      </c>
      <c r="C75" s="8">
        <v>818061990.51811504</v>
      </c>
      <c r="D75" s="8">
        <v>707336015.79794085</v>
      </c>
      <c r="E75" s="8">
        <v>729914994.90090895</v>
      </c>
      <c r="F75" s="8">
        <v>722329513.07102394</v>
      </c>
      <c r="G75" s="8">
        <v>733691073.45769954</v>
      </c>
      <c r="H75" s="8">
        <v>778801703.94388425</v>
      </c>
      <c r="I75" s="8">
        <v>798991381.49999988</v>
      </c>
      <c r="J75" s="8">
        <v>883089500</v>
      </c>
      <c r="K75" s="30">
        <v>0</v>
      </c>
      <c r="L75" s="30">
        <v>0</v>
      </c>
      <c r="M75" s="30" t="e">
        <f t="shared" si="17"/>
        <v>#DIV/0!</v>
      </c>
      <c r="N75" s="8">
        <f t="shared" si="18"/>
        <v>9.6777219788259081E-2</v>
      </c>
      <c r="O75" s="30">
        <v>1</v>
      </c>
      <c r="P75" s="8">
        <f t="shared" si="19"/>
        <v>9.6777219788259081E-2</v>
      </c>
      <c r="Q75" s="8">
        <f t="shared" si="20"/>
        <v>-4.8655074111170329E-2</v>
      </c>
      <c r="R75" s="30">
        <v>2</v>
      </c>
      <c r="S75" s="8">
        <f t="shared" si="21"/>
        <v>-2.4327537055585165E-2</v>
      </c>
      <c r="T75" s="8">
        <f t="shared" si="22"/>
        <v>-1.7232814951648624E-2</v>
      </c>
      <c r="U75" s="30">
        <v>3</v>
      </c>
      <c r="V75" s="8">
        <f t="shared" si="23"/>
        <v>-5.7442716505495409E-3</v>
      </c>
      <c r="W75" s="8">
        <f t="shared" si="24"/>
        <v>-2.767947289862439E-2</v>
      </c>
      <c r="X75" s="30">
        <v>4</v>
      </c>
      <c r="Y75" s="8">
        <f t="shared" si="25"/>
        <v>-6.9198682246560976E-3</v>
      </c>
      <c r="Z75" s="8">
        <f t="shared" si="26"/>
        <v>-1.2072837801088534E-2</v>
      </c>
      <c r="AA75" s="30">
        <v>5</v>
      </c>
      <c r="AB75" s="8">
        <f t="shared" si="27"/>
        <v>-2.4145675602177067E-3</v>
      </c>
      <c r="AC75" s="8">
        <f t="shared" si="28"/>
        <v>4.7595564432527285E-2</v>
      </c>
      <c r="AD75" s="30">
        <v>6</v>
      </c>
      <c r="AE75" s="8">
        <f t="shared" si="29"/>
        <v>7.9325940720878802E-3</v>
      </c>
      <c r="AF75" s="8">
        <f t="shared" si="30"/>
        <v>7.3189262127258542E-2</v>
      </c>
      <c r="AG75" s="30">
        <v>7</v>
      </c>
      <c r="AH75" s="8">
        <f t="shared" si="31"/>
        <v>1.0455608875322649E-2</v>
      </c>
      <c r="AI75" s="8">
        <f t="shared" si="32"/>
        <v>0.173265657498301</v>
      </c>
      <c r="AJ75" s="13">
        <v>8</v>
      </c>
      <c r="AK75" s="11">
        <f t="shared" si="33"/>
        <v>2.1658207187287625E-2</v>
      </c>
    </row>
    <row r="76" spans="1:37" x14ac:dyDescent="0.25">
      <c r="A76" t="s">
        <v>166</v>
      </c>
      <c r="B76" s="8">
        <v>201336445.42407265</v>
      </c>
      <c r="C76" s="8">
        <v>215689983.24206531</v>
      </c>
      <c r="D76" s="8">
        <v>230541971.76862606</v>
      </c>
      <c r="E76" s="8">
        <v>218106001.68917856</v>
      </c>
      <c r="F76" s="8">
        <v>223199000.90650719</v>
      </c>
      <c r="G76" s="8">
        <v>218876884.10386574</v>
      </c>
      <c r="H76" s="8">
        <v>242702020.12244755</v>
      </c>
      <c r="I76" s="8">
        <v>206808079.91999996</v>
      </c>
      <c r="J76" s="8">
        <v>259192660</v>
      </c>
      <c r="K76" s="30">
        <v>0</v>
      </c>
      <c r="L76" s="30">
        <v>0</v>
      </c>
      <c r="M76" s="30" t="e">
        <f t="shared" si="17"/>
        <v>#DIV/0!</v>
      </c>
      <c r="N76" s="8">
        <f t="shared" si="18"/>
        <v>6.886474738816746E-2</v>
      </c>
      <c r="O76" s="30">
        <v>1</v>
      </c>
      <c r="P76" s="8">
        <f t="shared" si="19"/>
        <v>6.886474738816746E-2</v>
      </c>
      <c r="Q76" s="8">
        <f t="shared" si="20"/>
        <v>0.13545556941123671</v>
      </c>
      <c r="R76" s="30">
        <v>2</v>
      </c>
      <c r="S76" s="8">
        <f t="shared" si="21"/>
        <v>6.7727784705618355E-2</v>
      </c>
      <c r="T76" s="8">
        <f t="shared" si="22"/>
        <v>8.0003824338734597E-2</v>
      </c>
      <c r="U76" s="30">
        <v>3</v>
      </c>
      <c r="V76" s="8">
        <f t="shared" si="23"/>
        <v>2.6667941446244865E-2</v>
      </c>
      <c r="W76" s="8">
        <f t="shared" si="24"/>
        <v>0.10308638772023621</v>
      </c>
      <c r="X76" s="30">
        <v>4</v>
      </c>
      <c r="Y76" s="8">
        <f t="shared" si="25"/>
        <v>2.5771596930059051E-2</v>
      </c>
      <c r="Z76" s="8">
        <f t="shared" si="26"/>
        <v>8.3532032144704588E-2</v>
      </c>
      <c r="AA76" s="30">
        <v>5</v>
      </c>
      <c r="AB76" s="8">
        <f t="shared" si="27"/>
        <v>1.6706406428940918E-2</v>
      </c>
      <c r="AC76" s="8">
        <f t="shared" si="28"/>
        <v>0.18685706968341287</v>
      </c>
      <c r="AD76" s="30">
        <v>6</v>
      </c>
      <c r="AE76" s="8">
        <f t="shared" si="29"/>
        <v>3.1142844947235477E-2</v>
      </c>
      <c r="AF76" s="8">
        <f t="shared" si="30"/>
        <v>2.681384649932406E-2</v>
      </c>
      <c r="AG76" s="30">
        <v>7</v>
      </c>
      <c r="AH76" s="8">
        <f t="shared" si="31"/>
        <v>3.8305494999034372E-3</v>
      </c>
      <c r="AI76" s="8">
        <f t="shared" si="32"/>
        <v>0.2525942796243506</v>
      </c>
      <c r="AJ76" s="13">
        <v>8</v>
      </c>
      <c r="AK76" s="11">
        <f t="shared" si="33"/>
        <v>3.1574284953043825E-2</v>
      </c>
    </row>
    <row r="77" spans="1:37" x14ac:dyDescent="0.25">
      <c r="A77" t="s">
        <v>167</v>
      </c>
      <c r="B77" s="8">
        <v>134803209.27836779</v>
      </c>
      <c r="C77" s="8">
        <v>142333757.84679195</v>
      </c>
      <c r="D77" s="8">
        <v>126647565.02101853</v>
      </c>
      <c r="E77" s="8">
        <v>111183096.96165206</v>
      </c>
      <c r="F77" s="8">
        <v>126246842.27353641</v>
      </c>
      <c r="G77" s="8">
        <v>123644922.36008911</v>
      </c>
      <c r="H77" s="8">
        <v>123529200.42644997</v>
      </c>
      <c r="I77" s="8">
        <v>114770569.05599998</v>
      </c>
      <c r="J77" s="8">
        <v>165450800</v>
      </c>
      <c r="K77" s="30">
        <v>0</v>
      </c>
      <c r="L77" s="30">
        <v>0</v>
      </c>
      <c r="M77" s="30" t="e">
        <f t="shared" si="17"/>
        <v>#DIV/0!</v>
      </c>
      <c r="N77" s="8">
        <f t="shared" si="18"/>
        <v>5.4358701188388418E-2</v>
      </c>
      <c r="O77" s="30">
        <v>1</v>
      </c>
      <c r="P77" s="8">
        <f t="shared" si="19"/>
        <v>5.4358701188388418E-2</v>
      </c>
      <c r="Q77" s="8">
        <f t="shared" si="20"/>
        <v>-6.2407855682989462E-2</v>
      </c>
      <c r="R77" s="30">
        <v>2</v>
      </c>
      <c r="S77" s="8">
        <f t="shared" si="21"/>
        <v>-3.1203927841494731E-2</v>
      </c>
      <c r="T77" s="8">
        <f t="shared" si="22"/>
        <v>-0.1926376413759335</v>
      </c>
      <c r="U77" s="30">
        <v>3</v>
      </c>
      <c r="V77" s="8">
        <f t="shared" si="23"/>
        <v>-6.4212547125311173E-2</v>
      </c>
      <c r="W77" s="8">
        <f t="shared" si="24"/>
        <v>-6.5576949749922481E-2</v>
      </c>
      <c r="X77" s="30">
        <v>4</v>
      </c>
      <c r="Y77" s="8">
        <f t="shared" si="25"/>
        <v>-1.639423743748062E-2</v>
      </c>
      <c r="Z77" s="8">
        <f t="shared" si="26"/>
        <v>-8.6402077390734591E-2</v>
      </c>
      <c r="AA77" s="30">
        <v>5</v>
      </c>
      <c r="AB77" s="8">
        <f t="shared" si="27"/>
        <v>-1.7280415478146918E-2</v>
      </c>
      <c r="AC77" s="8">
        <f t="shared" si="28"/>
        <v>-8.7338437077498332E-2</v>
      </c>
      <c r="AD77" s="30">
        <v>6</v>
      </c>
      <c r="AE77" s="8">
        <f t="shared" si="29"/>
        <v>-1.4556406179583056E-2</v>
      </c>
      <c r="AF77" s="8">
        <f t="shared" si="30"/>
        <v>-0.16088092198804566</v>
      </c>
      <c r="AG77" s="30">
        <v>7</v>
      </c>
      <c r="AH77" s="8">
        <f t="shared" si="31"/>
        <v>-2.2982988855435094E-2</v>
      </c>
      <c r="AI77" s="8">
        <f t="shared" si="32"/>
        <v>0.20485786375577117</v>
      </c>
      <c r="AJ77" s="13">
        <v>8</v>
      </c>
      <c r="AK77" s="11">
        <f t="shared" si="33"/>
        <v>2.5607232969471396E-2</v>
      </c>
    </row>
    <row r="78" spans="1:37" x14ac:dyDescent="0.25">
      <c r="A78" t="s">
        <v>168</v>
      </c>
      <c r="B78" s="8">
        <v>429935802.12786013</v>
      </c>
      <c r="C78" s="8">
        <v>408718335.59313363</v>
      </c>
      <c r="D78" s="8">
        <v>502409993.7022714</v>
      </c>
      <c r="E78" s="8">
        <v>488467344.64600128</v>
      </c>
      <c r="F78" s="8">
        <v>537294127.29421818</v>
      </c>
      <c r="G78" s="8">
        <v>527236772.02663535</v>
      </c>
      <c r="H78" s="8">
        <v>567334376.65101588</v>
      </c>
      <c r="I78" s="8">
        <v>594462746.90399992</v>
      </c>
      <c r="J78" s="8">
        <v>653284340</v>
      </c>
      <c r="K78" s="30">
        <v>0</v>
      </c>
      <c r="L78" s="30">
        <v>0</v>
      </c>
      <c r="M78" s="30" t="e">
        <f t="shared" si="17"/>
        <v>#DIV/0!</v>
      </c>
      <c r="N78" s="8">
        <f t="shared" si="18"/>
        <v>-5.0609647392609078E-2</v>
      </c>
      <c r="O78" s="30">
        <v>1</v>
      </c>
      <c r="P78" s="8">
        <f t="shared" si="19"/>
        <v>-5.0609647392609078E-2</v>
      </c>
      <c r="Q78" s="8">
        <f t="shared" si="20"/>
        <v>0.15578060671488222</v>
      </c>
      <c r="R78" s="30">
        <v>2</v>
      </c>
      <c r="S78" s="8">
        <f t="shared" si="21"/>
        <v>7.7890303357441112E-2</v>
      </c>
      <c r="T78" s="8">
        <f t="shared" si="22"/>
        <v>0.12763672086683173</v>
      </c>
      <c r="U78" s="30">
        <v>3</v>
      </c>
      <c r="V78" s="8">
        <f t="shared" si="23"/>
        <v>4.254557362227724E-2</v>
      </c>
      <c r="W78" s="8">
        <f t="shared" si="24"/>
        <v>0.22290976747923316</v>
      </c>
      <c r="X78" s="30">
        <v>4</v>
      </c>
      <c r="Y78" s="8">
        <f t="shared" si="25"/>
        <v>5.572744186980829E-2</v>
      </c>
      <c r="Z78" s="8">
        <f t="shared" si="26"/>
        <v>0.20401383026248604</v>
      </c>
      <c r="AA78" s="30">
        <v>5</v>
      </c>
      <c r="AB78" s="8">
        <f t="shared" si="27"/>
        <v>4.0802766052497205E-2</v>
      </c>
      <c r="AC78" s="8">
        <f t="shared" si="28"/>
        <v>0.27731295928428235</v>
      </c>
      <c r="AD78" s="30">
        <v>6</v>
      </c>
      <c r="AE78" s="8">
        <f t="shared" si="29"/>
        <v>4.6218826547380389E-2</v>
      </c>
      <c r="AF78" s="8">
        <f t="shared" si="30"/>
        <v>0.32402215109957871</v>
      </c>
      <c r="AG78" s="30">
        <v>7</v>
      </c>
      <c r="AH78" s="8">
        <f t="shared" si="31"/>
        <v>4.6288878728511243E-2</v>
      </c>
      <c r="AI78" s="8">
        <f t="shared" si="32"/>
        <v>0.41837657078408369</v>
      </c>
      <c r="AJ78" s="13">
        <v>8</v>
      </c>
      <c r="AK78" s="11">
        <f t="shared" si="33"/>
        <v>5.2297071348010461E-2</v>
      </c>
    </row>
    <row r="79" spans="1:37" x14ac:dyDescent="0.25">
      <c r="A79" t="s">
        <v>169</v>
      </c>
      <c r="B79" s="8">
        <v>7796786615.485034</v>
      </c>
      <c r="C79" s="8">
        <v>9466352247.7428703</v>
      </c>
      <c r="D79" s="8">
        <v>9919438875.2695103</v>
      </c>
      <c r="E79" s="8">
        <v>9736997719.4319382</v>
      </c>
      <c r="F79" s="8">
        <v>10752484485.380705</v>
      </c>
      <c r="G79" s="8">
        <v>11464804368.641668</v>
      </c>
      <c r="H79" s="8">
        <v>12586468372.259369</v>
      </c>
      <c r="I79" s="8">
        <v>10823034701.387999</v>
      </c>
      <c r="J79" s="8">
        <v>11626097040</v>
      </c>
      <c r="K79" s="30">
        <v>0</v>
      </c>
      <c r="L79" s="30">
        <v>0</v>
      </c>
      <c r="M79" s="30" t="e">
        <f t="shared" si="17"/>
        <v>#DIV/0!</v>
      </c>
      <c r="N79" s="8">
        <f t="shared" si="18"/>
        <v>0.19403196624297955</v>
      </c>
      <c r="O79" s="30">
        <v>1</v>
      </c>
      <c r="P79" s="8">
        <f t="shared" si="19"/>
        <v>0.19403196624297955</v>
      </c>
      <c r="Q79" s="8">
        <f t="shared" si="20"/>
        <v>0.24078467826602895</v>
      </c>
      <c r="R79" s="30">
        <v>2</v>
      </c>
      <c r="S79" s="8">
        <f t="shared" si="21"/>
        <v>0.12039233913301448</v>
      </c>
      <c r="T79" s="8">
        <f t="shared" si="22"/>
        <v>0.2222211513419862</v>
      </c>
      <c r="U79" s="30">
        <v>3</v>
      </c>
      <c r="V79" s="8">
        <f t="shared" si="23"/>
        <v>7.4073717113995394E-2</v>
      </c>
      <c r="W79" s="8">
        <f t="shared" si="24"/>
        <v>0.32142516635196844</v>
      </c>
      <c r="X79" s="30">
        <v>4</v>
      </c>
      <c r="Y79" s="8">
        <f t="shared" si="25"/>
        <v>8.035629158799211E-2</v>
      </c>
      <c r="Z79" s="8">
        <f t="shared" si="26"/>
        <v>0.38557017637197516</v>
      </c>
      <c r="AA79" s="30">
        <v>5</v>
      </c>
      <c r="AB79" s="8">
        <f t="shared" si="27"/>
        <v>7.7114035274395032E-2</v>
      </c>
      <c r="AC79" s="8">
        <f t="shared" si="28"/>
        <v>0.47891062172457582</v>
      </c>
      <c r="AD79" s="30">
        <v>6</v>
      </c>
      <c r="AE79" s="8">
        <f t="shared" si="29"/>
        <v>7.9818436954095975E-2</v>
      </c>
      <c r="AF79" s="8">
        <f t="shared" si="30"/>
        <v>0.32796502913329711</v>
      </c>
      <c r="AG79" s="30">
        <v>7</v>
      </c>
      <c r="AH79" s="8">
        <f t="shared" si="31"/>
        <v>4.6852147019042445E-2</v>
      </c>
      <c r="AI79" s="8">
        <f t="shared" si="32"/>
        <v>0.39954063961530095</v>
      </c>
      <c r="AJ79" s="13">
        <v>8</v>
      </c>
      <c r="AK79" s="11">
        <f t="shared" si="33"/>
        <v>4.9942579951912619E-2</v>
      </c>
    </row>
    <row r="80" spans="1:37" x14ac:dyDescent="0.25">
      <c r="A80" t="s">
        <v>170</v>
      </c>
      <c r="B80" s="8">
        <v>167208405.80568904</v>
      </c>
      <c r="C80" s="8">
        <v>198969614.81403247</v>
      </c>
      <c r="D80" s="8">
        <v>183470503.87408057</v>
      </c>
      <c r="E80" s="8">
        <v>209901614.2682974</v>
      </c>
      <c r="F80" s="8">
        <v>243598516.85421416</v>
      </c>
      <c r="G80" s="8">
        <v>242492203.09828269</v>
      </c>
      <c r="H80" s="8">
        <v>287704213.5766499</v>
      </c>
      <c r="I80" s="8">
        <v>278782318.30799991</v>
      </c>
      <c r="J80" s="8">
        <v>285942010</v>
      </c>
      <c r="K80" s="30">
        <v>0</v>
      </c>
      <c r="L80" s="30">
        <v>0</v>
      </c>
      <c r="M80" s="30" t="e">
        <f t="shared" si="17"/>
        <v>#DIV/0!</v>
      </c>
      <c r="N80" s="8">
        <f t="shared" si="18"/>
        <v>0.17391115034518292</v>
      </c>
      <c r="O80" s="30">
        <v>1</v>
      </c>
      <c r="P80" s="8">
        <f t="shared" si="19"/>
        <v>0.17391115034518292</v>
      </c>
      <c r="Q80" s="8">
        <f t="shared" si="20"/>
        <v>9.2812939399270156E-2</v>
      </c>
      <c r="R80" s="30">
        <v>2</v>
      </c>
      <c r="S80" s="8">
        <f t="shared" si="21"/>
        <v>4.6406469699635078E-2</v>
      </c>
      <c r="T80" s="8">
        <f t="shared" si="22"/>
        <v>0.22739794410674447</v>
      </c>
      <c r="U80" s="30">
        <v>3</v>
      </c>
      <c r="V80" s="8">
        <f t="shared" si="23"/>
        <v>7.5799314702248155E-2</v>
      </c>
      <c r="W80" s="8">
        <f t="shared" si="24"/>
        <v>0.37628047402543208</v>
      </c>
      <c r="X80" s="30">
        <v>4</v>
      </c>
      <c r="Y80" s="8">
        <f t="shared" si="25"/>
        <v>9.4070118506358019E-2</v>
      </c>
      <c r="Z80" s="8">
        <f t="shared" si="26"/>
        <v>0.37172858434423706</v>
      </c>
      <c r="AA80" s="30">
        <v>5</v>
      </c>
      <c r="AB80" s="8">
        <f t="shared" si="27"/>
        <v>7.4345716868847417E-2</v>
      </c>
      <c r="AC80" s="8">
        <f t="shared" si="28"/>
        <v>0.54269194283632405</v>
      </c>
      <c r="AD80" s="30">
        <v>6</v>
      </c>
      <c r="AE80" s="8">
        <f t="shared" si="29"/>
        <v>9.0448657139387337E-2</v>
      </c>
      <c r="AF80" s="8">
        <f t="shared" si="30"/>
        <v>0.51119028282779921</v>
      </c>
      <c r="AG80" s="30">
        <v>7</v>
      </c>
      <c r="AH80" s="8">
        <f t="shared" si="31"/>
        <v>7.3027183261114167E-2</v>
      </c>
      <c r="AI80" s="8">
        <f t="shared" si="32"/>
        <v>0.53654805467867017</v>
      </c>
      <c r="AJ80" s="13">
        <v>8</v>
      </c>
      <c r="AK80" s="11">
        <f t="shared" si="33"/>
        <v>6.7068506834833772E-2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zoomScale="55" zoomScaleNormal="55" workbookViewId="0">
      <selection activeCell="AP15" sqref="AP15"/>
    </sheetView>
  </sheetViews>
  <sheetFormatPr defaultRowHeight="15" x14ac:dyDescent="0.25"/>
  <cols>
    <col min="2" max="10" width="0" hidden="1" customWidth="1"/>
  </cols>
  <sheetData>
    <row r="1" spans="1:37" ht="15.75" x14ac:dyDescent="0.25">
      <c r="A1" s="1" t="s">
        <v>205</v>
      </c>
      <c r="B1" t="s">
        <v>211</v>
      </c>
      <c r="C1" t="s">
        <v>232</v>
      </c>
      <c r="D1" t="s">
        <v>234</v>
      </c>
      <c r="E1" t="s">
        <v>236</v>
      </c>
      <c r="F1" t="s">
        <v>238</v>
      </c>
      <c r="G1" t="s">
        <v>240</v>
      </c>
      <c r="H1" t="s">
        <v>242</v>
      </c>
      <c r="I1" t="s">
        <v>244</v>
      </c>
      <c r="J1" t="s">
        <v>212</v>
      </c>
      <c r="K1" t="s">
        <v>274</v>
      </c>
      <c r="L1" t="s">
        <v>268</v>
      </c>
      <c r="M1" s="31" t="s">
        <v>275</v>
      </c>
      <c r="N1" t="s">
        <v>277</v>
      </c>
      <c r="O1" t="s">
        <v>268</v>
      </c>
      <c r="P1" s="31" t="s">
        <v>276</v>
      </c>
      <c r="Q1" t="s">
        <v>278</v>
      </c>
      <c r="R1" t="s">
        <v>268</v>
      </c>
      <c r="S1" s="31" t="s">
        <v>279</v>
      </c>
      <c r="T1" t="s">
        <v>280</v>
      </c>
      <c r="U1" t="s">
        <v>268</v>
      </c>
      <c r="V1" s="31" t="s">
        <v>281</v>
      </c>
      <c r="W1" t="s">
        <v>282</v>
      </c>
      <c r="X1" t="s">
        <v>268</v>
      </c>
      <c r="Y1" s="31" t="s">
        <v>283</v>
      </c>
      <c r="Z1" t="s">
        <v>284</v>
      </c>
      <c r="AA1" t="s">
        <v>268</v>
      </c>
      <c r="AB1" s="31" t="s">
        <v>285</v>
      </c>
      <c r="AC1" t="s">
        <v>286</v>
      </c>
      <c r="AD1" t="s">
        <v>268</v>
      </c>
      <c r="AE1" s="31" t="s">
        <v>287</v>
      </c>
      <c r="AF1" t="s">
        <v>288</v>
      </c>
      <c r="AG1" t="s">
        <v>268</v>
      </c>
      <c r="AH1" s="31" t="s">
        <v>289</v>
      </c>
      <c r="AI1" t="s">
        <v>290</v>
      </c>
      <c r="AJ1" t="s">
        <v>268</v>
      </c>
      <c r="AK1" s="31" t="s">
        <v>291</v>
      </c>
    </row>
    <row r="2" spans="1:37" x14ac:dyDescent="0.25">
      <c r="A2" t="s">
        <v>209</v>
      </c>
      <c r="B2">
        <v>26545.337752199252</v>
      </c>
      <c r="C2">
        <v>29251.850130235798</v>
      </c>
      <c r="D2">
        <v>49875.220240102943</v>
      </c>
      <c r="E2">
        <v>75305.673479793171</v>
      </c>
      <c r="F2">
        <v>88360.553016743099</v>
      </c>
      <c r="G2">
        <v>112313.27166542085</v>
      </c>
      <c r="H2">
        <v>95285.897681083181</v>
      </c>
      <c r="I2">
        <v>75965.041931999993</v>
      </c>
      <c r="J2">
        <v>68741.960000000006</v>
      </c>
      <c r="K2">
        <v>0</v>
      </c>
      <c r="L2">
        <v>0</v>
      </c>
      <c r="M2" s="31">
        <v>0</v>
      </c>
      <c r="N2" s="8">
        <f>LN(C2/B2)</f>
        <v>9.7088694278962287E-2</v>
      </c>
      <c r="O2">
        <v>1</v>
      </c>
      <c r="P2" s="32">
        <f>N2/O2</f>
        <v>9.7088694278962287E-2</v>
      </c>
      <c r="Q2" s="8">
        <f>LN(D2/B2)</f>
        <v>0.6306701613276271</v>
      </c>
      <c r="R2">
        <v>2</v>
      </c>
      <c r="S2" s="32">
        <f>Q2/R2</f>
        <v>0.31533508066381355</v>
      </c>
      <c r="T2" s="8">
        <f>LN(E2/B2)</f>
        <v>1.0427013472704145</v>
      </c>
      <c r="U2">
        <v>3</v>
      </c>
      <c r="V2" s="32">
        <f>T2/U2</f>
        <v>0.34756711575680482</v>
      </c>
      <c r="W2" s="8">
        <f>LN(F2/B2)</f>
        <v>1.2025715074955083</v>
      </c>
      <c r="X2">
        <v>4</v>
      </c>
      <c r="Y2" s="32">
        <f>W2/X2</f>
        <v>0.30064287687387709</v>
      </c>
      <c r="Z2" s="8">
        <f>LN(G2/B2)</f>
        <v>1.4424379055052119</v>
      </c>
      <c r="AA2">
        <v>5</v>
      </c>
      <c r="AB2" s="32">
        <f>Z2/AA2</f>
        <v>0.28848758110104239</v>
      </c>
      <c r="AC2" s="8">
        <f>LN(H2/B2)</f>
        <v>1.2780276918331734</v>
      </c>
      <c r="AD2">
        <v>6</v>
      </c>
      <c r="AE2" s="32">
        <f>AC2/AD2</f>
        <v>0.21300461530552892</v>
      </c>
      <c r="AF2">
        <f>LN(I2/B2)</f>
        <v>1.0514191301723121</v>
      </c>
      <c r="AG2">
        <v>7</v>
      </c>
      <c r="AH2" s="31">
        <f>AF2/AG2</f>
        <v>0.15020273288175887</v>
      </c>
      <c r="AI2" s="8">
        <f>LN(J2/B2)</f>
        <v>0.95150565453916869</v>
      </c>
      <c r="AJ2">
        <v>8</v>
      </c>
      <c r="AK2" s="32">
        <f>AI2/AJ2</f>
        <v>0.11893820681739609</v>
      </c>
    </row>
    <row r="3" spans="1:37" x14ac:dyDescent="0.25">
      <c r="A3" t="s">
        <v>93</v>
      </c>
      <c r="B3">
        <v>38283.086374292594</v>
      </c>
      <c r="C3">
        <v>38158.880536418823</v>
      </c>
      <c r="D3">
        <v>39440.224976492296</v>
      </c>
      <c r="E3">
        <v>39791.640413670088</v>
      </c>
      <c r="F3">
        <v>35754.658840597855</v>
      </c>
      <c r="G3">
        <v>35775.105671034398</v>
      </c>
      <c r="H3">
        <v>34676.551632013194</v>
      </c>
      <c r="I3">
        <v>32829.021263999995</v>
      </c>
      <c r="J3">
        <v>44439.68</v>
      </c>
      <c r="K3">
        <v>0</v>
      </c>
      <c r="L3">
        <v>0</v>
      </c>
      <c r="M3" s="31">
        <v>0</v>
      </c>
      <c r="N3" s="8">
        <f t="shared" ref="N3:N66" si="0">LN(C3/B3)</f>
        <v>-3.2496795202636244E-3</v>
      </c>
      <c r="O3">
        <v>1</v>
      </c>
      <c r="P3" s="32">
        <f t="shared" ref="P3:P66" si="1">N3/O3</f>
        <v>-3.2496795202636244E-3</v>
      </c>
      <c r="Q3" s="8">
        <f t="shared" ref="Q3:Q66" si="2">LN(D3/B3)</f>
        <v>2.9778044367968107E-2</v>
      </c>
      <c r="R3">
        <v>2</v>
      </c>
      <c r="S3" s="32">
        <f t="shared" ref="S3:S66" si="3">Q3/R3</f>
        <v>1.4889022183984054E-2</v>
      </c>
      <c r="T3" s="8">
        <f t="shared" ref="T3:T66" si="4">LN(E3/B3)</f>
        <v>3.8648660749081964E-2</v>
      </c>
      <c r="U3">
        <v>3</v>
      </c>
      <c r="V3" s="32">
        <f t="shared" ref="V3:V66" si="5">T3/U3</f>
        <v>1.2882886916360655E-2</v>
      </c>
      <c r="W3" s="8">
        <f t="shared" ref="W3:W66" si="6">LN(F3/B3)</f>
        <v>-6.8327611753328535E-2</v>
      </c>
      <c r="X3">
        <v>4</v>
      </c>
      <c r="Y3" s="32">
        <f t="shared" ref="Y3:Y66" si="7">W3/X3</f>
        <v>-1.7081902938332134E-2</v>
      </c>
      <c r="Z3" s="8">
        <f t="shared" ref="Z3:Z66" si="8">LN(G3/B3)</f>
        <v>-6.775591041660381E-2</v>
      </c>
      <c r="AA3">
        <v>5</v>
      </c>
      <c r="AB3" s="32">
        <f t="shared" ref="AB3:AB66" si="9">Z3/AA3</f>
        <v>-1.3551182083320762E-2</v>
      </c>
      <c r="AC3" s="8">
        <f t="shared" ref="AC3:AC66" si="10">LN(H3/B3)</f>
        <v>-9.8944476563506398E-2</v>
      </c>
      <c r="AD3">
        <v>6</v>
      </c>
      <c r="AE3" s="32">
        <f t="shared" ref="AE3:AE66" si="11">AC3/AD3</f>
        <v>-1.6490746093917732E-2</v>
      </c>
      <c r="AF3">
        <f t="shared" ref="AF3:AF66" si="12">LN(I3/B3)</f>
        <v>-0.15369527079810505</v>
      </c>
      <c r="AG3">
        <v>7</v>
      </c>
      <c r="AH3" s="31">
        <f t="shared" ref="AH3:AH66" si="13">AF3/AG3</f>
        <v>-2.1956467256872149E-2</v>
      </c>
      <c r="AI3" s="8">
        <f t="shared" ref="AI3:AI66" si="14">LN(J3/B3)</f>
        <v>0.14912457440311749</v>
      </c>
      <c r="AJ3">
        <v>8</v>
      </c>
      <c r="AK3" s="32">
        <f t="shared" ref="AK3:AK66" si="15">AI3/AJ3</f>
        <v>1.8640571800389687E-2</v>
      </c>
    </row>
    <row r="4" spans="1:37" x14ac:dyDescent="0.25">
      <c r="A4" t="s">
        <v>94</v>
      </c>
      <c r="B4">
        <v>22742.8255656404</v>
      </c>
      <c r="C4">
        <v>25219.274415503696</v>
      </c>
      <c r="D4">
        <v>26079.714455282243</v>
      </c>
      <c r="E4">
        <v>25870.144798820915</v>
      </c>
      <c r="F4">
        <v>26870.64706570037</v>
      </c>
      <c r="G4">
        <v>26542.033652216738</v>
      </c>
      <c r="H4">
        <v>28717.844142077993</v>
      </c>
      <c r="I4">
        <v>25801.556351999996</v>
      </c>
      <c r="J4">
        <v>32016.94</v>
      </c>
      <c r="K4">
        <v>0</v>
      </c>
      <c r="L4">
        <v>0</v>
      </c>
      <c r="M4" s="31">
        <v>0</v>
      </c>
      <c r="N4" s="8">
        <f t="shared" si="0"/>
        <v>0.10335882401228375</v>
      </c>
      <c r="O4">
        <v>1</v>
      </c>
      <c r="P4" s="32">
        <f t="shared" si="1"/>
        <v>0.10335882401228375</v>
      </c>
      <c r="Q4" s="8">
        <f t="shared" si="2"/>
        <v>0.13690805228944056</v>
      </c>
      <c r="R4">
        <v>2</v>
      </c>
      <c r="S4" s="32">
        <f t="shared" si="3"/>
        <v>6.8454026144720279E-2</v>
      </c>
      <c r="T4" s="8">
        <f t="shared" si="4"/>
        <v>0.12883985744500412</v>
      </c>
      <c r="U4">
        <v>3</v>
      </c>
      <c r="V4" s="32">
        <f t="shared" si="5"/>
        <v>4.2946619148334704E-2</v>
      </c>
      <c r="W4" s="8">
        <f t="shared" si="6"/>
        <v>0.1667847677724229</v>
      </c>
      <c r="X4">
        <v>4</v>
      </c>
      <c r="Y4" s="32">
        <f t="shared" si="7"/>
        <v>4.1696191943105726E-2</v>
      </c>
      <c r="Z4" s="8">
        <f t="shared" si="8"/>
        <v>0.15447991599120039</v>
      </c>
      <c r="AA4">
        <v>5</v>
      </c>
      <c r="AB4" s="32">
        <f t="shared" si="9"/>
        <v>3.0895983198240079E-2</v>
      </c>
      <c r="AC4" s="8">
        <f t="shared" si="10"/>
        <v>0.23326894076310528</v>
      </c>
      <c r="AD4">
        <v>6</v>
      </c>
      <c r="AE4" s="32">
        <f t="shared" si="11"/>
        <v>3.8878156793850878E-2</v>
      </c>
      <c r="AF4">
        <f t="shared" si="12"/>
        <v>0.12618507792055375</v>
      </c>
      <c r="AG4">
        <v>7</v>
      </c>
      <c r="AH4" s="31">
        <f t="shared" si="13"/>
        <v>1.8026439702936249E-2</v>
      </c>
      <c r="AI4" s="8">
        <f t="shared" si="14"/>
        <v>0.34201540182166623</v>
      </c>
      <c r="AJ4">
        <v>8</v>
      </c>
      <c r="AK4" s="32">
        <f t="shared" si="15"/>
        <v>4.2751925227708279E-2</v>
      </c>
    </row>
    <row r="5" spans="1:37" x14ac:dyDescent="0.25">
      <c r="A5" t="s">
        <v>95</v>
      </c>
      <c r="B5">
        <v>16211.922611572823</v>
      </c>
      <c r="C5">
        <v>17105.326086636578</v>
      </c>
      <c r="D5">
        <v>18389.405086928105</v>
      </c>
      <c r="E5">
        <v>19750.174407524333</v>
      </c>
      <c r="F5">
        <v>19328.384793315603</v>
      </c>
      <c r="G5">
        <v>19065.847826456727</v>
      </c>
      <c r="H5">
        <v>19750.171768235996</v>
      </c>
      <c r="I5">
        <v>20823.007451999994</v>
      </c>
      <c r="J5">
        <v>23083.94</v>
      </c>
      <c r="K5">
        <v>0</v>
      </c>
      <c r="L5">
        <v>0</v>
      </c>
      <c r="M5" s="31">
        <v>0</v>
      </c>
      <c r="N5" s="8">
        <f t="shared" si="0"/>
        <v>5.3642946840382164E-2</v>
      </c>
      <c r="O5">
        <v>1</v>
      </c>
      <c r="P5" s="32">
        <f t="shared" si="1"/>
        <v>5.3642946840382164E-2</v>
      </c>
      <c r="Q5" s="8">
        <f t="shared" si="2"/>
        <v>0.12602775305216554</v>
      </c>
      <c r="R5">
        <v>2</v>
      </c>
      <c r="S5" s="32">
        <f t="shared" si="3"/>
        <v>6.3013876526082771E-2</v>
      </c>
      <c r="T5" s="8">
        <f t="shared" si="4"/>
        <v>0.19741538684165649</v>
      </c>
      <c r="U5">
        <v>3</v>
      </c>
      <c r="V5" s="32">
        <f t="shared" si="5"/>
        <v>6.5805128947218836E-2</v>
      </c>
      <c r="W5" s="8">
        <f t="shared" si="6"/>
        <v>0.17582779492157918</v>
      </c>
      <c r="X5">
        <v>4</v>
      </c>
      <c r="Y5" s="32">
        <f t="shared" si="7"/>
        <v>4.3956948730394796E-2</v>
      </c>
      <c r="Z5" s="8">
        <f t="shared" si="8"/>
        <v>0.16215172740336345</v>
      </c>
      <c r="AA5">
        <v>5</v>
      </c>
      <c r="AB5" s="32">
        <f t="shared" si="9"/>
        <v>3.2430345480672688E-2</v>
      </c>
      <c r="AC5" s="8">
        <f t="shared" si="10"/>
        <v>0.19741525320797518</v>
      </c>
      <c r="AD5">
        <v>6</v>
      </c>
      <c r="AE5" s="32">
        <f t="shared" si="11"/>
        <v>3.2902542201329196E-2</v>
      </c>
      <c r="AF5">
        <f t="shared" si="12"/>
        <v>0.25031156767178814</v>
      </c>
      <c r="AG5">
        <v>7</v>
      </c>
      <c r="AH5" s="31">
        <f t="shared" si="13"/>
        <v>3.5758795381684021E-2</v>
      </c>
      <c r="AI5" s="8">
        <f t="shared" si="14"/>
        <v>0.35339020241522173</v>
      </c>
      <c r="AJ5">
        <v>8</v>
      </c>
      <c r="AK5" s="32">
        <f t="shared" si="15"/>
        <v>4.4173775301902717E-2</v>
      </c>
    </row>
    <row r="6" spans="1:37" x14ac:dyDescent="0.25">
      <c r="A6" t="s">
        <v>96</v>
      </c>
      <c r="B6">
        <v>23247.745180150952</v>
      </c>
      <c r="C6">
        <v>30328.454033280639</v>
      </c>
      <c r="D6">
        <v>27003.298950896711</v>
      </c>
      <c r="E6">
        <v>25189.247283236509</v>
      </c>
      <c r="F6">
        <v>27963.030360257879</v>
      </c>
      <c r="G6">
        <v>25938.144673424682</v>
      </c>
      <c r="H6">
        <v>31713.726048544791</v>
      </c>
      <c r="I6">
        <v>30203.353439999995</v>
      </c>
      <c r="J6">
        <v>35491.699999999997</v>
      </c>
      <c r="K6">
        <v>0</v>
      </c>
      <c r="L6">
        <v>0</v>
      </c>
      <c r="M6" s="31">
        <v>0</v>
      </c>
      <c r="N6" s="8">
        <f t="shared" si="0"/>
        <v>0.26587820303285398</v>
      </c>
      <c r="O6">
        <v>1</v>
      </c>
      <c r="P6" s="32">
        <f t="shared" si="1"/>
        <v>0.26587820303285398</v>
      </c>
      <c r="Q6" s="8">
        <f t="shared" si="2"/>
        <v>0.14975089607562247</v>
      </c>
      <c r="R6">
        <v>2</v>
      </c>
      <c r="S6" s="32">
        <f t="shared" si="3"/>
        <v>7.4875448037811237E-2</v>
      </c>
      <c r="T6" s="8">
        <f t="shared" si="4"/>
        <v>8.020906251598077E-2</v>
      </c>
      <c r="U6">
        <v>3</v>
      </c>
      <c r="V6" s="32">
        <f t="shared" si="5"/>
        <v>2.673635417199359E-2</v>
      </c>
      <c r="W6" s="8">
        <f t="shared" si="6"/>
        <v>0.18467514764470683</v>
      </c>
      <c r="X6">
        <v>4</v>
      </c>
      <c r="Y6" s="32">
        <f t="shared" si="7"/>
        <v>4.6168786911176707E-2</v>
      </c>
      <c r="Z6" s="8">
        <f t="shared" si="8"/>
        <v>0.10950650672959154</v>
      </c>
      <c r="AA6">
        <v>5</v>
      </c>
      <c r="AB6" s="32">
        <f t="shared" si="9"/>
        <v>2.1901301345918309E-2</v>
      </c>
      <c r="AC6" s="8">
        <f t="shared" si="10"/>
        <v>0.31054143971182502</v>
      </c>
      <c r="AD6">
        <v>6</v>
      </c>
      <c r="AE6" s="32">
        <f t="shared" si="11"/>
        <v>5.1756906618637501E-2</v>
      </c>
      <c r="AF6">
        <f t="shared" si="12"/>
        <v>0.26174481344435246</v>
      </c>
      <c r="AG6">
        <v>7</v>
      </c>
      <c r="AH6" s="31">
        <f t="shared" si="13"/>
        <v>3.7392116206336069E-2</v>
      </c>
      <c r="AI6" s="8">
        <f t="shared" si="14"/>
        <v>0.42309072049685725</v>
      </c>
      <c r="AJ6">
        <v>8</v>
      </c>
      <c r="AK6" s="32">
        <f t="shared" si="15"/>
        <v>5.2886340062107157E-2</v>
      </c>
    </row>
    <row r="7" spans="1:37" x14ac:dyDescent="0.25">
      <c r="A7" t="s">
        <v>97</v>
      </c>
      <c r="B7">
        <v>46487.555401979269</v>
      </c>
      <c r="C7">
        <v>63948.390792976548</v>
      </c>
      <c r="D7">
        <v>56698.395215275385</v>
      </c>
      <c r="E7">
        <v>65361.297146725199</v>
      </c>
      <c r="F7">
        <v>70930.129902869929</v>
      </c>
      <c r="G7">
        <v>78059.980246984502</v>
      </c>
      <c r="H7">
        <v>84761.22016210678</v>
      </c>
      <c r="I7">
        <v>72245.101967999988</v>
      </c>
      <c r="J7">
        <v>87104.16</v>
      </c>
      <c r="K7">
        <v>0</v>
      </c>
      <c r="L7">
        <v>0</v>
      </c>
      <c r="M7" s="31">
        <v>0</v>
      </c>
      <c r="N7" s="8">
        <f t="shared" si="0"/>
        <v>0.31889171317824616</v>
      </c>
      <c r="O7">
        <v>1</v>
      </c>
      <c r="P7" s="32">
        <f t="shared" si="1"/>
        <v>0.31889171317824616</v>
      </c>
      <c r="Q7" s="8">
        <f t="shared" si="2"/>
        <v>0.19856125624034526</v>
      </c>
      <c r="R7">
        <v>2</v>
      </c>
      <c r="S7" s="32">
        <f t="shared" si="3"/>
        <v>9.9280628120172632E-2</v>
      </c>
      <c r="T7" s="8">
        <f t="shared" si="4"/>
        <v>0.34074564552968217</v>
      </c>
      <c r="U7">
        <v>3</v>
      </c>
      <c r="V7" s="32">
        <f t="shared" si="5"/>
        <v>0.11358188184322739</v>
      </c>
      <c r="W7" s="8">
        <f t="shared" si="6"/>
        <v>0.42251065562457507</v>
      </c>
      <c r="X7">
        <v>4</v>
      </c>
      <c r="Y7" s="32">
        <f t="shared" si="7"/>
        <v>0.10562766390614377</v>
      </c>
      <c r="Z7" s="8">
        <f t="shared" si="8"/>
        <v>0.51829285769204314</v>
      </c>
      <c r="AA7">
        <v>5</v>
      </c>
      <c r="AB7" s="32">
        <f t="shared" si="9"/>
        <v>0.10365857153840863</v>
      </c>
      <c r="AC7" s="8">
        <f t="shared" si="10"/>
        <v>0.60065347777964262</v>
      </c>
      <c r="AD7">
        <v>6</v>
      </c>
      <c r="AE7" s="32">
        <f t="shared" si="11"/>
        <v>0.10010891296327377</v>
      </c>
      <c r="AF7">
        <f t="shared" si="12"/>
        <v>0.44087988085279523</v>
      </c>
      <c r="AG7">
        <v>7</v>
      </c>
      <c r="AH7" s="31">
        <f t="shared" si="13"/>
        <v>6.2982840121827893E-2</v>
      </c>
      <c r="AI7" s="8">
        <f t="shared" si="14"/>
        <v>0.627919992900699</v>
      </c>
      <c r="AJ7">
        <v>8</v>
      </c>
      <c r="AK7" s="32">
        <f t="shared" si="15"/>
        <v>7.8489999112587375E-2</v>
      </c>
    </row>
    <row r="8" spans="1:37" x14ac:dyDescent="0.25">
      <c r="A8" t="s">
        <v>98</v>
      </c>
      <c r="B8">
        <v>33903.220945129666</v>
      </c>
      <c r="C8">
        <v>21536.639141999025</v>
      </c>
      <c r="D8">
        <v>22131.590729613512</v>
      </c>
      <c r="E8">
        <v>27384.974984462209</v>
      </c>
      <c r="F8">
        <v>26657.298868448692</v>
      </c>
      <c r="G8">
        <v>29678.754355949201</v>
      </c>
      <c r="H8">
        <v>38216.260203217185</v>
      </c>
      <c r="I8">
        <v>43660.700615999995</v>
      </c>
      <c r="J8">
        <v>59161.79</v>
      </c>
      <c r="K8">
        <v>0</v>
      </c>
      <c r="L8">
        <v>0</v>
      </c>
      <c r="M8" s="31">
        <v>0</v>
      </c>
      <c r="N8" s="8">
        <f t="shared" si="0"/>
        <v>-0.45375439213996455</v>
      </c>
      <c r="O8">
        <v>1</v>
      </c>
      <c r="P8" s="32">
        <f t="shared" si="1"/>
        <v>-0.45375439213996455</v>
      </c>
      <c r="Q8" s="8">
        <f t="shared" si="2"/>
        <v>-0.42650399038464232</v>
      </c>
      <c r="R8">
        <v>2</v>
      </c>
      <c r="S8" s="32">
        <f t="shared" si="3"/>
        <v>-0.21325199519232116</v>
      </c>
      <c r="T8" s="8">
        <f t="shared" si="4"/>
        <v>-0.21351551824425397</v>
      </c>
      <c r="U8">
        <v>3</v>
      </c>
      <c r="V8" s="32">
        <f t="shared" si="5"/>
        <v>-7.1171839414751317E-2</v>
      </c>
      <c r="W8" s="8">
        <f t="shared" si="6"/>
        <v>-0.24044703114865495</v>
      </c>
      <c r="X8">
        <v>4</v>
      </c>
      <c r="Y8" s="32">
        <f t="shared" si="7"/>
        <v>-6.0111757787163739E-2</v>
      </c>
      <c r="Z8" s="8">
        <f t="shared" si="8"/>
        <v>-0.13307857472433865</v>
      </c>
      <c r="AA8">
        <v>5</v>
      </c>
      <c r="AB8" s="32">
        <f t="shared" si="9"/>
        <v>-2.6615714944867731E-2</v>
      </c>
      <c r="AC8" s="8">
        <f t="shared" si="10"/>
        <v>0.11975106181158099</v>
      </c>
      <c r="AD8">
        <v>6</v>
      </c>
      <c r="AE8" s="32">
        <f t="shared" si="11"/>
        <v>1.9958510301930164E-2</v>
      </c>
      <c r="AF8">
        <f t="shared" si="12"/>
        <v>0.25293837508059186</v>
      </c>
      <c r="AG8">
        <v>7</v>
      </c>
      <c r="AH8" s="31">
        <f t="shared" si="13"/>
        <v>3.6134053582941694E-2</v>
      </c>
      <c r="AI8" s="8">
        <f t="shared" si="14"/>
        <v>0.55676587131161415</v>
      </c>
      <c r="AJ8">
        <v>8</v>
      </c>
      <c r="AK8" s="32">
        <f t="shared" si="15"/>
        <v>6.9595733913951768E-2</v>
      </c>
    </row>
    <row r="9" spans="1:37" x14ac:dyDescent="0.25">
      <c r="A9" t="s">
        <v>99</v>
      </c>
      <c r="B9">
        <v>45145.806437672843</v>
      </c>
      <c r="C9">
        <v>48927.535360206966</v>
      </c>
      <c r="D9">
        <v>43097.920390639636</v>
      </c>
      <c r="E9">
        <v>40694.243339066132</v>
      </c>
      <c r="F9">
        <v>42061.280926192696</v>
      </c>
      <c r="G9">
        <v>46758.684296035521</v>
      </c>
      <c r="H9">
        <v>53128.303304216388</v>
      </c>
      <c r="I9">
        <v>47044.420643999998</v>
      </c>
      <c r="J9">
        <v>47430.12</v>
      </c>
      <c r="K9">
        <v>0</v>
      </c>
      <c r="L9">
        <v>0</v>
      </c>
      <c r="M9" s="31">
        <v>0</v>
      </c>
      <c r="N9" s="8">
        <f t="shared" si="0"/>
        <v>8.0442938425293223E-2</v>
      </c>
      <c r="O9">
        <v>1</v>
      </c>
      <c r="P9" s="32">
        <f t="shared" si="1"/>
        <v>8.0442938425293223E-2</v>
      </c>
      <c r="Q9" s="8">
        <f t="shared" si="2"/>
        <v>-4.642264972924922E-2</v>
      </c>
      <c r="R9">
        <v>2</v>
      </c>
      <c r="S9" s="32">
        <f t="shared" si="3"/>
        <v>-2.321132486462461E-2</v>
      </c>
      <c r="T9" s="8">
        <f t="shared" si="4"/>
        <v>-0.10381075373342111</v>
      </c>
      <c r="U9">
        <v>3</v>
      </c>
      <c r="V9" s="32">
        <f t="shared" si="5"/>
        <v>-3.4603584577807038E-2</v>
      </c>
      <c r="W9" s="8">
        <f t="shared" si="6"/>
        <v>-7.0769770330884579E-2</v>
      </c>
      <c r="X9">
        <v>4</v>
      </c>
      <c r="Y9" s="32">
        <f t="shared" si="7"/>
        <v>-1.7692442582721145E-2</v>
      </c>
      <c r="Z9" s="8">
        <f t="shared" si="8"/>
        <v>3.5102603948765722E-2</v>
      </c>
      <c r="AA9">
        <v>5</v>
      </c>
      <c r="AB9" s="32">
        <f t="shared" si="9"/>
        <v>7.0205207897531445E-3</v>
      </c>
      <c r="AC9" s="8">
        <f t="shared" si="10"/>
        <v>0.16281241027794771</v>
      </c>
      <c r="AD9">
        <v>6</v>
      </c>
      <c r="AE9" s="32">
        <f t="shared" si="11"/>
        <v>2.7135401712991284E-2</v>
      </c>
      <c r="AF9">
        <f t="shared" si="12"/>
        <v>4.1194880572768093E-2</v>
      </c>
      <c r="AG9">
        <v>7</v>
      </c>
      <c r="AH9" s="31">
        <f t="shared" si="13"/>
        <v>5.8849829389668708E-3</v>
      </c>
      <c r="AI9" s="8">
        <f t="shared" si="14"/>
        <v>4.9360075052945797E-2</v>
      </c>
      <c r="AJ9">
        <v>8</v>
      </c>
      <c r="AK9" s="32">
        <f t="shared" si="15"/>
        <v>6.1700093816182246E-3</v>
      </c>
    </row>
    <row r="10" spans="1:37" x14ac:dyDescent="0.25">
      <c r="A10" t="s">
        <v>100</v>
      </c>
      <c r="B10">
        <v>19907.745232805868</v>
      </c>
      <c r="C10">
        <v>20820.21850889135</v>
      </c>
      <c r="D10">
        <v>22287.831901258305</v>
      </c>
      <c r="E10">
        <v>21211.991849182639</v>
      </c>
      <c r="F10">
        <v>21627.738264203264</v>
      </c>
      <c r="G10">
        <v>21870.445427707495</v>
      </c>
      <c r="H10">
        <v>21136.563985071596</v>
      </c>
      <c r="I10">
        <v>20981.135759999997</v>
      </c>
      <c r="J10">
        <v>21548.9</v>
      </c>
      <c r="K10">
        <v>0</v>
      </c>
      <c r="L10">
        <v>0</v>
      </c>
      <c r="M10" s="31">
        <v>0</v>
      </c>
      <c r="N10" s="8">
        <f t="shared" si="0"/>
        <v>4.4815694587954001E-2</v>
      </c>
      <c r="O10">
        <v>1</v>
      </c>
      <c r="P10" s="32">
        <f t="shared" si="1"/>
        <v>4.4815694587954001E-2</v>
      </c>
      <c r="Q10" s="8">
        <f t="shared" si="2"/>
        <v>0.1129320112028311</v>
      </c>
      <c r="R10">
        <v>2</v>
      </c>
      <c r="S10" s="32">
        <f t="shared" si="3"/>
        <v>5.6466005601415549E-2</v>
      </c>
      <c r="T10" s="8">
        <f t="shared" si="4"/>
        <v>6.3457811332323519E-2</v>
      </c>
      <c r="U10">
        <v>3</v>
      </c>
      <c r="V10" s="32">
        <f t="shared" si="5"/>
        <v>2.1152603777441173E-2</v>
      </c>
      <c r="W10" s="8">
        <f t="shared" si="6"/>
        <v>8.2867806048465789E-2</v>
      </c>
      <c r="X10">
        <v>4</v>
      </c>
      <c r="Y10" s="32">
        <f t="shared" si="7"/>
        <v>2.0716951512116447E-2</v>
      </c>
      <c r="Z10" s="8">
        <f t="shared" si="8"/>
        <v>9.4027337858613141E-2</v>
      </c>
      <c r="AA10">
        <v>5</v>
      </c>
      <c r="AB10" s="32">
        <f t="shared" si="9"/>
        <v>1.8805467571722627E-2</v>
      </c>
      <c r="AC10" s="8">
        <f t="shared" si="10"/>
        <v>5.9895567360246836E-2</v>
      </c>
      <c r="AD10">
        <v>6</v>
      </c>
      <c r="AE10" s="32">
        <f t="shared" si="11"/>
        <v>9.9825945600411393E-3</v>
      </c>
      <c r="AF10">
        <f t="shared" si="12"/>
        <v>5.2514873182429041E-2</v>
      </c>
      <c r="AG10">
        <v>7</v>
      </c>
      <c r="AH10" s="31">
        <f t="shared" si="13"/>
        <v>7.5021247403470057E-3</v>
      </c>
      <c r="AI10" s="8">
        <f t="shared" si="14"/>
        <v>7.9215907475964575E-2</v>
      </c>
      <c r="AJ10">
        <v>8</v>
      </c>
      <c r="AK10" s="32">
        <f t="shared" si="15"/>
        <v>9.9019884344955719E-3</v>
      </c>
    </row>
    <row r="11" spans="1:37" x14ac:dyDescent="0.25">
      <c r="A11" t="s">
        <v>101</v>
      </c>
      <c r="B11">
        <v>52640.266509766858</v>
      </c>
      <c r="C11">
        <v>61773.139514430106</v>
      </c>
      <c r="D11">
        <v>60140.577535131342</v>
      </c>
      <c r="E11">
        <v>49669.710589951494</v>
      </c>
      <c r="F11">
        <v>58509.063303823947</v>
      </c>
      <c r="G11">
        <v>45914.293941146272</v>
      </c>
      <c r="H11">
        <v>54498.025627297182</v>
      </c>
      <c r="I11">
        <v>43518.542963999993</v>
      </c>
      <c r="J11">
        <v>77539.3</v>
      </c>
      <c r="K11">
        <v>0</v>
      </c>
      <c r="L11">
        <v>0</v>
      </c>
      <c r="M11" s="31">
        <v>0</v>
      </c>
      <c r="N11" s="8">
        <f t="shared" si="0"/>
        <v>0.15998728441358745</v>
      </c>
      <c r="O11">
        <v>1</v>
      </c>
      <c r="P11" s="32">
        <f t="shared" si="1"/>
        <v>0.15998728441358745</v>
      </c>
      <c r="Q11" s="8">
        <f t="shared" si="2"/>
        <v>0.13320343081262398</v>
      </c>
      <c r="R11">
        <v>2</v>
      </c>
      <c r="S11" s="32">
        <f t="shared" si="3"/>
        <v>6.660171540631199E-2</v>
      </c>
      <c r="T11" s="8">
        <f t="shared" si="4"/>
        <v>-5.808604743437723E-2</v>
      </c>
      <c r="U11">
        <v>3</v>
      </c>
      <c r="V11" s="32">
        <f t="shared" si="5"/>
        <v>-1.9362015811459077E-2</v>
      </c>
      <c r="W11" s="8">
        <f t="shared" si="6"/>
        <v>0.10570032062840497</v>
      </c>
      <c r="X11">
        <v>4</v>
      </c>
      <c r="Y11" s="32">
        <f t="shared" si="7"/>
        <v>2.6425080157101242E-2</v>
      </c>
      <c r="Z11" s="8">
        <f t="shared" si="8"/>
        <v>-0.13670486645300484</v>
      </c>
      <c r="AA11">
        <v>5</v>
      </c>
      <c r="AB11" s="32">
        <f t="shared" si="9"/>
        <v>-2.7340973290600968E-2</v>
      </c>
      <c r="AC11" s="8">
        <f t="shared" si="10"/>
        <v>3.4683124111158245E-2</v>
      </c>
      <c r="AD11">
        <v>6</v>
      </c>
      <c r="AE11" s="32">
        <f t="shared" si="11"/>
        <v>5.7805206851930411E-3</v>
      </c>
      <c r="AF11">
        <f t="shared" si="12"/>
        <v>-0.19029422758002587</v>
      </c>
      <c r="AG11">
        <v>7</v>
      </c>
      <c r="AH11" s="31">
        <f t="shared" si="13"/>
        <v>-2.7184889654289411E-2</v>
      </c>
      <c r="AI11" s="8">
        <f t="shared" si="14"/>
        <v>0.38730355472361966</v>
      </c>
      <c r="AJ11">
        <v>8</v>
      </c>
      <c r="AK11" s="32">
        <f t="shared" si="15"/>
        <v>4.8412944340452457E-2</v>
      </c>
    </row>
    <row r="12" spans="1:37" x14ac:dyDescent="0.25">
      <c r="A12" t="s">
        <v>102</v>
      </c>
      <c r="B12">
        <v>46303.044464484847</v>
      </c>
      <c r="C12">
        <v>48899.578192876339</v>
      </c>
      <c r="D12">
        <v>51922.026162381429</v>
      </c>
      <c r="E12">
        <v>52530.405990860105</v>
      </c>
      <c r="F12">
        <v>55559.382698843321</v>
      </c>
      <c r="G12">
        <v>54457.861567961467</v>
      </c>
      <c r="H12">
        <v>66232.507875112788</v>
      </c>
      <c r="I12">
        <v>58731.69026399999</v>
      </c>
      <c r="J12">
        <v>78916.429999999993</v>
      </c>
      <c r="K12">
        <v>0</v>
      </c>
      <c r="L12">
        <v>0</v>
      </c>
      <c r="M12" s="31">
        <v>0</v>
      </c>
      <c r="N12" s="8">
        <f t="shared" si="0"/>
        <v>5.4561056428202949E-2</v>
      </c>
      <c r="O12">
        <v>1</v>
      </c>
      <c r="P12" s="32">
        <f t="shared" si="1"/>
        <v>5.4561056428202949E-2</v>
      </c>
      <c r="Q12" s="8">
        <f t="shared" si="2"/>
        <v>0.11453538223070013</v>
      </c>
      <c r="R12">
        <v>2</v>
      </c>
      <c r="S12" s="32">
        <f t="shared" si="3"/>
        <v>5.7267691115350065E-2</v>
      </c>
      <c r="T12" s="8">
        <f t="shared" si="4"/>
        <v>0.12618444957594849</v>
      </c>
      <c r="U12">
        <v>3</v>
      </c>
      <c r="V12" s="32">
        <f t="shared" si="5"/>
        <v>4.2061483191982829E-2</v>
      </c>
      <c r="W12" s="8">
        <f t="shared" si="6"/>
        <v>0.1822446931895722</v>
      </c>
      <c r="X12">
        <v>4</v>
      </c>
      <c r="Y12" s="32">
        <f t="shared" si="7"/>
        <v>4.5561173297393051E-2</v>
      </c>
      <c r="Z12" s="8">
        <f t="shared" si="8"/>
        <v>0.16221950626753942</v>
      </c>
      <c r="AA12">
        <v>5</v>
      </c>
      <c r="AB12" s="32">
        <f t="shared" si="9"/>
        <v>3.2443901253507886E-2</v>
      </c>
      <c r="AC12" s="8">
        <f t="shared" si="10"/>
        <v>0.35796368382708693</v>
      </c>
      <c r="AD12">
        <v>6</v>
      </c>
      <c r="AE12" s="32">
        <f t="shared" si="11"/>
        <v>5.9660613971181158E-2</v>
      </c>
      <c r="AF12">
        <f t="shared" si="12"/>
        <v>0.23777173526600912</v>
      </c>
      <c r="AG12">
        <v>7</v>
      </c>
      <c r="AH12" s="31">
        <f t="shared" si="13"/>
        <v>3.3967390752287017E-2</v>
      </c>
      <c r="AI12" s="8">
        <f t="shared" si="14"/>
        <v>0.53318173034667649</v>
      </c>
      <c r="AJ12">
        <v>8</v>
      </c>
      <c r="AK12" s="32">
        <f t="shared" si="15"/>
        <v>6.6647716293334561E-2</v>
      </c>
    </row>
    <row r="13" spans="1:37" x14ac:dyDescent="0.25">
      <c r="A13" t="s">
        <v>103</v>
      </c>
      <c r="B13">
        <v>38044.574494750355</v>
      </c>
      <c r="C13">
        <v>33862.936726624452</v>
      </c>
      <c r="D13">
        <v>40089.188833045315</v>
      </c>
      <c r="E13">
        <v>35117.136813833</v>
      </c>
      <c r="F13">
        <v>39370.794916181119</v>
      </c>
      <c r="G13">
        <v>40024.03495380497</v>
      </c>
      <c r="H13">
        <v>37667.418397127993</v>
      </c>
      <c r="I13">
        <v>38164.547771999998</v>
      </c>
      <c r="J13">
        <v>39408.54</v>
      </c>
      <c r="K13">
        <v>0</v>
      </c>
      <c r="L13">
        <v>0</v>
      </c>
      <c r="M13" s="31">
        <v>0</v>
      </c>
      <c r="N13" s="8">
        <f t="shared" si="0"/>
        <v>-0.11643738091790704</v>
      </c>
      <c r="O13">
        <v>1</v>
      </c>
      <c r="P13" s="32">
        <f t="shared" si="1"/>
        <v>-0.11643738091790704</v>
      </c>
      <c r="Q13" s="8">
        <f t="shared" si="2"/>
        <v>5.2348207497660906E-2</v>
      </c>
      <c r="R13">
        <v>2</v>
      </c>
      <c r="S13" s="32">
        <f t="shared" si="3"/>
        <v>2.6174103748830453E-2</v>
      </c>
      <c r="T13" s="8">
        <f t="shared" si="4"/>
        <v>-8.0069245662407529E-2</v>
      </c>
      <c r="U13">
        <v>3</v>
      </c>
      <c r="V13" s="32">
        <f t="shared" si="5"/>
        <v>-2.6689748554135844E-2</v>
      </c>
      <c r="W13" s="8">
        <f t="shared" si="6"/>
        <v>3.4265810359301756E-2</v>
      </c>
      <c r="X13">
        <v>4</v>
      </c>
      <c r="Y13" s="32">
        <f t="shared" si="7"/>
        <v>8.5664525898254389E-3</v>
      </c>
      <c r="Z13" s="8">
        <f t="shared" si="8"/>
        <v>5.0721662202761267E-2</v>
      </c>
      <c r="AA13">
        <v>5</v>
      </c>
      <c r="AB13" s="32">
        <f t="shared" si="9"/>
        <v>1.0144332440552253E-2</v>
      </c>
      <c r="AC13" s="8">
        <f t="shared" si="10"/>
        <v>-9.9629980129333964E-3</v>
      </c>
      <c r="AD13">
        <v>6</v>
      </c>
      <c r="AE13" s="32">
        <f t="shared" si="11"/>
        <v>-1.6604996688222328E-3</v>
      </c>
      <c r="AF13">
        <f t="shared" si="12"/>
        <v>3.148530590342286E-3</v>
      </c>
      <c r="AG13">
        <v>7</v>
      </c>
      <c r="AH13" s="31">
        <f t="shared" si="13"/>
        <v>4.4979008433461231E-4</v>
      </c>
      <c r="AI13" s="8">
        <f t="shared" si="14"/>
        <v>3.5224058781868205E-2</v>
      </c>
      <c r="AJ13">
        <v>8</v>
      </c>
      <c r="AK13" s="32">
        <f t="shared" si="15"/>
        <v>4.4030073477335256E-3</v>
      </c>
    </row>
    <row r="14" spans="1:37" x14ac:dyDescent="0.25">
      <c r="A14" t="s">
        <v>104</v>
      </c>
      <c r="B14">
        <v>37136.994339521341</v>
      </c>
      <c r="C14">
        <v>39773.195594743847</v>
      </c>
      <c r="D14">
        <v>39254.204012882234</v>
      </c>
      <c r="E14">
        <v>32888.299355391682</v>
      </c>
      <c r="F14">
        <v>35751.794168553541</v>
      </c>
      <c r="G14">
        <v>34108.087949103276</v>
      </c>
      <c r="H14">
        <v>37697.247585691191</v>
      </c>
      <c r="I14">
        <v>35826.194975999992</v>
      </c>
      <c r="J14">
        <v>45307.75</v>
      </c>
      <c r="K14">
        <v>0</v>
      </c>
      <c r="L14">
        <v>0</v>
      </c>
      <c r="M14" s="31">
        <v>0</v>
      </c>
      <c r="N14" s="8">
        <f t="shared" si="0"/>
        <v>6.8579583087300777E-2</v>
      </c>
      <c r="O14">
        <v>1</v>
      </c>
      <c r="P14" s="32">
        <f t="shared" si="1"/>
        <v>6.8579583087300777E-2</v>
      </c>
      <c r="Q14" s="8">
        <f t="shared" si="2"/>
        <v>5.5444922304931255E-2</v>
      </c>
      <c r="R14">
        <v>2</v>
      </c>
      <c r="S14" s="32">
        <f t="shared" si="3"/>
        <v>2.7722461152465627E-2</v>
      </c>
      <c r="T14" s="8">
        <f t="shared" si="4"/>
        <v>-0.12149667297402968</v>
      </c>
      <c r="U14">
        <v>3</v>
      </c>
      <c r="V14" s="32">
        <f t="shared" si="5"/>
        <v>-4.0498890991343225E-2</v>
      </c>
      <c r="W14" s="8">
        <f t="shared" si="6"/>
        <v>-3.8013170382552273E-2</v>
      </c>
      <c r="X14">
        <v>4</v>
      </c>
      <c r="Y14" s="32">
        <f t="shared" si="7"/>
        <v>-9.5032925956380684E-3</v>
      </c>
      <c r="Z14" s="8">
        <f t="shared" si="8"/>
        <v>-8.507908537210368E-2</v>
      </c>
      <c r="AA14">
        <v>5</v>
      </c>
      <c r="AB14" s="32">
        <f t="shared" si="9"/>
        <v>-1.7015817074420736E-2</v>
      </c>
      <c r="AC14" s="8">
        <f t="shared" si="10"/>
        <v>1.4973458655389855E-2</v>
      </c>
      <c r="AD14">
        <v>6</v>
      </c>
      <c r="AE14" s="32">
        <f t="shared" si="11"/>
        <v>2.4955764425649758E-3</v>
      </c>
      <c r="AF14">
        <f t="shared" si="12"/>
        <v>-3.5934295713660809E-2</v>
      </c>
      <c r="AG14">
        <v>7</v>
      </c>
      <c r="AH14" s="31">
        <f t="shared" si="13"/>
        <v>-5.1334708162372586E-3</v>
      </c>
      <c r="AI14" s="8">
        <f t="shared" si="14"/>
        <v>0.19886447473765798</v>
      </c>
      <c r="AJ14">
        <v>8</v>
      </c>
      <c r="AK14" s="32">
        <f t="shared" si="15"/>
        <v>2.4858059342207247E-2</v>
      </c>
    </row>
    <row r="15" spans="1:37" x14ac:dyDescent="0.25">
      <c r="A15" t="s">
        <v>105</v>
      </c>
      <c r="B15">
        <v>21159.538940018912</v>
      </c>
      <c r="C15">
        <v>21349.961643561383</v>
      </c>
      <c r="D15">
        <v>23124.542689124984</v>
      </c>
      <c r="E15">
        <v>21504.47168582003</v>
      </c>
      <c r="F15">
        <v>23125.798713264168</v>
      </c>
      <c r="G15">
        <v>23975.448935729262</v>
      </c>
      <c r="H15">
        <v>24545.857076161192</v>
      </c>
      <c r="I15">
        <v>23423.517311999996</v>
      </c>
      <c r="J15">
        <v>27785.919999999998</v>
      </c>
      <c r="K15">
        <v>0</v>
      </c>
      <c r="L15">
        <v>0</v>
      </c>
      <c r="M15" s="31">
        <v>0</v>
      </c>
      <c r="N15" s="8">
        <f t="shared" si="0"/>
        <v>8.9591255898667024E-3</v>
      </c>
      <c r="O15">
        <v>1</v>
      </c>
      <c r="P15" s="32">
        <f t="shared" si="1"/>
        <v>8.9591255898667024E-3</v>
      </c>
      <c r="Q15" s="8">
        <f t="shared" si="2"/>
        <v>8.88036900688918E-2</v>
      </c>
      <c r="R15">
        <v>2</v>
      </c>
      <c r="S15" s="32">
        <f t="shared" si="3"/>
        <v>4.44018450344459E-2</v>
      </c>
      <c r="T15" s="8">
        <f t="shared" si="4"/>
        <v>1.6170081365982164E-2</v>
      </c>
      <c r="U15">
        <v>3</v>
      </c>
      <c r="V15" s="32">
        <f t="shared" si="5"/>
        <v>5.390027121994055E-3</v>
      </c>
      <c r="W15" s="8">
        <f t="shared" si="6"/>
        <v>8.885800422534601E-2</v>
      </c>
      <c r="X15">
        <v>4</v>
      </c>
      <c r="Y15" s="32">
        <f t="shared" si="7"/>
        <v>2.2214501056336503E-2</v>
      </c>
      <c r="Z15" s="8">
        <f t="shared" si="8"/>
        <v>0.12493952822629889</v>
      </c>
      <c r="AA15">
        <v>5</v>
      </c>
      <c r="AB15" s="32">
        <f t="shared" si="9"/>
        <v>2.4987905645259777E-2</v>
      </c>
      <c r="AC15" s="8">
        <f t="shared" si="10"/>
        <v>0.14845226793604407</v>
      </c>
      <c r="AD15">
        <v>6</v>
      </c>
      <c r="AE15" s="32">
        <f t="shared" si="11"/>
        <v>2.4742044656007347E-2</v>
      </c>
      <c r="AF15">
        <f t="shared" si="12"/>
        <v>0.10164971348055475</v>
      </c>
      <c r="AG15">
        <v>7</v>
      </c>
      <c r="AH15" s="31">
        <f t="shared" si="13"/>
        <v>1.452138764007925E-2</v>
      </c>
      <c r="AI15" s="8">
        <f t="shared" si="14"/>
        <v>0.27243860004610165</v>
      </c>
      <c r="AJ15">
        <v>8</v>
      </c>
      <c r="AK15" s="32">
        <f t="shared" si="15"/>
        <v>3.4054825005762707E-2</v>
      </c>
    </row>
    <row r="16" spans="1:37" x14ac:dyDescent="0.25">
      <c r="A16" t="s">
        <v>106</v>
      </c>
      <c r="B16">
        <v>33224.025563101168</v>
      </c>
      <c r="C16">
        <v>32906.912383099203</v>
      </c>
      <c r="D16">
        <v>32806.906448715679</v>
      </c>
      <c r="E16">
        <v>30974.827692874365</v>
      </c>
      <c r="F16">
        <v>29118.052154516106</v>
      </c>
      <c r="G16">
        <v>30287.258355033217</v>
      </c>
      <c r="H16">
        <v>29514.761005391993</v>
      </c>
      <c r="I16">
        <v>29217.959783999995</v>
      </c>
      <c r="J16">
        <v>33838.019999999997</v>
      </c>
      <c r="K16">
        <v>0</v>
      </c>
      <c r="L16">
        <v>0</v>
      </c>
      <c r="M16" s="31">
        <v>0</v>
      </c>
      <c r="N16" s="8">
        <f t="shared" si="0"/>
        <v>-9.5905372122975455E-3</v>
      </c>
      <c r="O16">
        <v>1</v>
      </c>
      <c r="P16" s="32">
        <f t="shared" si="1"/>
        <v>-9.5905372122975455E-3</v>
      </c>
      <c r="Q16" s="8">
        <f t="shared" si="2"/>
        <v>-1.2634220059099971E-2</v>
      </c>
      <c r="R16">
        <v>2</v>
      </c>
      <c r="S16" s="32">
        <f t="shared" si="3"/>
        <v>-6.3171100295499856E-3</v>
      </c>
      <c r="T16" s="8">
        <f t="shared" si="4"/>
        <v>-7.0098411025633078E-2</v>
      </c>
      <c r="U16">
        <v>3</v>
      </c>
      <c r="V16" s="32">
        <f t="shared" si="5"/>
        <v>-2.3366137008544358E-2</v>
      </c>
      <c r="W16" s="8">
        <f t="shared" si="6"/>
        <v>-0.13191494495185946</v>
      </c>
      <c r="X16">
        <v>4</v>
      </c>
      <c r="Y16" s="32">
        <f t="shared" si="7"/>
        <v>-3.2978736237964865E-2</v>
      </c>
      <c r="Z16" s="8">
        <f t="shared" si="8"/>
        <v>-9.2546168006881493E-2</v>
      </c>
      <c r="AA16">
        <v>5</v>
      </c>
      <c r="AB16" s="32">
        <f t="shared" si="9"/>
        <v>-1.8509233601376299E-2</v>
      </c>
      <c r="AC16" s="8">
        <f t="shared" si="10"/>
        <v>-0.1183827644798261</v>
      </c>
      <c r="AD16">
        <v>6</v>
      </c>
      <c r="AE16" s="32">
        <f t="shared" si="11"/>
        <v>-1.9730460746637684E-2</v>
      </c>
      <c r="AF16">
        <f t="shared" si="12"/>
        <v>-0.1284896944473044</v>
      </c>
      <c r="AG16">
        <v>7</v>
      </c>
      <c r="AH16" s="31">
        <f t="shared" si="13"/>
        <v>-1.83556706353292E-2</v>
      </c>
      <c r="AI16" s="8">
        <f t="shared" si="14"/>
        <v>1.8311746643032183E-2</v>
      </c>
      <c r="AJ16">
        <v>8</v>
      </c>
      <c r="AK16" s="32">
        <f t="shared" si="15"/>
        <v>2.2889683303790229E-3</v>
      </c>
    </row>
    <row r="17" spans="1:37" x14ac:dyDescent="0.25">
      <c r="A17" t="s">
        <v>107</v>
      </c>
      <c r="B17">
        <v>28875.205272434003</v>
      </c>
      <c r="C17">
        <v>30582.735985357212</v>
      </c>
      <c r="D17">
        <v>35283.711197848614</v>
      </c>
      <c r="E17">
        <v>33087.762434842021</v>
      </c>
      <c r="F17">
        <v>34779.4941996911</v>
      </c>
      <c r="G17">
        <v>35903.44395591817</v>
      </c>
      <c r="H17">
        <v>37686.192469754395</v>
      </c>
      <c r="I17">
        <v>37618.273991999995</v>
      </c>
      <c r="J17">
        <v>43851.21</v>
      </c>
      <c r="K17">
        <v>0</v>
      </c>
      <c r="L17">
        <v>0</v>
      </c>
      <c r="M17" s="31">
        <v>0</v>
      </c>
      <c r="N17" s="8">
        <f t="shared" si="0"/>
        <v>5.7452388443156407E-2</v>
      </c>
      <c r="O17">
        <v>1</v>
      </c>
      <c r="P17" s="32">
        <f t="shared" si="1"/>
        <v>5.7452388443156407E-2</v>
      </c>
      <c r="Q17" s="8">
        <f t="shared" si="2"/>
        <v>0.20043814047027986</v>
      </c>
      <c r="R17">
        <v>2</v>
      </c>
      <c r="S17" s="32">
        <f t="shared" si="3"/>
        <v>0.10021907023513993</v>
      </c>
      <c r="T17" s="8">
        <f t="shared" si="4"/>
        <v>0.13618022124340393</v>
      </c>
      <c r="U17">
        <v>3</v>
      </c>
      <c r="V17" s="32">
        <f t="shared" si="5"/>
        <v>4.5393407081134644E-2</v>
      </c>
      <c r="W17" s="8">
        <f t="shared" si="6"/>
        <v>0.18604468815206193</v>
      </c>
      <c r="X17">
        <v>4</v>
      </c>
      <c r="Y17" s="32">
        <f t="shared" si="7"/>
        <v>4.6511172038015483E-2</v>
      </c>
      <c r="Z17" s="8">
        <f t="shared" si="8"/>
        <v>0.2178499449940548</v>
      </c>
      <c r="AA17">
        <v>5</v>
      </c>
      <c r="AB17" s="32">
        <f t="shared" si="9"/>
        <v>4.3569988998810961E-2</v>
      </c>
      <c r="AC17" s="8">
        <f t="shared" si="10"/>
        <v>0.26631050206362111</v>
      </c>
      <c r="AD17">
        <v>6</v>
      </c>
      <c r="AE17" s="32">
        <f t="shared" si="11"/>
        <v>4.4385083677270183E-2</v>
      </c>
      <c r="AF17">
        <f t="shared" si="12"/>
        <v>0.26450666493783381</v>
      </c>
      <c r="AG17">
        <v>7</v>
      </c>
      <c r="AH17" s="31">
        <f t="shared" si="13"/>
        <v>3.7786666419690543E-2</v>
      </c>
      <c r="AI17" s="8">
        <f t="shared" si="14"/>
        <v>0.41781903468944609</v>
      </c>
      <c r="AJ17">
        <v>8</v>
      </c>
      <c r="AK17" s="32">
        <f t="shared" si="15"/>
        <v>5.2227379336180761E-2</v>
      </c>
    </row>
    <row r="18" spans="1:37" x14ac:dyDescent="0.25">
      <c r="A18" t="s">
        <v>108</v>
      </c>
      <c r="B18">
        <v>74893.054367167177</v>
      </c>
      <c r="C18">
        <v>54009.224249315732</v>
      </c>
      <c r="D18">
        <v>87213.545309365363</v>
      </c>
      <c r="E18">
        <v>59121.958344741739</v>
      </c>
      <c r="F18">
        <v>47684.608859168315</v>
      </c>
      <c r="G18">
        <v>49489.950582205951</v>
      </c>
      <c r="H18">
        <v>52634.584443074389</v>
      </c>
      <c r="I18">
        <v>52855.001003999991</v>
      </c>
      <c r="J18">
        <v>61553.79</v>
      </c>
      <c r="K18">
        <v>0</v>
      </c>
      <c r="L18">
        <v>0</v>
      </c>
      <c r="M18" s="31">
        <v>0</v>
      </c>
      <c r="N18" s="8">
        <f t="shared" si="0"/>
        <v>-0.32690630273467419</v>
      </c>
      <c r="O18">
        <v>1</v>
      </c>
      <c r="P18" s="32">
        <f t="shared" si="1"/>
        <v>-0.32690630273467419</v>
      </c>
      <c r="Q18" s="8">
        <f t="shared" si="2"/>
        <v>0.15229850082536034</v>
      </c>
      <c r="R18">
        <v>2</v>
      </c>
      <c r="S18" s="32">
        <f t="shared" si="3"/>
        <v>7.6149250412680169E-2</v>
      </c>
      <c r="T18" s="8">
        <f t="shared" si="4"/>
        <v>-0.23645875314035708</v>
      </c>
      <c r="U18">
        <v>3</v>
      </c>
      <c r="V18" s="32">
        <f t="shared" si="5"/>
        <v>-7.8819584380119032E-2</v>
      </c>
      <c r="W18" s="8">
        <f t="shared" si="6"/>
        <v>-0.45145247374237812</v>
      </c>
      <c r="X18">
        <v>4</v>
      </c>
      <c r="Y18" s="32">
        <f t="shared" si="7"/>
        <v>-0.11286311843559453</v>
      </c>
      <c r="Z18" s="8">
        <f t="shared" si="8"/>
        <v>-0.41429152372044659</v>
      </c>
      <c r="AA18">
        <v>5</v>
      </c>
      <c r="AB18" s="32">
        <f t="shared" si="9"/>
        <v>-8.2858304744089312E-2</v>
      </c>
      <c r="AC18" s="8">
        <f t="shared" si="10"/>
        <v>-0.3526877515390287</v>
      </c>
      <c r="AD18">
        <v>6</v>
      </c>
      <c r="AE18" s="32">
        <f t="shared" si="11"/>
        <v>-5.8781291923171448E-2</v>
      </c>
      <c r="AF18">
        <f t="shared" si="12"/>
        <v>-0.34850881992675292</v>
      </c>
      <c r="AG18">
        <v>7</v>
      </c>
      <c r="AH18" s="31">
        <f t="shared" si="13"/>
        <v>-4.9786974275250417E-2</v>
      </c>
      <c r="AI18" s="8">
        <f t="shared" si="14"/>
        <v>-0.19614972745349377</v>
      </c>
      <c r="AJ18">
        <v>8</v>
      </c>
      <c r="AK18" s="32">
        <f t="shared" si="15"/>
        <v>-2.4518715931686721E-2</v>
      </c>
    </row>
    <row r="19" spans="1:37" x14ac:dyDescent="0.25">
      <c r="A19" t="s">
        <v>109</v>
      </c>
      <c r="B19">
        <v>48956.377201341973</v>
      </c>
      <c r="C19">
        <v>47044.303836770989</v>
      </c>
      <c r="D19">
        <v>45647.59933170228</v>
      </c>
      <c r="E19">
        <v>46450.093043346271</v>
      </c>
      <c r="F19">
        <v>50422.257152836319</v>
      </c>
      <c r="G19">
        <v>45708.948160802545</v>
      </c>
      <c r="H19">
        <v>51108.836711540382</v>
      </c>
      <c r="I19">
        <v>43123.070639999991</v>
      </c>
      <c r="J19">
        <v>62384.98</v>
      </c>
      <c r="K19">
        <v>0</v>
      </c>
      <c r="L19">
        <v>0</v>
      </c>
      <c r="M19" s="31">
        <v>0</v>
      </c>
      <c r="N19" s="8">
        <f t="shared" si="0"/>
        <v>-3.9839847861905274E-2</v>
      </c>
      <c r="O19">
        <v>1</v>
      </c>
      <c r="P19" s="32">
        <f t="shared" si="1"/>
        <v>-3.9839847861905274E-2</v>
      </c>
      <c r="Q19" s="8">
        <f t="shared" si="2"/>
        <v>-6.9978623309212187E-2</v>
      </c>
      <c r="R19">
        <v>2</v>
      </c>
      <c r="S19" s="32">
        <f t="shared" si="3"/>
        <v>-3.4989311654606094E-2</v>
      </c>
      <c r="T19" s="8">
        <f t="shared" si="4"/>
        <v>-5.2551172051795596E-2</v>
      </c>
      <c r="U19">
        <v>3</v>
      </c>
      <c r="V19" s="32">
        <f t="shared" si="5"/>
        <v>-1.7517057350598532E-2</v>
      </c>
      <c r="W19" s="8">
        <f t="shared" si="6"/>
        <v>2.9503047375900562E-2</v>
      </c>
      <c r="X19">
        <v>4</v>
      </c>
      <c r="Y19" s="32">
        <f t="shared" si="7"/>
        <v>7.3757618439751404E-3</v>
      </c>
      <c r="Z19" s="8">
        <f t="shared" si="8"/>
        <v>-6.8635559456516684E-2</v>
      </c>
      <c r="AA19">
        <v>5</v>
      </c>
      <c r="AB19" s="32">
        <f t="shared" si="9"/>
        <v>-1.3727111891303337E-2</v>
      </c>
      <c r="AC19" s="8">
        <f t="shared" si="10"/>
        <v>4.3027771639099203E-2</v>
      </c>
      <c r="AD19">
        <v>6</v>
      </c>
      <c r="AE19" s="32">
        <f t="shared" si="11"/>
        <v>7.1712952731832003E-3</v>
      </c>
      <c r="AF19">
        <f t="shared" si="12"/>
        <v>-0.12687150482756496</v>
      </c>
      <c r="AG19">
        <v>7</v>
      </c>
      <c r="AH19" s="31">
        <f t="shared" si="13"/>
        <v>-1.8124500689652136E-2</v>
      </c>
      <c r="AI19" s="8">
        <f t="shared" si="14"/>
        <v>0.24239490087737731</v>
      </c>
      <c r="AJ19">
        <v>8</v>
      </c>
      <c r="AK19" s="32">
        <f t="shared" si="15"/>
        <v>3.0299362609672163E-2</v>
      </c>
    </row>
    <row r="20" spans="1:37" x14ac:dyDescent="0.25">
      <c r="A20" t="s">
        <v>110</v>
      </c>
      <c r="B20">
        <v>30568.54699121126</v>
      </c>
      <c r="C20">
        <v>31381.206094431582</v>
      </c>
      <c r="D20">
        <v>32324.868325782114</v>
      </c>
      <c r="E20">
        <v>32038.535889267965</v>
      </c>
      <c r="F20">
        <v>33800.929216357748</v>
      </c>
      <c r="G20">
        <v>33768.420193350175</v>
      </c>
      <c r="H20">
        <v>34571.746080237594</v>
      </c>
      <c r="I20">
        <v>32271.396611999997</v>
      </c>
      <c r="J20">
        <v>39439.24</v>
      </c>
      <c r="K20">
        <v>0</v>
      </c>
      <c r="L20">
        <v>0</v>
      </c>
      <c r="M20" s="31">
        <v>0</v>
      </c>
      <c r="N20" s="8">
        <f t="shared" si="0"/>
        <v>2.6237577470726532E-2</v>
      </c>
      <c r="O20">
        <v>1</v>
      </c>
      <c r="P20" s="32">
        <f t="shared" si="1"/>
        <v>2.6237577470726532E-2</v>
      </c>
      <c r="Q20" s="8">
        <f t="shared" si="2"/>
        <v>5.5865246974063462E-2</v>
      </c>
      <c r="R20">
        <v>2</v>
      </c>
      <c r="S20" s="32">
        <f t="shared" si="3"/>
        <v>2.7932623487031731E-2</v>
      </c>
      <c r="T20" s="8">
        <f t="shared" si="4"/>
        <v>4.6967820588885614E-2</v>
      </c>
      <c r="U20">
        <v>3</v>
      </c>
      <c r="V20" s="32">
        <f t="shared" si="5"/>
        <v>1.5655940196295206E-2</v>
      </c>
      <c r="W20" s="8">
        <f t="shared" si="6"/>
        <v>0.10051668949209108</v>
      </c>
      <c r="X20">
        <v>4</v>
      </c>
      <c r="Y20" s="32">
        <f t="shared" si="7"/>
        <v>2.5129172373022771E-2</v>
      </c>
      <c r="Z20" s="8">
        <f t="shared" si="8"/>
        <v>9.9554447712350919E-2</v>
      </c>
      <c r="AA20">
        <v>5</v>
      </c>
      <c r="AB20" s="32">
        <f t="shared" si="9"/>
        <v>1.9910889542470184E-2</v>
      </c>
      <c r="AC20" s="8">
        <f t="shared" si="10"/>
        <v>0.12306515697109104</v>
      </c>
      <c r="AD20">
        <v>6</v>
      </c>
      <c r="AE20" s="32">
        <f t="shared" si="11"/>
        <v>2.0510859495181839E-2</v>
      </c>
      <c r="AF20">
        <f t="shared" si="12"/>
        <v>5.4209679858936377E-2</v>
      </c>
      <c r="AG20">
        <v>7</v>
      </c>
      <c r="AH20" s="31">
        <f t="shared" si="13"/>
        <v>7.7442399798480542E-3</v>
      </c>
      <c r="AI20" s="8">
        <f t="shared" si="14"/>
        <v>0.2547896555446818</v>
      </c>
      <c r="AJ20">
        <v>8</v>
      </c>
      <c r="AK20" s="32">
        <f t="shared" si="15"/>
        <v>3.1848706943085225E-2</v>
      </c>
    </row>
    <row r="21" spans="1:37" x14ac:dyDescent="0.25">
      <c r="A21" t="s">
        <v>111</v>
      </c>
      <c r="B21">
        <v>36721.921918469423</v>
      </c>
      <c r="C21">
        <v>36302.133983285115</v>
      </c>
      <c r="D21">
        <v>38705.291490512413</v>
      </c>
      <c r="E21">
        <v>35090.723272936506</v>
      </c>
      <c r="F21">
        <v>34304.832015957916</v>
      </c>
      <c r="G21">
        <v>34990.020589161679</v>
      </c>
      <c r="H21">
        <v>35914.757324378392</v>
      </c>
      <c r="I21">
        <v>35255.06633999999</v>
      </c>
      <c r="J21">
        <v>33243.629999999997</v>
      </c>
      <c r="K21">
        <v>0</v>
      </c>
      <c r="L21">
        <v>0</v>
      </c>
      <c r="M21" s="31">
        <v>0</v>
      </c>
      <c r="N21" s="8">
        <f t="shared" si="0"/>
        <v>-1.1497377248992156E-2</v>
      </c>
      <c r="O21">
        <v>1</v>
      </c>
      <c r="P21" s="32">
        <f t="shared" si="1"/>
        <v>-1.1497377248992156E-2</v>
      </c>
      <c r="Q21" s="8">
        <f t="shared" si="2"/>
        <v>5.2602417499687276E-2</v>
      </c>
      <c r="R21">
        <v>2</v>
      </c>
      <c r="S21" s="32">
        <f t="shared" si="3"/>
        <v>2.6301208749843638E-2</v>
      </c>
      <c r="T21" s="8">
        <f t="shared" si="4"/>
        <v>-4.5437102888592353E-2</v>
      </c>
      <c r="U21">
        <v>3</v>
      </c>
      <c r="V21" s="32">
        <f t="shared" si="5"/>
        <v>-1.5145700962864118E-2</v>
      </c>
      <c r="W21" s="8">
        <f t="shared" si="6"/>
        <v>-6.8087684859464481E-2</v>
      </c>
      <c r="X21">
        <v>4</v>
      </c>
      <c r="Y21" s="32">
        <f t="shared" si="7"/>
        <v>-1.702192121486612E-2</v>
      </c>
      <c r="Z21" s="8">
        <f t="shared" si="8"/>
        <v>-4.8311009400898809E-2</v>
      </c>
      <c r="AA21">
        <v>5</v>
      </c>
      <c r="AB21" s="32">
        <f t="shared" si="9"/>
        <v>-9.6622018801797611E-3</v>
      </c>
      <c r="AC21" s="8">
        <f t="shared" si="10"/>
        <v>-2.2225625649653892E-2</v>
      </c>
      <c r="AD21">
        <v>6</v>
      </c>
      <c r="AE21" s="32">
        <f t="shared" si="11"/>
        <v>-3.7042709416089822E-3</v>
      </c>
      <c r="AF21">
        <f t="shared" si="12"/>
        <v>-4.0764659322069019E-2</v>
      </c>
      <c r="AG21">
        <v>7</v>
      </c>
      <c r="AH21" s="31">
        <f t="shared" si="13"/>
        <v>-5.8235227602955741E-3</v>
      </c>
      <c r="AI21" s="8">
        <f t="shared" si="14"/>
        <v>-9.9510734409303456E-2</v>
      </c>
      <c r="AJ21">
        <v>8</v>
      </c>
      <c r="AK21" s="32">
        <f t="shared" si="15"/>
        <v>-1.2438841801162932E-2</v>
      </c>
    </row>
    <row r="22" spans="1:37" x14ac:dyDescent="0.25">
      <c r="A22" t="s">
        <v>112</v>
      </c>
      <c r="B22">
        <v>22596.167775630609</v>
      </c>
      <c r="C22">
        <v>22833.498961901831</v>
      </c>
      <c r="D22">
        <v>23343.973456140411</v>
      </c>
      <c r="E22">
        <v>22560.802904531196</v>
      </c>
      <c r="F22">
        <v>23071.905614804436</v>
      </c>
      <c r="G22">
        <v>22203.597860695478</v>
      </c>
      <c r="H22">
        <v>21460.487604004797</v>
      </c>
      <c r="I22">
        <v>20553.847547999998</v>
      </c>
      <c r="J22">
        <v>23586.34</v>
      </c>
      <c r="K22">
        <v>0</v>
      </c>
      <c r="L22">
        <v>0</v>
      </c>
      <c r="M22" s="31">
        <v>0</v>
      </c>
      <c r="N22" s="8">
        <f t="shared" si="0"/>
        <v>1.0448385929599091E-2</v>
      </c>
      <c r="O22">
        <v>1</v>
      </c>
      <c r="P22" s="32">
        <f t="shared" si="1"/>
        <v>1.0448385929599091E-2</v>
      </c>
      <c r="Q22" s="8">
        <f t="shared" si="2"/>
        <v>3.2558530255524729E-2</v>
      </c>
      <c r="R22">
        <v>2</v>
      </c>
      <c r="S22" s="32">
        <f t="shared" si="3"/>
        <v>1.6279265127762364E-2</v>
      </c>
      <c r="T22" s="8">
        <f t="shared" si="4"/>
        <v>-1.5663087136653111E-3</v>
      </c>
      <c r="U22">
        <v>3</v>
      </c>
      <c r="V22" s="32">
        <f t="shared" si="5"/>
        <v>-5.2210290455510365E-4</v>
      </c>
      <c r="W22" s="8">
        <f t="shared" si="6"/>
        <v>2.0835345746223064E-2</v>
      </c>
      <c r="X22">
        <v>4</v>
      </c>
      <c r="Y22" s="32">
        <f t="shared" si="7"/>
        <v>5.208836436555766E-3</v>
      </c>
      <c r="Z22" s="8">
        <f t="shared" si="8"/>
        <v>-1.7525982905996947E-2</v>
      </c>
      <c r="AA22">
        <v>5</v>
      </c>
      <c r="AB22" s="32">
        <f t="shared" si="9"/>
        <v>-3.5051965811993893E-3</v>
      </c>
      <c r="AC22" s="8">
        <f t="shared" si="10"/>
        <v>-5.1566865977010767E-2</v>
      </c>
      <c r="AD22">
        <v>6</v>
      </c>
      <c r="AE22" s="32">
        <f t="shared" si="11"/>
        <v>-8.5944776628351285E-3</v>
      </c>
      <c r="AF22">
        <f t="shared" si="12"/>
        <v>-9.4732172419788888E-2</v>
      </c>
      <c r="AG22">
        <v>7</v>
      </c>
      <c r="AH22" s="31">
        <f t="shared" si="13"/>
        <v>-1.353316748854127E-2</v>
      </c>
      <c r="AI22" s="8">
        <f t="shared" si="14"/>
        <v>4.2887406444925391E-2</v>
      </c>
      <c r="AJ22">
        <v>8</v>
      </c>
      <c r="AK22" s="32">
        <f t="shared" si="15"/>
        <v>5.3609258056156739E-3</v>
      </c>
    </row>
    <row r="23" spans="1:37" x14ac:dyDescent="0.25">
      <c r="A23" t="s">
        <v>113</v>
      </c>
      <c r="B23">
        <v>29431.794742014321</v>
      </c>
      <c r="C23">
        <v>28516.718811073413</v>
      </c>
      <c r="D23">
        <v>30057.974124982062</v>
      </c>
      <c r="E23">
        <v>27160.199959776008</v>
      </c>
      <c r="F23">
        <v>28025.191414617875</v>
      </c>
      <c r="G23">
        <v>28781.24602240543</v>
      </c>
      <c r="H23">
        <v>28425.624938474393</v>
      </c>
      <c r="I23">
        <v>30341.027183999995</v>
      </c>
      <c r="J23">
        <v>33300.67</v>
      </c>
      <c r="K23">
        <v>0</v>
      </c>
      <c r="L23">
        <v>0</v>
      </c>
      <c r="M23" s="31">
        <v>0</v>
      </c>
      <c r="N23" s="8">
        <f t="shared" si="0"/>
        <v>-3.1585003577340419E-2</v>
      </c>
      <c r="O23">
        <v>1</v>
      </c>
      <c r="P23" s="32">
        <f t="shared" si="1"/>
        <v>-3.1585003577340419E-2</v>
      </c>
      <c r="Q23" s="8">
        <f t="shared" si="2"/>
        <v>2.1052443870482069E-2</v>
      </c>
      <c r="R23">
        <v>2</v>
      </c>
      <c r="S23" s="32">
        <f t="shared" si="3"/>
        <v>1.0526221935241034E-2</v>
      </c>
      <c r="T23" s="8">
        <f t="shared" si="4"/>
        <v>-8.032287885209255E-2</v>
      </c>
      <c r="U23">
        <v>3</v>
      </c>
      <c r="V23" s="32">
        <f t="shared" si="5"/>
        <v>-2.6774292950697515E-2</v>
      </c>
      <c r="W23" s="8">
        <f t="shared" si="6"/>
        <v>-4.8971744731822163E-2</v>
      </c>
      <c r="X23">
        <v>4</v>
      </c>
      <c r="Y23" s="32">
        <f t="shared" si="7"/>
        <v>-1.2242936182955541E-2</v>
      </c>
      <c r="Z23" s="8">
        <f t="shared" si="8"/>
        <v>-2.2351548550061894E-2</v>
      </c>
      <c r="AA23">
        <v>5</v>
      </c>
      <c r="AB23" s="32">
        <f t="shared" si="9"/>
        <v>-4.4703097100123792E-3</v>
      </c>
      <c r="AC23" s="8">
        <f t="shared" si="10"/>
        <v>-3.4784518887407856E-2</v>
      </c>
      <c r="AD23">
        <v>6</v>
      </c>
      <c r="AE23" s="32">
        <f t="shared" si="11"/>
        <v>-5.7974198145679763E-3</v>
      </c>
      <c r="AF23">
        <f t="shared" si="12"/>
        <v>3.0425285310519877E-2</v>
      </c>
      <c r="AG23">
        <v>7</v>
      </c>
      <c r="AH23" s="31">
        <f t="shared" si="13"/>
        <v>4.3464693300742678E-3</v>
      </c>
      <c r="AI23" s="8">
        <f t="shared" si="14"/>
        <v>0.12350197309937573</v>
      </c>
      <c r="AJ23">
        <v>8</v>
      </c>
      <c r="AK23" s="32">
        <f t="shared" si="15"/>
        <v>1.5437746637421966E-2</v>
      </c>
    </row>
    <row r="24" spans="1:37" x14ac:dyDescent="0.25">
      <c r="A24" t="s">
        <v>114</v>
      </c>
      <c r="B24">
        <v>49478.893275199334</v>
      </c>
      <c r="C24">
        <v>46131.340072562693</v>
      </c>
      <c r="D24">
        <v>86878.474706208857</v>
      </c>
      <c r="E24">
        <v>82650.457338480905</v>
      </c>
      <c r="F24">
        <v>74986.400712546543</v>
      </c>
      <c r="G24">
        <v>70236.559389551476</v>
      </c>
      <c r="H24">
        <v>78911.02506755518</v>
      </c>
      <c r="I24">
        <v>77725.587264000002</v>
      </c>
      <c r="J24">
        <v>81731.25</v>
      </c>
      <c r="K24">
        <v>0</v>
      </c>
      <c r="L24">
        <v>0</v>
      </c>
      <c r="M24" s="31">
        <v>0</v>
      </c>
      <c r="N24" s="8">
        <f t="shared" si="0"/>
        <v>-7.0053633097704501E-2</v>
      </c>
      <c r="O24">
        <v>1</v>
      </c>
      <c r="P24" s="32">
        <f t="shared" si="1"/>
        <v>-7.0053633097704501E-2</v>
      </c>
      <c r="Q24" s="8">
        <f t="shared" si="2"/>
        <v>0.56296411954320369</v>
      </c>
      <c r="R24">
        <v>2</v>
      </c>
      <c r="S24" s="32">
        <f t="shared" si="3"/>
        <v>0.28148205977160184</v>
      </c>
      <c r="T24" s="8">
        <f t="shared" si="4"/>
        <v>0.51307417752752882</v>
      </c>
      <c r="U24">
        <v>3</v>
      </c>
      <c r="V24" s="32">
        <f t="shared" si="5"/>
        <v>0.17102472584250961</v>
      </c>
      <c r="W24" s="8">
        <f t="shared" si="6"/>
        <v>0.41576059310230346</v>
      </c>
      <c r="X24">
        <v>4</v>
      </c>
      <c r="Y24" s="32">
        <f t="shared" si="7"/>
        <v>0.10394014827557586</v>
      </c>
      <c r="Z24" s="8">
        <f t="shared" si="8"/>
        <v>0.35032278433303499</v>
      </c>
      <c r="AA24">
        <v>5</v>
      </c>
      <c r="AB24" s="32">
        <f t="shared" si="9"/>
        <v>7.0064556866606995E-2</v>
      </c>
      <c r="AC24" s="8">
        <f t="shared" si="10"/>
        <v>0.46677477262622141</v>
      </c>
      <c r="AD24">
        <v>6</v>
      </c>
      <c r="AE24" s="32">
        <f t="shared" si="11"/>
        <v>7.7795795437703569E-2</v>
      </c>
      <c r="AF24">
        <f t="shared" si="12"/>
        <v>0.45163833142033372</v>
      </c>
      <c r="AG24">
        <v>7</v>
      </c>
      <c r="AH24" s="31">
        <f t="shared" si="13"/>
        <v>6.4519761631476241E-2</v>
      </c>
      <c r="AI24" s="8">
        <f t="shared" si="14"/>
        <v>0.50189024551253469</v>
      </c>
      <c r="AJ24">
        <v>8</v>
      </c>
      <c r="AK24" s="32">
        <f t="shared" si="15"/>
        <v>6.2736280689066837E-2</v>
      </c>
    </row>
    <row r="25" spans="1:37" x14ac:dyDescent="0.25">
      <c r="A25" t="s">
        <v>115</v>
      </c>
      <c r="B25">
        <v>21345.223139833412</v>
      </c>
      <c r="C25">
        <v>21505.650123362466</v>
      </c>
      <c r="D25">
        <v>22778.869712932072</v>
      </c>
      <c r="E25">
        <v>22364.112380451435</v>
      </c>
      <c r="F25">
        <v>22313.303193442975</v>
      </c>
      <c r="G25">
        <v>21231.140692704343</v>
      </c>
      <c r="H25">
        <v>20074.934878221597</v>
      </c>
      <c r="I25">
        <v>19554.824483999997</v>
      </c>
      <c r="J25">
        <v>20842.8</v>
      </c>
      <c r="K25">
        <v>0</v>
      </c>
      <c r="L25">
        <v>0</v>
      </c>
      <c r="M25" s="31">
        <v>0</v>
      </c>
      <c r="N25" s="8">
        <f t="shared" si="0"/>
        <v>7.4877229261824385E-3</v>
      </c>
      <c r="O25">
        <v>1</v>
      </c>
      <c r="P25" s="32">
        <f t="shared" si="1"/>
        <v>7.4877229261824385E-3</v>
      </c>
      <c r="Q25" s="8">
        <f t="shared" si="2"/>
        <v>6.5005365151736633E-2</v>
      </c>
      <c r="R25">
        <v>2</v>
      </c>
      <c r="S25" s="32">
        <f t="shared" si="3"/>
        <v>3.2502682575868316E-2</v>
      </c>
      <c r="T25" s="8">
        <f t="shared" si="4"/>
        <v>4.6629574094238929E-2</v>
      </c>
      <c r="U25">
        <v>3</v>
      </c>
      <c r="V25" s="32">
        <f t="shared" si="5"/>
        <v>1.5543191364746309E-2</v>
      </c>
      <c r="W25" s="8">
        <f t="shared" si="6"/>
        <v>4.4355082239232659E-2</v>
      </c>
      <c r="X25">
        <v>4</v>
      </c>
      <c r="Y25" s="32">
        <f t="shared" si="7"/>
        <v>1.1088770559808165E-2</v>
      </c>
      <c r="Z25" s="8">
        <f t="shared" si="8"/>
        <v>-5.3589696199158503E-3</v>
      </c>
      <c r="AA25">
        <v>5</v>
      </c>
      <c r="AB25" s="32">
        <f t="shared" si="9"/>
        <v>-1.0717939239831701E-3</v>
      </c>
      <c r="AC25" s="8">
        <f t="shared" si="10"/>
        <v>-6.1355958214603969E-2</v>
      </c>
      <c r="AD25">
        <v>6</v>
      </c>
      <c r="AE25" s="32">
        <f t="shared" si="11"/>
        <v>-1.0225993035767328E-2</v>
      </c>
      <c r="AF25">
        <f t="shared" si="12"/>
        <v>-8.7605941455752109E-2</v>
      </c>
      <c r="AG25">
        <v>7</v>
      </c>
      <c r="AH25" s="31">
        <f t="shared" si="13"/>
        <v>-1.2515134493678873E-2</v>
      </c>
      <c r="AI25" s="8">
        <f t="shared" si="14"/>
        <v>-2.3819409252133248E-2</v>
      </c>
      <c r="AJ25">
        <v>8</v>
      </c>
      <c r="AK25" s="32">
        <f t="shared" si="15"/>
        <v>-2.977426156516656E-3</v>
      </c>
    </row>
    <row r="26" spans="1:37" x14ac:dyDescent="0.25">
      <c r="A26" t="s">
        <v>116</v>
      </c>
      <c r="B26">
        <v>14844.747817777341</v>
      </c>
      <c r="C26">
        <v>15517.087864784178</v>
      </c>
      <c r="D26">
        <v>15751.441528010766</v>
      </c>
      <c r="E26">
        <v>14875.960178650239</v>
      </c>
      <c r="F26">
        <v>14273.729196161634</v>
      </c>
      <c r="G26">
        <v>14525.357849947033</v>
      </c>
      <c r="H26">
        <v>15208.001855654396</v>
      </c>
      <c r="I26">
        <v>14658.396947999998</v>
      </c>
      <c r="J26">
        <v>17318.490000000002</v>
      </c>
      <c r="K26">
        <v>0</v>
      </c>
      <c r="L26">
        <v>0</v>
      </c>
      <c r="M26" s="31">
        <v>0</v>
      </c>
      <c r="N26" s="8">
        <f t="shared" si="0"/>
        <v>4.4295739186786073E-2</v>
      </c>
      <c r="O26">
        <v>1</v>
      </c>
      <c r="P26" s="32">
        <f t="shared" si="1"/>
        <v>4.4295739186786073E-2</v>
      </c>
      <c r="Q26" s="8">
        <f t="shared" si="2"/>
        <v>5.9285766287601439E-2</v>
      </c>
      <c r="R26">
        <v>2</v>
      </c>
      <c r="S26" s="32">
        <f t="shared" si="3"/>
        <v>2.964288314380072E-2</v>
      </c>
      <c r="T26" s="8">
        <f t="shared" si="4"/>
        <v>2.1003787898546331E-3</v>
      </c>
      <c r="U26">
        <v>3</v>
      </c>
      <c r="V26" s="32">
        <f t="shared" si="5"/>
        <v>7.0012626328487765E-4</v>
      </c>
      <c r="W26" s="8">
        <f t="shared" si="6"/>
        <v>-3.9225391840489121E-2</v>
      </c>
      <c r="X26">
        <v>4</v>
      </c>
      <c r="Y26" s="32">
        <f t="shared" si="7"/>
        <v>-9.8063479601222803E-3</v>
      </c>
      <c r="Z26" s="8">
        <f t="shared" si="8"/>
        <v>-2.1750181119921653E-2</v>
      </c>
      <c r="AA26">
        <v>5</v>
      </c>
      <c r="AB26" s="32">
        <f t="shared" si="9"/>
        <v>-4.3500362239843309E-3</v>
      </c>
      <c r="AC26" s="8">
        <f t="shared" si="10"/>
        <v>2.4175606820611682E-2</v>
      </c>
      <c r="AD26">
        <v>6</v>
      </c>
      <c r="AE26" s="32">
        <f t="shared" si="11"/>
        <v>4.0292678034352805E-3</v>
      </c>
      <c r="AF26">
        <f t="shared" si="12"/>
        <v>-1.2632778608271247E-2</v>
      </c>
      <c r="AG26">
        <v>7</v>
      </c>
      <c r="AH26" s="31">
        <f t="shared" si="13"/>
        <v>-1.8046826583244639E-3</v>
      </c>
      <c r="AI26" s="8">
        <f t="shared" si="14"/>
        <v>0.15412859650182703</v>
      </c>
      <c r="AJ26">
        <v>8</v>
      </c>
      <c r="AK26" s="32">
        <f t="shared" si="15"/>
        <v>1.9266074562728379E-2</v>
      </c>
    </row>
    <row r="27" spans="1:37" x14ac:dyDescent="0.25">
      <c r="A27" t="s">
        <v>117</v>
      </c>
      <c r="B27">
        <v>36000.072276041232</v>
      </c>
      <c r="C27">
        <v>36191.26734370389</v>
      </c>
      <c r="D27">
        <v>39327.174091906592</v>
      </c>
      <c r="E27">
        <v>31233.863580354151</v>
      </c>
      <c r="F27">
        <v>28028.312276845016</v>
      </c>
      <c r="G27">
        <v>29539.229171387127</v>
      </c>
      <c r="H27">
        <v>30067.691241931192</v>
      </c>
      <c r="I27">
        <v>26088.463751999996</v>
      </c>
      <c r="J27">
        <v>25756.9</v>
      </c>
      <c r="K27">
        <v>0</v>
      </c>
      <c r="L27">
        <v>0</v>
      </c>
      <c r="M27" s="31">
        <v>0</v>
      </c>
      <c r="N27" s="8">
        <f t="shared" si="0"/>
        <v>5.296910008973742E-3</v>
      </c>
      <c r="O27">
        <v>1</v>
      </c>
      <c r="P27" s="32">
        <f t="shared" si="1"/>
        <v>5.296910008973742E-3</v>
      </c>
      <c r="Q27" s="8">
        <f t="shared" si="2"/>
        <v>8.8394786530285138E-2</v>
      </c>
      <c r="R27">
        <v>2</v>
      </c>
      <c r="S27" s="32">
        <f t="shared" si="3"/>
        <v>4.4197393265142569E-2</v>
      </c>
      <c r="T27" s="8">
        <f t="shared" si="4"/>
        <v>-0.14201806873070238</v>
      </c>
      <c r="U27">
        <v>3</v>
      </c>
      <c r="V27" s="32">
        <f t="shared" si="5"/>
        <v>-4.7339356243567464E-2</v>
      </c>
      <c r="W27" s="8">
        <f t="shared" si="6"/>
        <v>-0.25030579407282433</v>
      </c>
      <c r="X27">
        <v>4</v>
      </c>
      <c r="Y27" s="32">
        <f t="shared" si="7"/>
        <v>-6.2576448518206082E-2</v>
      </c>
      <c r="Z27" s="8">
        <f t="shared" si="8"/>
        <v>-0.197801763760386</v>
      </c>
      <c r="AA27">
        <v>5</v>
      </c>
      <c r="AB27" s="32">
        <f t="shared" si="9"/>
        <v>-3.9560352752077199E-2</v>
      </c>
      <c r="AC27" s="8">
        <f t="shared" si="10"/>
        <v>-0.18006973151940481</v>
      </c>
      <c r="AD27">
        <v>6</v>
      </c>
      <c r="AE27" s="32">
        <f t="shared" si="11"/>
        <v>-3.00116219199008E-2</v>
      </c>
      <c r="AF27">
        <f t="shared" si="12"/>
        <v>-0.32202773134394591</v>
      </c>
      <c r="AG27">
        <v>7</v>
      </c>
      <c r="AH27" s="31">
        <f t="shared" si="13"/>
        <v>-4.6003961620563701E-2</v>
      </c>
      <c r="AI27" s="8">
        <f t="shared" si="14"/>
        <v>-0.33481839374229372</v>
      </c>
      <c r="AJ27">
        <v>8</v>
      </c>
      <c r="AK27" s="32">
        <f t="shared" si="15"/>
        <v>-4.1852299217786715E-2</v>
      </c>
    </row>
    <row r="28" spans="1:37" x14ac:dyDescent="0.25">
      <c r="A28" t="s">
        <v>118</v>
      </c>
      <c r="B28">
        <v>41948.172870965267</v>
      </c>
      <c r="C28">
        <v>49115.789794116994</v>
      </c>
      <c r="D28">
        <v>82188.335547712923</v>
      </c>
      <c r="E28">
        <v>82140.55469988109</v>
      </c>
      <c r="F28">
        <v>87718.377388467299</v>
      </c>
      <c r="G28">
        <v>83168.638040320555</v>
      </c>
      <c r="H28">
        <v>96963.833147687968</v>
      </c>
      <c r="I28">
        <v>76985.606567999988</v>
      </c>
      <c r="J28">
        <v>93009.600000000006</v>
      </c>
      <c r="K28">
        <v>0</v>
      </c>
      <c r="L28">
        <v>0</v>
      </c>
      <c r="M28" s="31">
        <v>0</v>
      </c>
      <c r="N28" s="8">
        <f t="shared" si="0"/>
        <v>0.15774569046354517</v>
      </c>
      <c r="O28">
        <v>1</v>
      </c>
      <c r="P28" s="32">
        <f t="shared" si="1"/>
        <v>0.15774569046354517</v>
      </c>
      <c r="Q28" s="8">
        <f t="shared" si="2"/>
        <v>0.67257851163909455</v>
      </c>
      <c r="R28">
        <v>2</v>
      </c>
      <c r="S28" s="32">
        <f t="shared" si="3"/>
        <v>0.33628925581954727</v>
      </c>
      <c r="T28" s="8">
        <f t="shared" si="4"/>
        <v>0.67199698456730139</v>
      </c>
      <c r="U28">
        <v>3</v>
      </c>
      <c r="V28" s="32">
        <f t="shared" si="5"/>
        <v>0.22399899485576713</v>
      </c>
      <c r="W28" s="8">
        <f t="shared" si="6"/>
        <v>0.7376965487137952</v>
      </c>
      <c r="X28">
        <v>4</v>
      </c>
      <c r="Y28" s="32">
        <f t="shared" si="7"/>
        <v>0.1844241371784488</v>
      </c>
      <c r="Z28" s="8">
        <f t="shared" si="8"/>
        <v>0.68443545309284359</v>
      </c>
      <c r="AA28">
        <v>5</v>
      </c>
      <c r="AB28" s="32">
        <f t="shared" si="9"/>
        <v>0.13688709061856871</v>
      </c>
      <c r="AC28" s="8">
        <f t="shared" si="10"/>
        <v>0.83790317778712842</v>
      </c>
      <c r="AD28">
        <v>6</v>
      </c>
      <c r="AE28" s="32">
        <f t="shared" si="11"/>
        <v>0.13965052963118807</v>
      </c>
      <c r="AF28">
        <f t="shared" si="12"/>
        <v>0.60718359965089697</v>
      </c>
      <c r="AG28">
        <v>7</v>
      </c>
      <c r="AH28" s="31">
        <f t="shared" si="13"/>
        <v>8.674051423584242E-2</v>
      </c>
      <c r="AI28" s="8">
        <f t="shared" si="14"/>
        <v>0.79626783659097344</v>
      </c>
      <c r="AJ28">
        <v>8</v>
      </c>
      <c r="AK28" s="32">
        <f t="shared" si="15"/>
        <v>9.953347957387168E-2</v>
      </c>
    </row>
    <row r="29" spans="1:37" x14ac:dyDescent="0.25">
      <c r="A29" t="s">
        <v>119</v>
      </c>
      <c r="B29">
        <v>29303.384268614169</v>
      </c>
      <c r="C29">
        <v>29716.18040777326</v>
      </c>
      <c r="D29">
        <v>31442.55637533385</v>
      </c>
      <c r="E29">
        <v>29400.870288459613</v>
      </c>
      <c r="F29">
        <v>28625.42172296024</v>
      </c>
      <c r="G29">
        <v>28513.73320401118</v>
      </c>
      <c r="H29">
        <v>29239.32072035519</v>
      </c>
      <c r="I29">
        <v>27891.161999999997</v>
      </c>
      <c r="J29">
        <v>30123.8</v>
      </c>
      <c r="K29">
        <v>0</v>
      </c>
      <c r="L29">
        <v>0</v>
      </c>
      <c r="M29" s="31">
        <v>0</v>
      </c>
      <c r="N29" s="8">
        <f t="shared" si="0"/>
        <v>1.3988678935115639E-2</v>
      </c>
      <c r="O29">
        <v>1</v>
      </c>
      <c r="P29" s="32">
        <f t="shared" si="1"/>
        <v>1.3988678935115639E-2</v>
      </c>
      <c r="Q29" s="8">
        <f t="shared" si="2"/>
        <v>7.0459260502370946E-2</v>
      </c>
      <c r="R29">
        <v>2</v>
      </c>
      <c r="S29" s="32">
        <f t="shared" si="3"/>
        <v>3.5229630251185473E-2</v>
      </c>
      <c r="T29" s="8">
        <f t="shared" si="4"/>
        <v>3.3212621535942421E-3</v>
      </c>
      <c r="U29">
        <v>3</v>
      </c>
      <c r="V29" s="32">
        <f t="shared" si="5"/>
        <v>1.107087384531414E-3</v>
      </c>
      <c r="W29" s="8">
        <f t="shared" si="6"/>
        <v>-2.3407818955495274E-2</v>
      </c>
      <c r="X29">
        <v>4</v>
      </c>
      <c r="Y29" s="32">
        <f t="shared" si="7"/>
        <v>-5.8519547388738184E-3</v>
      </c>
      <c r="Z29" s="8">
        <f t="shared" si="8"/>
        <v>-2.7317175379720882E-2</v>
      </c>
      <c r="AA29">
        <v>5</v>
      </c>
      <c r="AB29" s="32">
        <f t="shared" si="9"/>
        <v>-5.4634350759441763E-3</v>
      </c>
      <c r="AC29" s="8">
        <f t="shared" si="10"/>
        <v>-2.1886099674811631E-3</v>
      </c>
      <c r="AD29">
        <v>6</v>
      </c>
      <c r="AE29" s="32">
        <f t="shared" si="11"/>
        <v>-3.6476832791352718E-4</v>
      </c>
      <c r="AF29">
        <f t="shared" si="12"/>
        <v>-4.9393148950979439E-2</v>
      </c>
      <c r="AG29">
        <v>7</v>
      </c>
      <c r="AH29" s="31">
        <f t="shared" si="13"/>
        <v>-7.0561641358542057E-3</v>
      </c>
      <c r="AI29" s="8">
        <f t="shared" si="14"/>
        <v>2.761254359131907E-2</v>
      </c>
      <c r="AJ29">
        <v>8</v>
      </c>
      <c r="AK29" s="32">
        <f t="shared" si="15"/>
        <v>3.4515679489148837E-3</v>
      </c>
    </row>
    <row r="30" spans="1:37" x14ac:dyDescent="0.25">
      <c r="A30" t="s">
        <v>120</v>
      </c>
      <c r="B30">
        <v>19517.897951635634</v>
      </c>
      <c r="C30">
        <v>21969.173544172721</v>
      </c>
      <c r="D30">
        <v>23508.241747422577</v>
      </c>
      <c r="E30">
        <v>22126.699949366299</v>
      </c>
      <c r="F30">
        <v>22511.559459924596</v>
      </c>
      <c r="G30">
        <v>23388.775792438093</v>
      </c>
      <c r="H30">
        <v>25007.282787988795</v>
      </c>
      <c r="I30">
        <v>24580.971791999997</v>
      </c>
      <c r="J30">
        <v>30688.17</v>
      </c>
      <c r="K30">
        <v>0</v>
      </c>
      <c r="L30">
        <v>0</v>
      </c>
      <c r="M30" s="31">
        <v>0</v>
      </c>
      <c r="N30" s="8">
        <f t="shared" si="0"/>
        <v>0.1183083799360629</v>
      </c>
      <c r="O30">
        <v>1</v>
      </c>
      <c r="P30" s="32">
        <f t="shared" si="1"/>
        <v>0.1183083799360629</v>
      </c>
      <c r="Q30" s="8">
        <f t="shared" si="2"/>
        <v>0.1860191840387016</v>
      </c>
      <c r="R30">
        <v>2</v>
      </c>
      <c r="S30" s="32">
        <f t="shared" si="3"/>
        <v>9.3009592019350801E-2</v>
      </c>
      <c r="T30" s="8">
        <f t="shared" si="4"/>
        <v>0.12545313352970258</v>
      </c>
      <c r="U30">
        <v>3</v>
      </c>
      <c r="V30" s="32">
        <f t="shared" si="5"/>
        <v>4.1817711176567525E-2</v>
      </c>
      <c r="W30" s="8">
        <f t="shared" si="6"/>
        <v>0.14269704277613049</v>
      </c>
      <c r="X30">
        <v>4</v>
      </c>
      <c r="Y30" s="32">
        <f t="shared" si="7"/>
        <v>3.5674260694032622E-2</v>
      </c>
      <c r="Z30" s="8">
        <f t="shared" si="8"/>
        <v>0.18092435201443624</v>
      </c>
      <c r="AA30">
        <v>5</v>
      </c>
      <c r="AB30" s="32">
        <f t="shared" si="9"/>
        <v>3.6184870402887245E-2</v>
      </c>
      <c r="AC30" s="8">
        <f t="shared" si="10"/>
        <v>0.2478352056824073</v>
      </c>
      <c r="AD30">
        <v>6</v>
      </c>
      <c r="AE30" s="32">
        <f t="shared" si="11"/>
        <v>4.1305867613734552E-2</v>
      </c>
      <c r="AF30">
        <f t="shared" si="12"/>
        <v>0.23064075095681447</v>
      </c>
      <c r="AG30">
        <v>7</v>
      </c>
      <c r="AH30" s="31">
        <f t="shared" si="13"/>
        <v>3.2948678708116352E-2</v>
      </c>
      <c r="AI30" s="8">
        <f t="shared" si="14"/>
        <v>0.45254535002790963</v>
      </c>
      <c r="AJ30">
        <v>8</v>
      </c>
      <c r="AK30" s="32">
        <f t="shared" si="15"/>
        <v>5.6568168753488704E-2</v>
      </c>
    </row>
    <row r="31" spans="1:37" x14ac:dyDescent="0.25">
      <c r="A31" t="s">
        <v>121</v>
      </c>
      <c r="B31">
        <v>18491.139044946034</v>
      </c>
      <c r="C31">
        <v>22831.574902419223</v>
      </c>
      <c r="D31">
        <v>21588.623207111639</v>
      </c>
      <c r="E31">
        <v>35355.489933347439</v>
      </c>
      <c r="F31">
        <v>20404.104080981175</v>
      </c>
      <c r="G31">
        <v>18982.257140286176</v>
      </c>
      <c r="H31">
        <v>19973.247436069196</v>
      </c>
      <c r="I31">
        <v>19545.271355999997</v>
      </c>
      <c r="J31">
        <v>23305.58</v>
      </c>
      <c r="K31">
        <v>0</v>
      </c>
      <c r="L31">
        <v>0</v>
      </c>
      <c r="M31" s="31">
        <v>0</v>
      </c>
      <c r="N31" s="8">
        <f t="shared" si="0"/>
        <v>0.2108527952638555</v>
      </c>
      <c r="O31">
        <v>1</v>
      </c>
      <c r="P31" s="32">
        <f t="shared" si="1"/>
        <v>0.2108527952638555</v>
      </c>
      <c r="Q31" s="8">
        <f t="shared" si="2"/>
        <v>0.1548748257609209</v>
      </c>
      <c r="R31">
        <v>2</v>
      </c>
      <c r="S31" s="32">
        <f t="shared" si="3"/>
        <v>7.7437412880460452E-2</v>
      </c>
      <c r="T31" s="8">
        <f t="shared" si="4"/>
        <v>0.64816203570298558</v>
      </c>
      <c r="U31">
        <v>3</v>
      </c>
      <c r="V31" s="32">
        <f t="shared" si="5"/>
        <v>0.21605401190099519</v>
      </c>
      <c r="W31" s="8">
        <f t="shared" si="6"/>
        <v>9.844441425856304E-2</v>
      </c>
      <c r="X31">
        <v>4</v>
      </c>
      <c r="Y31" s="32">
        <f t="shared" si="7"/>
        <v>2.461110356464076E-2</v>
      </c>
      <c r="Z31" s="8">
        <f t="shared" si="8"/>
        <v>2.6213061351586613E-2</v>
      </c>
      <c r="AA31">
        <v>5</v>
      </c>
      <c r="AB31" s="32">
        <f t="shared" si="9"/>
        <v>5.242612270317323E-3</v>
      </c>
      <c r="AC31" s="8">
        <f t="shared" si="10"/>
        <v>7.7102103136479777E-2</v>
      </c>
      <c r="AD31">
        <v>6</v>
      </c>
      <c r="AE31" s="32">
        <f t="shared" si="11"/>
        <v>1.2850350522746629E-2</v>
      </c>
      <c r="AF31">
        <f t="shared" si="12"/>
        <v>5.5441736003858814E-2</v>
      </c>
      <c r="AG31">
        <v>7</v>
      </c>
      <c r="AH31" s="31">
        <f t="shared" si="13"/>
        <v>7.92024800055126E-3</v>
      </c>
      <c r="AI31" s="8">
        <f t="shared" si="14"/>
        <v>0.23140117008045558</v>
      </c>
      <c r="AJ31">
        <v>8</v>
      </c>
      <c r="AK31" s="32">
        <f t="shared" si="15"/>
        <v>2.8925146260056947E-2</v>
      </c>
    </row>
    <row r="32" spans="1:37" x14ac:dyDescent="0.25">
      <c r="A32" t="s">
        <v>122</v>
      </c>
      <c r="B32">
        <v>22620.03440124694</v>
      </c>
      <c r="C32">
        <v>21702.778763080638</v>
      </c>
      <c r="D32">
        <v>19194.021094401684</v>
      </c>
      <c r="E32">
        <v>22442.783639091609</v>
      </c>
      <c r="F32">
        <v>23167.68580815606</v>
      </c>
      <c r="G32">
        <v>23290.853658449127</v>
      </c>
      <c r="H32">
        <v>25952.920397351991</v>
      </c>
      <c r="I32">
        <v>22710.429612</v>
      </c>
      <c r="J32">
        <v>30347.759999999998</v>
      </c>
      <c r="K32">
        <v>0</v>
      </c>
      <c r="L32">
        <v>0</v>
      </c>
      <c r="M32" s="31">
        <v>0</v>
      </c>
      <c r="N32" s="8">
        <f t="shared" si="0"/>
        <v>-4.1395685573578166E-2</v>
      </c>
      <c r="O32">
        <v>1</v>
      </c>
      <c r="P32" s="32">
        <f t="shared" si="1"/>
        <v>-4.1395685573578166E-2</v>
      </c>
      <c r="Q32" s="8">
        <f t="shared" si="2"/>
        <v>-0.16423716231498889</v>
      </c>
      <c r="R32">
        <v>2</v>
      </c>
      <c r="S32" s="32">
        <f t="shared" si="3"/>
        <v>-8.2118581157494444E-2</v>
      </c>
      <c r="T32" s="8">
        <f t="shared" si="4"/>
        <v>-7.8668704709868396E-3</v>
      </c>
      <c r="U32">
        <v>3</v>
      </c>
      <c r="V32" s="32">
        <f t="shared" si="5"/>
        <v>-2.6222901569956133E-3</v>
      </c>
      <c r="W32" s="8">
        <f t="shared" si="6"/>
        <v>2.3922463133980099E-2</v>
      </c>
      <c r="X32">
        <v>4</v>
      </c>
      <c r="Y32" s="32">
        <f t="shared" si="7"/>
        <v>5.9806157834950248E-3</v>
      </c>
      <c r="Z32" s="8">
        <f t="shared" si="8"/>
        <v>2.9224745137279268E-2</v>
      </c>
      <c r="AA32">
        <v>5</v>
      </c>
      <c r="AB32" s="32">
        <f t="shared" si="9"/>
        <v>5.8449490274558539E-3</v>
      </c>
      <c r="AC32" s="8">
        <f t="shared" si="10"/>
        <v>0.13744815115679274</v>
      </c>
      <c r="AD32">
        <v>6</v>
      </c>
      <c r="AE32" s="32">
        <f t="shared" si="11"/>
        <v>2.2908025192798789E-2</v>
      </c>
      <c r="AF32">
        <f t="shared" si="12"/>
        <v>3.9882817236731333E-3</v>
      </c>
      <c r="AG32">
        <v>7</v>
      </c>
      <c r="AH32" s="31">
        <f t="shared" si="13"/>
        <v>5.6975453195330476E-4</v>
      </c>
      <c r="AI32" s="8">
        <f t="shared" si="14"/>
        <v>0.29388671766040586</v>
      </c>
      <c r="AJ32">
        <v>8</v>
      </c>
      <c r="AK32" s="32">
        <f t="shared" si="15"/>
        <v>3.6735839707550733E-2</v>
      </c>
    </row>
    <row r="33" spans="1:37" x14ac:dyDescent="0.25">
      <c r="A33" t="s">
        <v>123</v>
      </c>
      <c r="B33">
        <v>42058.845209912033</v>
      </c>
      <c r="C33">
        <v>39500.037453046229</v>
      </c>
      <c r="D33">
        <v>45335.884085169841</v>
      </c>
      <c r="E33">
        <v>42419.663958078083</v>
      </c>
      <c r="F33">
        <v>42300.842037150702</v>
      </c>
      <c r="G33">
        <v>43206.419473514492</v>
      </c>
      <c r="H33">
        <v>41895.694973480386</v>
      </c>
      <c r="I33">
        <v>44427.229391999994</v>
      </c>
      <c r="J33">
        <v>48135.57</v>
      </c>
      <c r="K33">
        <v>0</v>
      </c>
      <c r="L33">
        <v>0</v>
      </c>
      <c r="M33" s="31">
        <v>0</v>
      </c>
      <c r="N33" s="8">
        <f t="shared" si="0"/>
        <v>-6.2768094033072513E-2</v>
      </c>
      <c r="O33">
        <v>1</v>
      </c>
      <c r="P33" s="32">
        <f t="shared" si="1"/>
        <v>-6.2768094033072513E-2</v>
      </c>
      <c r="Q33" s="8">
        <f t="shared" si="2"/>
        <v>7.5029147951581499E-2</v>
      </c>
      <c r="R33">
        <v>2</v>
      </c>
      <c r="S33" s="32">
        <f t="shared" si="3"/>
        <v>3.7514573975790749E-2</v>
      </c>
      <c r="T33" s="8">
        <f t="shared" si="4"/>
        <v>8.542313206736726E-3</v>
      </c>
      <c r="U33">
        <v>3</v>
      </c>
      <c r="V33" s="32">
        <f t="shared" si="5"/>
        <v>2.8474377355789085E-3</v>
      </c>
      <c r="W33" s="8">
        <f t="shared" si="6"/>
        <v>5.73727805163905E-3</v>
      </c>
      <c r="X33">
        <v>4</v>
      </c>
      <c r="Y33" s="32">
        <f t="shared" si="7"/>
        <v>1.4343195129097625E-3</v>
      </c>
      <c r="Z33" s="8">
        <f t="shared" si="8"/>
        <v>2.6919369016200012E-2</v>
      </c>
      <c r="AA33">
        <v>5</v>
      </c>
      <c r="AB33" s="32">
        <f t="shared" si="9"/>
        <v>5.3838738032400022E-3</v>
      </c>
      <c r="AC33" s="8">
        <f t="shared" si="10"/>
        <v>-3.886637731646699E-3</v>
      </c>
      <c r="AD33">
        <v>6</v>
      </c>
      <c r="AE33" s="32">
        <f t="shared" si="11"/>
        <v>-6.4777295527444984E-4</v>
      </c>
      <c r="AF33">
        <f t="shared" si="12"/>
        <v>5.4782841938674574E-2</v>
      </c>
      <c r="AG33">
        <v>7</v>
      </c>
      <c r="AH33" s="31">
        <f t="shared" si="13"/>
        <v>7.8261202769535111E-3</v>
      </c>
      <c r="AI33" s="8">
        <f t="shared" si="14"/>
        <v>0.13495169073696506</v>
      </c>
      <c r="AJ33">
        <v>8</v>
      </c>
      <c r="AK33" s="32">
        <f t="shared" si="15"/>
        <v>1.6868961342120632E-2</v>
      </c>
    </row>
    <row r="34" spans="1:37" x14ac:dyDescent="0.25">
      <c r="A34" t="s">
        <v>124</v>
      </c>
      <c r="B34">
        <v>27368.180697617605</v>
      </c>
      <c r="C34">
        <v>32019.162998790147</v>
      </c>
      <c r="D34">
        <v>29525.335012389027</v>
      </c>
      <c r="E34">
        <v>29359.44286513226</v>
      </c>
      <c r="F34">
        <v>31059.309974855958</v>
      </c>
      <c r="G34">
        <v>32734.022213793414</v>
      </c>
      <c r="H34">
        <v>32775.333350432389</v>
      </c>
      <c r="I34">
        <v>30145.825631999996</v>
      </c>
      <c r="J34">
        <v>35790.480000000003</v>
      </c>
      <c r="K34">
        <v>0</v>
      </c>
      <c r="L34">
        <v>0</v>
      </c>
      <c r="M34" s="31">
        <v>0</v>
      </c>
      <c r="N34" s="8">
        <f t="shared" si="0"/>
        <v>0.15695351710854002</v>
      </c>
      <c r="O34">
        <v>1</v>
      </c>
      <c r="P34" s="32">
        <f t="shared" si="1"/>
        <v>0.15695351710854002</v>
      </c>
      <c r="Q34" s="8">
        <f t="shared" si="2"/>
        <v>7.5867658587309386E-2</v>
      </c>
      <c r="R34">
        <v>2</v>
      </c>
      <c r="S34" s="32">
        <f t="shared" si="3"/>
        <v>3.7933829293654693E-2</v>
      </c>
      <c r="T34" s="8">
        <f t="shared" si="4"/>
        <v>7.0233177414999876E-2</v>
      </c>
      <c r="U34">
        <v>3</v>
      </c>
      <c r="V34" s="32">
        <f t="shared" si="5"/>
        <v>2.3411059138333291E-2</v>
      </c>
      <c r="W34" s="8">
        <f t="shared" si="6"/>
        <v>0.12651755142858734</v>
      </c>
      <c r="X34">
        <v>4</v>
      </c>
      <c r="Y34" s="32">
        <f t="shared" si="7"/>
        <v>3.1629387857146835E-2</v>
      </c>
      <c r="Z34" s="8">
        <f t="shared" si="8"/>
        <v>0.1790339215307323</v>
      </c>
      <c r="AA34">
        <v>5</v>
      </c>
      <c r="AB34" s="32">
        <f t="shared" si="9"/>
        <v>3.5806784306146464E-2</v>
      </c>
      <c r="AC34" s="8">
        <f t="shared" si="10"/>
        <v>0.18029515030513546</v>
      </c>
      <c r="AD34">
        <v>6</v>
      </c>
      <c r="AE34" s="32">
        <f t="shared" si="11"/>
        <v>3.0049191717522575E-2</v>
      </c>
      <c r="AF34">
        <f t="shared" si="12"/>
        <v>9.6665410086278325E-2</v>
      </c>
      <c r="AG34">
        <v>7</v>
      </c>
      <c r="AH34" s="31">
        <f t="shared" si="13"/>
        <v>1.3809344298039761E-2</v>
      </c>
      <c r="AI34" s="8">
        <f t="shared" si="14"/>
        <v>0.26830088608744207</v>
      </c>
      <c r="AJ34">
        <v>8</v>
      </c>
      <c r="AK34" s="32">
        <f t="shared" si="15"/>
        <v>3.3537610760930259E-2</v>
      </c>
    </row>
    <row r="35" spans="1:37" x14ac:dyDescent="0.25">
      <c r="A35" t="s">
        <v>125</v>
      </c>
      <c r="B35">
        <v>21162.364032184363</v>
      </c>
      <c r="C35">
        <v>23417.378133832535</v>
      </c>
      <c r="D35">
        <v>23438.093488612041</v>
      </c>
      <c r="E35">
        <v>23009.709324978296</v>
      </c>
      <c r="F35">
        <v>24472.427474258879</v>
      </c>
      <c r="G35">
        <v>27758.159367093671</v>
      </c>
      <c r="H35">
        <v>28280.64374347679</v>
      </c>
      <c r="I35">
        <v>26854.658063999996</v>
      </c>
      <c r="J35">
        <v>31097.52</v>
      </c>
      <c r="K35">
        <v>0</v>
      </c>
      <c r="L35">
        <v>0</v>
      </c>
      <c r="M35" s="31">
        <v>0</v>
      </c>
      <c r="N35" s="8">
        <f t="shared" si="0"/>
        <v>0.10125407952612889</v>
      </c>
      <c r="O35">
        <v>1</v>
      </c>
      <c r="P35" s="32">
        <f t="shared" si="1"/>
        <v>0.10125407952612889</v>
      </c>
      <c r="Q35" s="8">
        <f t="shared" si="2"/>
        <v>0.10213830309327684</v>
      </c>
      <c r="R35">
        <v>2</v>
      </c>
      <c r="S35" s="32">
        <f t="shared" si="3"/>
        <v>5.1069151546638422E-2</v>
      </c>
      <c r="T35" s="8">
        <f t="shared" si="4"/>
        <v>8.3691948917943015E-2</v>
      </c>
      <c r="U35">
        <v>3</v>
      </c>
      <c r="V35" s="32">
        <f t="shared" si="5"/>
        <v>2.7897316305981006E-2</v>
      </c>
      <c r="W35" s="8">
        <f t="shared" si="6"/>
        <v>0.14532275209074749</v>
      </c>
      <c r="X35">
        <v>4</v>
      </c>
      <c r="Y35" s="32">
        <f t="shared" si="7"/>
        <v>3.6330688022686873E-2</v>
      </c>
      <c r="Z35" s="8">
        <f t="shared" si="8"/>
        <v>0.27130550572281459</v>
      </c>
      <c r="AA35">
        <v>5</v>
      </c>
      <c r="AB35" s="32">
        <f t="shared" si="9"/>
        <v>5.4261101144562916E-2</v>
      </c>
      <c r="AC35" s="8">
        <f t="shared" si="10"/>
        <v>0.28995328147815491</v>
      </c>
      <c r="AD35">
        <v>6</v>
      </c>
      <c r="AE35" s="32">
        <f t="shared" si="11"/>
        <v>4.8325546913025819E-2</v>
      </c>
      <c r="AF35">
        <f t="shared" si="12"/>
        <v>0.23821496810334972</v>
      </c>
      <c r="AG35">
        <v>7</v>
      </c>
      <c r="AH35" s="31">
        <f t="shared" si="13"/>
        <v>3.4030709729049959E-2</v>
      </c>
      <c r="AI35" s="8">
        <f t="shared" si="14"/>
        <v>0.38490375074275957</v>
      </c>
      <c r="AJ35">
        <v>8</v>
      </c>
      <c r="AK35" s="32">
        <f t="shared" si="15"/>
        <v>4.8112968842844946E-2</v>
      </c>
    </row>
    <row r="36" spans="1:37" x14ac:dyDescent="0.25">
      <c r="A36" t="s">
        <v>126</v>
      </c>
      <c r="B36">
        <v>29641.438193417787</v>
      </c>
      <c r="C36">
        <v>29919.635121850915</v>
      </c>
      <c r="D36">
        <v>33130.799356267948</v>
      </c>
      <c r="E36">
        <v>35137.782449360348</v>
      </c>
      <c r="F36">
        <v>36946.804921349089</v>
      </c>
      <c r="G36">
        <v>36059.314004014268</v>
      </c>
      <c r="H36">
        <v>34459.177961847592</v>
      </c>
      <c r="I36">
        <v>35978.187959999996</v>
      </c>
      <c r="J36">
        <v>41432.160000000003</v>
      </c>
      <c r="K36">
        <v>0</v>
      </c>
      <c r="L36">
        <v>0</v>
      </c>
      <c r="M36" s="31">
        <v>0</v>
      </c>
      <c r="N36" s="8">
        <f t="shared" si="0"/>
        <v>9.3416366107473472E-3</v>
      </c>
      <c r="O36">
        <v>1</v>
      </c>
      <c r="P36" s="32">
        <f t="shared" si="1"/>
        <v>9.3416366107473472E-3</v>
      </c>
      <c r="Q36" s="8">
        <f t="shared" si="2"/>
        <v>0.1112900225929013</v>
      </c>
      <c r="R36">
        <v>2</v>
      </c>
      <c r="S36" s="32">
        <f t="shared" si="3"/>
        <v>5.564501129645065E-2</v>
      </c>
      <c r="T36" s="8">
        <f t="shared" si="4"/>
        <v>0.17010365330676477</v>
      </c>
      <c r="U36">
        <v>3</v>
      </c>
      <c r="V36" s="32">
        <f t="shared" si="5"/>
        <v>5.6701217768921591E-2</v>
      </c>
      <c r="W36" s="8">
        <f t="shared" si="6"/>
        <v>0.22030585203072459</v>
      </c>
      <c r="X36">
        <v>4</v>
      </c>
      <c r="Y36" s="32">
        <f t="shared" si="7"/>
        <v>5.5076463007681146E-2</v>
      </c>
      <c r="Z36" s="8">
        <f t="shared" si="8"/>
        <v>0.19599187256053488</v>
      </c>
      <c r="AA36">
        <v>5</v>
      </c>
      <c r="AB36" s="32">
        <f t="shared" si="9"/>
        <v>3.9198374512106976E-2</v>
      </c>
      <c r="AC36" s="8">
        <f t="shared" si="10"/>
        <v>0.15060205466876661</v>
      </c>
      <c r="AD36">
        <v>6</v>
      </c>
      <c r="AE36" s="32">
        <f t="shared" si="11"/>
        <v>2.5100342444794435E-2</v>
      </c>
      <c r="AF36">
        <f t="shared" si="12"/>
        <v>0.19373954353472447</v>
      </c>
      <c r="AG36">
        <v>7</v>
      </c>
      <c r="AH36" s="31">
        <f t="shared" si="13"/>
        <v>2.7677077647817783E-2</v>
      </c>
      <c r="AI36" s="8">
        <f t="shared" si="14"/>
        <v>0.33488406956764205</v>
      </c>
      <c r="AJ36">
        <v>8</v>
      </c>
      <c r="AK36" s="32">
        <f t="shared" si="15"/>
        <v>4.1860508695955256E-2</v>
      </c>
    </row>
    <row r="37" spans="1:37" x14ac:dyDescent="0.25">
      <c r="A37" t="s">
        <v>127</v>
      </c>
      <c r="B37">
        <v>17928.050319618971</v>
      </c>
      <c r="C37">
        <v>18582.712245115956</v>
      </c>
      <c r="D37">
        <v>20418.04725384968</v>
      </c>
      <c r="E37">
        <v>19908.160553729987</v>
      </c>
      <c r="F37">
        <v>20209.958502433066</v>
      </c>
      <c r="G37">
        <v>21579.506856801851</v>
      </c>
      <c r="H37">
        <v>20347.987519875594</v>
      </c>
      <c r="I37">
        <v>22001.554067999998</v>
      </c>
      <c r="J37">
        <v>25674.93</v>
      </c>
      <c r="K37">
        <v>0</v>
      </c>
      <c r="L37">
        <v>0</v>
      </c>
      <c r="M37" s="31">
        <v>0</v>
      </c>
      <c r="N37" s="8">
        <f t="shared" si="0"/>
        <v>3.5865156069995817E-2</v>
      </c>
      <c r="O37">
        <v>1</v>
      </c>
      <c r="P37" s="32">
        <f t="shared" si="1"/>
        <v>3.5865156069995817E-2</v>
      </c>
      <c r="Q37" s="8">
        <f t="shared" si="2"/>
        <v>0.1300526358111562</v>
      </c>
      <c r="R37">
        <v>2</v>
      </c>
      <c r="S37" s="32">
        <f t="shared" si="3"/>
        <v>6.5026317905578099E-2</v>
      </c>
      <c r="T37" s="8">
        <f t="shared" si="4"/>
        <v>0.10476318249217578</v>
      </c>
      <c r="U37">
        <v>3</v>
      </c>
      <c r="V37" s="32">
        <f t="shared" si="5"/>
        <v>3.4921060830725263E-2</v>
      </c>
      <c r="W37" s="8">
        <f t="shared" si="6"/>
        <v>0.11980893483879919</v>
      </c>
      <c r="X37">
        <v>4</v>
      </c>
      <c r="Y37" s="32">
        <f t="shared" si="7"/>
        <v>2.9952233709699797E-2</v>
      </c>
      <c r="Z37" s="8">
        <f t="shared" si="8"/>
        <v>0.18537756445001066</v>
      </c>
      <c r="AA37">
        <v>5</v>
      </c>
      <c r="AB37" s="32">
        <f t="shared" si="9"/>
        <v>3.7075512890002132E-2</v>
      </c>
      <c r="AC37" s="8">
        <f t="shared" si="10"/>
        <v>0.12661547037000548</v>
      </c>
      <c r="AD37">
        <v>6</v>
      </c>
      <c r="AE37" s="32">
        <f t="shared" si="11"/>
        <v>2.1102578395000914E-2</v>
      </c>
      <c r="AF37">
        <f t="shared" si="12"/>
        <v>0.20474654706189255</v>
      </c>
      <c r="AG37">
        <v>7</v>
      </c>
      <c r="AH37" s="31">
        <f t="shared" si="13"/>
        <v>2.9249506723127507E-2</v>
      </c>
      <c r="AI37" s="8">
        <f t="shared" si="14"/>
        <v>0.35914848616724887</v>
      </c>
      <c r="AJ37">
        <v>8</v>
      </c>
      <c r="AK37" s="32">
        <f t="shared" si="15"/>
        <v>4.4893560770906109E-2</v>
      </c>
    </row>
    <row r="38" spans="1:37" x14ac:dyDescent="0.25">
      <c r="A38" t="s">
        <v>128</v>
      </c>
      <c r="B38">
        <v>20090.573465130707</v>
      </c>
      <c r="C38">
        <v>21190.089792006453</v>
      </c>
      <c r="D38">
        <v>24008.238153367398</v>
      </c>
      <c r="E38">
        <v>23723.654710381656</v>
      </c>
      <c r="F38">
        <v>25536.303788472953</v>
      </c>
      <c r="G38">
        <v>26444.937244897657</v>
      </c>
      <c r="H38">
        <v>28188.888461697592</v>
      </c>
      <c r="I38">
        <v>25541.845055999995</v>
      </c>
      <c r="J38">
        <v>32546.63</v>
      </c>
      <c r="K38">
        <v>0</v>
      </c>
      <c r="L38">
        <v>0</v>
      </c>
      <c r="M38" s="31">
        <v>0</v>
      </c>
      <c r="N38" s="8">
        <f t="shared" si="0"/>
        <v>5.3282886517678069E-2</v>
      </c>
      <c r="O38">
        <v>1</v>
      </c>
      <c r="P38" s="32">
        <f t="shared" si="1"/>
        <v>5.3282886517678069E-2</v>
      </c>
      <c r="Q38" s="8">
        <f t="shared" si="2"/>
        <v>0.17814630461489595</v>
      </c>
      <c r="R38">
        <v>2</v>
      </c>
      <c r="S38" s="32">
        <f t="shared" si="3"/>
        <v>8.9073152307447973E-2</v>
      </c>
      <c r="T38" s="8">
        <f t="shared" si="4"/>
        <v>0.1662219162026706</v>
      </c>
      <c r="U38">
        <v>3</v>
      </c>
      <c r="V38" s="32">
        <f t="shared" si="5"/>
        <v>5.54073054008902E-2</v>
      </c>
      <c r="W38" s="8">
        <f t="shared" si="6"/>
        <v>0.23985039445069542</v>
      </c>
      <c r="X38">
        <v>4</v>
      </c>
      <c r="Y38" s="32">
        <f t="shared" si="7"/>
        <v>5.9962598612673855E-2</v>
      </c>
      <c r="Z38" s="8">
        <f t="shared" si="8"/>
        <v>0.27481400824851498</v>
      </c>
      <c r="AA38">
        <v>5</v>
      </c>
      <c r="AB38" s="32">
        <f t="shared" si="9"/>
        <v>5.4962801649702998E-2</v>
      </c>
      <c r="AC38" s="8">
        <f t="shared" si="10"/>
        <v>0.33867715089005695</v>
      </c>
      <c r="AD38">
        <v>6</v>
      </c>
      <c r="AE38" s="32">
        <f t="shared" si="11"/>
        <v>5.644619181500949E-2</v>
      </c>
      <c r="AF38">
        <f t="shared" si="12"/>
        <v>0.24006736658747552</v>
      </c>
      <c r="AG38">
        <v>7</v>
      </c>
      <c r="AH38" s="31">
        <f t="shared" si="13"/>
        <v>3.4295338083925077E-2</v>
      </c>
      <c r="AI38" s="8">
        <f t="shared" si="14"/>
        <v>0.48242310704418978</v>
      </c>
      <c r="AJ38">
        <v>8</v>
      </c>
      <c r="AK38" s="32">
        <f t="shared" si="15"/>
        <v>6.0302888380523723E-2</v>
      </c>
    </row>
    <row r="39" spans="1:37" x14ac:dyDescent="0.25">
      <c r="A39" t="s">
        <v>129</v>
      </c>
      <c r="B39">
        <v>29329.937047436993</v>
      </c>
      <c r="C39">
        <v>31283.69126156301</v>
      </c>
      <c r="D39">
        <v>29522.458399549691</v>
      </c>
      <c r="E39">
        <v>28914.398218237042</v>
      </c>
      <c r="F39">
        <v>29521.726367590145</v>
      </c>
      <c r="G39">
        <v>27327.186602034923</v>
      </c>
      <c r="H39">
        <v>27526.998828045595</v>
      </c>
      <c r="I39">
        <v>27305.097455999996</v>
      </c>
      <c r="J39">
        <v>35638.720000000001</v>
      </c>
      <c r="K39">
        <v>0</v>
      </c>
      <c r="L39">
        <v>0</v>
      </c>
      <c r="M39" s="31">
        <v>0</v>
      </c>
      <c r="N39" s="8">
        <f t="shared" si="0"/>
        <v>6.4488179164988849E-2</v>
      </c>
      <c r="O39">
        <v>1</v>
      </c>
      <c r="P39" s="32">
        <f t="shared" si="1"/>
        <v>6.4488179164988849E-2</v>
      </c>
      <c r="Q39" s="8">
        <f t="shared" si="2"/>
        <v>6.5425387492456227E-3</v>
      </c>
      <c r="R39">
        <v>2</v>
      </c>
      <c r="S39" s="32">
        <f t="shared" si="3"/>
        <v>3.2712693746228113E-3</v>
      </c>
      <c r="T39" s="8">
        <f t="shared" si="4"/>
        <v>-1.4269057335689202E-2</v>
      </c>
      <c r="U39">
        <v>3</v>
      </c>
      <c r="V39" s="32">
        <f t="shared" si="5"/>
        <v>-4.7563524452297343E-3</v>
      </c>
      <c r="W39" s="8">
        <f t="shared" si="6"/>
        <v>6.5177426761870898E-3</v>
      </c>
      <c r="X39">
        <v>4</v>
      </c>
      <c r="Y39" s="32">
        <f t="shared" si="7"/>
        <v>1.6294356690467725E-3</v>
      </c>
      <c r="Z39" s="8">
        <f t="shared" si="8"/>
        <v>-7.0726683739654614E-2</v>
      </c>
      <c r="AA39">
        <v>5</v>
      </c>
      <c r="AB39" s="32">
        <f t="shared" si="9"/>
        <v>-1.4145336747930923E-2</v>
      </c>
      <c r="AC39" s="8">
        <f t="shared" si="10"/>
        <v>-6.3441438021653265E-2</v>
      </c>
      <c r="AD39">
        <v>6</v>
      </c>
      <c r="AE39" s="32">
        <f t="shared" si="11"/>
        <v>-1.0573573003608878E-2</v>
      </c>
      <c r="AF39">
        <f t="shared" si="12"/>
        <v>-7.1535331872145488E-2</v>
      </c>
      <c r="AG39">
        <v>7</v>
      </c>
      <c r="AH39" s="31">
        <f t="shared" si="13"/>
        <v>-1.0219333124592212E-2</v>
      </c>
      <c r="AI39" s="8">
        <f t="shared" si="14"/>
        <v>0.19482395062202892</v>
      </c>
      <c r="AJ39">
        <v>8</v>
      </c>
      <c r="AK39" s="32">
        <f t="shared" si="15"/>
        <v>2.4352993827753616E-2</v>
      </c>
    </row>
    <row r="40" spans="1:37" x14ac:dyDescent="0.25">
      <c r="A40" t="s">
        <v>130</v>
      </c>
      <c r="B40">
        <v>32786.42959303617</v>
      </c>
      <c r="C40">
        <v>33937.144202578704</v>
      </c>
      <c r="D40">
        <v>37189.864450440204</v>
      </c>
      <c r="E40">
        <v>37046.86010671447</v>
      </c>
      <c r="F40">
        <v>37379.964295464626</v>
      </c>
      <c r="G40">
        <v>38929.834002964897</v>
      </c>
      <c r="H40">
        <v>48368.498061920385</v>
      </c>
      <c r="I40">
        <v>64926.235295999992</v>
      </c>
      <c r="J40">
        <v>39085.69</v>
      </c>
      <c r="K40">
        <v>0</v>
      </c>
      <c r="L40">
        <v>0</v>
      </c>
      <c r="M40" s="31">
        <v>0</v>
      </c>
      <c r="N40" s="8">
        <f t="shared" si="0"/>
        <v>3.4495415877476752E-2</v>
      </c>
      <c r="O40">
        <v>1</v>
      </c>
      <c r="P40" s="32">
        <f t="shared" si="1"/>
        <v>3.4495415877476752E-2</v>
      </c>
      <c r="Q40" s="8">
        <f t="shared" si="2"/>
        <v>0.12602156528538028</v>
      </c>
      <c r="R40">
        <v>2</v>
      </c>
      <c r="S40" s="32">
        <f t="shared" si="3"/>
        <v>6.3010782642690139E-2</v>
      </c>
      <c r="T40" s="8">
        <f t="shared" si="4"/>
        <v>0.12216890283392358</v>
      </c>
      <c r="U40">
        <v>3</v>
      </c>
      <c r="V40" s="32">
        <f t="shared" si="5"/>
        <v>4.0722967611307857E-2</v>
      </c>
      <c r="W40" s="8">
        <f t="shared" si="6"/>
        <v>0.13112014898964483</v>
      </c>
      <c r="X40">
        <v>4</v>
      </c>
      <c r="Y40" s="32">
        <f t="shared" si="7"/>
        <v>3.2780037247411208E-2</v>
      </c>
      <c r="Z40" s="8">
        <f t="shared" si="8"/>
        <v>0.17174619976592478</v>
      </c>
      <c r="AA40">
        <v>5</v>
      </c>
      <c r="AB40" s="32">
        <f t="shared" si="9"/>
        <v>3.4349239953184958E-2</v>
      </c>
      <c r="AC40" s="8">
        <f t="shared" si="10"/>
        <v>0.38883403746798689</v>
      </c>
      <c r="AD40">
        <v>6</v>
      </c>
      <c r="AE40" s="32">
        <f t="shared" si="11"/>
        <v>6.4805672911331144E-2</v>
      </c>
      <c r="AF40">
        <f t="shared" si="12"/>
        <v>0.68323708601551469</v>
      </c>
      <c r="AG40">
        <v>7</v>
      </c>
      <c r="AH40" s="31">
        <f t="shared" si="13"/>
        <v>9.7605298002216387E-2</v>
      </c>
      <c r="AI40" s="8">
        <f t="shared" si="14"/>
        <v>0.17574171748805545</v>
      </c>
      <c r="AJ40">
        <v>8</v>
      </c>
      <c r="AK40" s="32">
        <f t="shared" si="15"/>
        <v>2.1967714686006931E-2</v>
      </c>
    </row>
    <row r="41" spans="1:37" x14ac:dyDescent="0.25">
      <c r="A41" t="s">
        <v>210</v>
      </c>
      <c r="B41">
        <v>33174.640482023133</v>
      </c>
      <c r="C41">
        <v>31360.434997744331</v>
      </c>
      <c r="D41">
        <v>31846.460214288651</v>
      </c>
      <c r="E41">
        <v>31287.532330741782</v>
      </c>
      <c r="F41">
        <v>32676.953014254592</v>
      </c>
      <c r="G41">
        <v>31181.067885548877</v>
      </c>
      <c r="H41">
        <v>37489.980515597992</v>
      </c>
      <c r="I41">
        <v>34121.275187999992</v>
      </c>
      <c r="J41">
        <v>42095.98</v>
      </c>
      <c r="K41">
        <v>0</v>
      </c>
      <c r="L41">
        <v>0</v>
      </c>
      <c r="M41" s="31">
        <v>0</v>
      </c>
      <c r="N41" s="8">
        <f t="shared" si="0"/>
        <v>-5.6238676656877068E-2</v>
      </c>
      <c r="O41">
        <v>1</v>
      </c>
      <c r="P41" s="32">
        <f t="shared" si="1"/>
        <v>-5.6238676656877068E-2</v>
      </c>
      <c r="Q41" s="8">
        <f t="shared" si="2"/>
        <v>-4.0859506571478507E-2</v>
      </c>
      <c r="R41">
        <v>2</v>
      </c>
      <c r="S41" s="32">
        <f t="shared" si="3"/>
        <v>-2.0429753285739254E-2</v>
      </c>
      <c r="T41" s="8">
        <f t="shared" si="4"/>
        <v>-5.8566053043339145E-2</v>
      </c>
      <c r="U41">
        <v>3</v>
      </c>
      <c r="V41" s="32">
        <f t="shared" si="5"/>
        <v>-1.9522017681113047E-2</v>
      </c>
      <c r="W41" s="8">
        <f t="shared" si="6"/>
        <v>-1.511571451737458E-2</v>
      </c>
      <c r="X41">
        <v>4</v>
      </c>
      <c r="Y41" s="32">
        <f t="shared" si="7"/>
        <v>-3.7789286293436449E-3</v>
      </c>
      <c r="Z41" s="8">
        <f t="shared" si="8"/>
        <v>-6.1974631045829204E-2</v>
      </c>
      <c r="AA41">
        <v>5</v>
      </c>
      <c r="AB41" s="32">
        <f t="shared" si="9"/>
        <v>-1.2394926209165841E-2</v>
      </c>
      <c r="AC41" s="8">
        <f t="shared" si="10"/>
        <v>0.12228796788061688</v>
      </c>
      <c r="AD41">
        <v>6</v>
      </c>
      <c r="AE41" s="32">
        <f t="shared" si="11"/>
        <v>2.0381327980102813E-2</v>
      </c>
      <c r="AF41">
        <f t="shared" si="12"/>
        <v>2.8135352403187982E-2</v>
      </c>
      <c r="AG41">
        <v>7</v>
      </c>
      <c r="AH41" s="31">
        <f t="shared" si="13"/>
        <v>4.019336057598283E-3</v>
      </c>
      <c r="AI41" s="8">
        <f t="shared" si="14"/>
        <v>0.23816650604887873</v>
      </c>
      <c r="AJ41">
        <v>8</v>
      </c>
      <c r="AK41" s="32">
        <f t="shared" si="15"/>
        <v>2.9770813256109842E-2</v>
      </c>
    </row>
    <row r="42" spans="1:37" x14ac:dyDescent="0.25">
      <c r="A42" t="s">
        <v>132</v>
      </c>
      <c r="B42">
        <v>29411.077399467671</v>
      </c>
      <c r="C42">
        <v>29134.181566700558</v>
      </c>
      <c r="D42">
        <v>30769.593348806986</v>
      </c>
      <c r="E42">
        <v>27978.004774262066</v>
      </c>
      <c r="F42">
        <v>35203.919817573958</v>
      </c>
      <c r="G42">
        <v>33701.672068980428</v>
      </c>
      <c r="H42">
        <v>39018.333940138786</v>
      </c>
      <c r="I42">
        <v>33925.373351999995</v>
      </c>
      <c r="J42">
        <v>43752.5</v>
      </c>
      <c r="K42">
        <v>0</v>
      </c>
      <c r="L42">
        <v>0</v>
      </c>
      <c r="M42" s="31">
        <v>0</v>
      </c>
      <c r="N42" s="8">
        <f t="shared" si="0"/>
        <v>-9.4592765434963876E-3</v>
      </c>
      <c r="O42">
        <v>1</v>
      </c>
      <c r="P42" s="32">
        <f t="shared" si="1"/>
        <v>-9.4592765434963876E-3</v>
      </c>
      <c r="Q42" s="8">
        <f t="shared" si="2"/>
        <v>4.5155587738412765E-2</v>
      </c>
      <c r="R42">
        <v>2</v>
      </c>
      <c r="S42" s="32">
        <f t="shared" si="3"/>
        <v>2.2577793869206383E-2</v>
      </c>
      <c r="T42" s="8">
        <f t="shared" si="4"/>
        <v>-4.9952727977169965E-2</v>
      </c>
      <c r="U42">
        <v>3</v>
      </c>
      <c r="V42" s="32">
        <f t="shared" si="5"/>
        <v>-1.6650909325723322E-2</v>
      </c>
      <c r="W42" s="8">
        <f t="shared" si="6"/>
        <v>0.17978604918313387</v>
      </c>
      <c r="X42">
        <v>4</v>
      </c>
      <c r="Y42" s="32">
        <f t="shared" si="7"/>
        <v>4.4946512295783468E-2</v>
      </c>
      <c r="Z42" s="8">
        <f t="shared" si="8"/>
        <v>0.1361760667428582</v>
      </c>
      <c r="AA42">
        <v>5</v>
      </c>
      <c r="AB42" s="32">
        <f t="shared" si="9"/>
        <v>2.7235213348571641E-2</v>
      </c>
      <c r="AC42" s="8">
        <f t="shared" si="10"/>
        <v>0.28266025102114428</v>
      </c>
      <c r="AD42">
        <v>6</v>
      </c>
      <c r="AE42" s="32">
        <f t="shared" si="11"/>
        <v>4.711004183685738E-2</v>
      </c>
      <c r="AF42">
        <f t="shared" si="12"/>
        <v>0.14279182520293626</v>
      </c>
      <c r="AG42">
        <v>7</v>
      </c>
      <c r="AH42" s="31">
        <f t="shared" si="13"/>
        <v>2.0398832171848038E-2</v>
      </c>
      <c r="AI42" s="8">
        <f t="shared" si="14"/>
        <v>0.39717736835334466</v>
      </c>
      <c r="AJ42">
        <v>8</v>
      </c>
      <c r="AK42" s="32">
        <f t="shared" si="15"/>
        <v>4.9647171044168083E-2</v>
      </c>
    </row>
    <row r="43" spans="1:37" x14ac:dyDescent="0.25">
      <c r="A43" t="s">
        <v>133</v>
      </c>
      <c r="B43">
        <v>28536.425777511384</v>
      </c>
      <c r="C43">
        <v>36953.311508482511</v>
      </c>
      <c r="D43">
        <v>39568.124662591486</v>
      </c>
      <c r="E43">
        <v>43015.763362752514</v>
      </c>
      <c r="F43">
        <v>52438.986272034759</v>
      </c>
      <c r="G43">
        <v>53628.7754347757</v>
      </c>
      <c r="H43">
        <v>58820.456031292786</v>
      </c>
      <c r="I43">
        <v>62322.495767999986</v>
      </c>
      <c r="J43">
        <v>62836.73</v>
      </c>
      <c r="K43">
        <v>0</v>
      </c>
      <c r="L43">
        <v>0</v>
      </c>
      <c r="M43" s="31">
        <v>0</v>
      </c>
      <c r="N43" s="8">
        <f t="shared" si="0"/>
        <v>0.25847389605777116</v>
      </c>
      <c r="O43">
        <v>1</v>
      </c>
      <c r="P43" s="32">
        <f t="shared" si="1"/>
        <v>0.25847389605777116</v>
      </c>
      <c r="Q43" s="8">
        <f t="shared" si="2"/>
        <v>0.326842492705407</v>
      </c>
      <c r="R43">
        <v>2</v>
      </c>
      <c r="S43" s="32">
        <f t="shared" si="3"/>
        <v>0.1634212463527035</v>
      </c>
      <c r="T43" s="8">
        <f t="shared" si="4"/>
        <v>0.41038526968751904</v>
      </c>
      <c r="U43">
        <v>3</v>
      </c>
      <c r="V43" s="32">
        <f t="shared" si="5"/>
        <v>0.13679508989583969</v>
      </c>
      <c r="W43" s="8">
        <f t="shared" si="6"/>
        <v>0.60846895885189067</v>
      </c>
      <c r="X43">
        <v>4</v>
      </c>
      <c r="Y43" s="32">
        <f t="shared" si="7"/>
        <v>0.15211723971297267</v>
      </c>
      <c r="Z43" s="8">
        <f t="shared" si="8"/>
        <v>0.6309044104881486</v>
      </c>
      <c r="AA43">
        <v>5</v>
      </c>
      <c r="AB43" s="32">
        <f t="shared" si="9"/>
        <v>0.12618088209762973</v>
      </c>
      <c r="AC43" s="8">
        <f t="shared" si="10"/>
        <v>0.72330831743308965</v>
      </c>
      <c r="AD43">
        <v>6</v>
      </c>
      <c r="AE43" s="32">
        <f t="shared" si="11"/>
        <v>0.12055138623884827</v>
      </c>
      <c r="AF43">
        <f t="shared" si="12"/>
        <v>0.78114107972590618</v>
      </c>
      <c r="AG43">
        <v>7</v>
      </c>
      <c r="AH43" s="31">
        <f t="shared" si="13"/>
        <v>0.1115915828179866</v>
      </c>
      <c r="AI43" s="8">
        <f t="shared" si="14"/>
        <v>0.78935840645443112</v>
      </c>
      <c r="AJ43">
        <v>8</v>
      </c>
      <c r="AK43" s="32">
        <f t="shared" si="15"/>
        <v>9.866980080680389E-2</v>
      </c>
    </row>
    <row r="44" spans="1:37" x14ac:dyDescent="0.25">
      <c r="A44" t="s">
        <v>134</v>
      </c>
      <c r="B44">
        <v>11023.617693227507</v>
      </c>
      <c r="C44">
        <v>14602.722324299042</v>
      </c>
      <c r="D44">
        <v>13455.08259284214</v>
      </c>
      <c r="E44">
        <v>11803.597503669007</v>
      </c>
      <c r="F44">
        <v>13800.778828650054</v>
      </c>
      <c r="G44">
        <v>15845.830530984087</v>
      </c>
      <c r="H44">
        <v>15830.413604881196</v>
      </c>
      <c r="I44">
        <v>12357.242819999999</v>
      </c>
      <c r="J44">
        <v>14989.8</v>
      </c>
      <c r="K44">
        <v>0</v>
      </c>
      <c r="L44">
        <v>0</v>
      </c>
      <c r="M44" s="31">
        <v>0</v>
      </c>
      <c r="N44" s="8">
        <f t="shared" si="0"/>
        <v>0.28116793772793119</v>
      </c>
      <c r="O44">
        <v>1</v>
      </c>
      <c r="P44" s="32">
        <f t="shared" si="1"/>
        <v>0.28116793772793119</v>
      </c>
      <c r="Q44" s="8">
        <f t="shared" si="2"/>
        <v>0.19931688843665893</v>
      </c>
      <c r="R44">
        <v>2</v>
      </c>
      <c r="S44" s="32">
        <f t="shared" si="3"/>
        <v>9.9658444218329464E-2</v>
      </c>
      <c r="T44" s="8">
        <f t="shared" si="4"/>
        <v>6.8364324026343667E-2</v>
      </c>
      <c r="U44">
        <v>3</v>
      </c>
      <c r="V44" s="32">
        <f t="shared" si="5"/>
        <v>2.2788108008781224E-2</v>
      </c>
      <c r="W44" s="8">
        <f t="shared" si="6"/>
        <v>0.22468499325618305</v>
      </c>
      <c r="X44">
        <v>4</v>
      </c>
      <c r="Y44" s="32">
        <f t="shared" si="7"/>
        <v>5.6171248314045762E-2</v>
      </c>
      <c r="Z44" s="8">
        <f t="shared" si="8"/>
        <v>0.36286637356221718</v>
      </c>
      <c r="AA44">
        <v>5</v>
      </c>
      <c r="AB44" s="32">
        <f t="shared" si="9"/>
        <v>7.2573274712443431E-2</v>
      </c>
      <c r="AC44" s="8">
        <f t="shared" si="10"/>
        <v>0.36189296729257953</v>
      </c>
      <c r="AD44">
        <v>6</v>
      </c>
      <c r="AE44" s="32">
        <f t="shared" si="11"/>
        <v>6.0315494548763254E-2</v>
      </c>
      <c r="AF44">
        <f t="shared" si="12"/>
        <v>0.11420232015639353</v>
      </c>
      <c r="AG44">
        <v>7</v>
      </c>
      <c r="AH44" s="31">
        <f t="shared" si="13"/>
        <v>1.6314617165199077E-2</v>
      </c>
      <c r="AI44" s="8">
        <f t="shared" si="14"/>
        <v>0.30732993562416983</v>
      </c>
      <c r="AJ44">
        <v>8</v>
      </c>
      <c r="AK44" s="32">
        <f t="shared" si="15"/>
        <v>3.8416241953021228E-2</v>
      </c>
    </row>
    <row r="45" spans="1:37" x14ac:dyDescent="0.25">
      <c r="A45" t="s">
        <v>135</v>
      </c>
      <c r="B45">
        <v>24517.971455918909</v>
      </c>
      <c r="C45">
        <v>28130.72624168736</v>
      </c>
      <c r="D45">
        <v>26650.544027856493</v>
      </c>
      <c r="E45">
        <v>27629.553976081119</v>
      </c>
      <c r="F45">
        <v>44629.133353689278</v>
      </c>
      <c r="G45">
        <v>30900.603600894101</v>
      </c>
      <c r="H45">
        <v>72865.904511628789</v>
      </c>
      <c r="I45">
        <v>28899.727739999995</v>
      </c>
      <c r="J45">
        <v>35918.19</v>
      </c>
      <c r="K45">
        <v>0</v>
      </c>
      <c r="L45">
        <v>0</v>
      </c>
      <c r="M45" s="31">
        <v>0</v>
      </c>
      <c r="N45" s="8">
        <f t="shared" si="0"/>
        <v>0.13745606204248886</v>
      </c>
      <c r="O45">
        <v>1</v>
      </c>
      <c r="P45" s="32">
        <f t="shared" si="1"/>
        <v>0.13745606204248886</v>
      </c>
      <c r="Q45" s="8">
        <f t="shared" si="2"/>
        <v>8.3403186743812349E-2</v>
      </c>
      <c r="R45">
        <v>2</v>
      </c>
      <c r="S45" s="32">
        <f t="shared" si="3"/>
        <v>4.1701593371906175E-2</v>
      </c>
      <c r="T45" s="8">
        <f t="shared" si="4"/>
        <v>0.11947961860164298</v>
      </c>
      <c r="U45">
        <v>3</v>
      </c>
      <c r="V45" s="32">
        <f t="shared" si="5"/>
        <v>3.9826539533880996E-2</v>
      </c>
      <c r="W45" s="8">
        <f t="shared" si="6"/>
        <v>0.59898048251983027</v>
      </c>
      <c r="X45">
        <v>4</v>
      </c>
      <c r="Y45" s="32">
        <f t="shared" si="7"/>
        <v>0.14974512062995757</v>
      </c>
      <c r="Z45" s="8">
        <f t="shared" si="8"/>
        <v>0.23136934025950348</v>
      </c>
      <c r="AA45">
        <v>5</v>
      </c>
      <c r="AB45" s="32">
        <f t="shared" si="9"/>
        <v>4.6273868051900695E-2</v>
      </c>
      <c r="AC45" s="8">
        <f t="shared" si="10"/>
        <v>1.0892144499724645</v>
      </c>
      <c r="AD45">
        <v>6</v>
      </c>
      <c r="AE45" s="32">
        <f t="shared" si="11"/>
        <v>0.18153574166207742</v>
      </c>
      <c r="AF45">
        <f t="shared" si="12"/>
        <v>0.16442579684983721</v>
      </c>
      <c r="AG45">
        <v>7</v>
      </c>
      <c r="AH45" s="31">
        <f t="shared" si="13"/>
        <v>2.3489399549976746E-2</v>
      </c>
      <c r="AI45" s="8">
        <f t="shared" si="14"/>
        <v>0.38183747494645354</v>
      </c>
      <c r="AJ45">
        <v>8</v>
      </c>
      <c r="AK45" s="32">
        <f t="shared" si="15"/>
        <v>4.7729684368306692E-2</v>
      </c>
    </row>
    <row r="46" spans="1:37" x14ac:dyDescent="0.25">
      <c r="A46" t="s">
        <v>136</v>
      </c>
      <c r="B46">
        <v>20863.490893806516</v>
      </c>
      <c r="C46">
        <v>21953.066834109974</v>
      </c>
      <c r="D46">
        <v>23826.778675831138</v>
      </c>
      <c r="E46">
        <v>22187.535260287703</v>
      </c>
      <c r="F46">
        <v>24206.932929793998</v>
      </c>
      <c r="G46">
        <v>23202.105008422855</v>
      </c>
      <c r="H46">
        <v>25421.50075622039</v>
      </c>
      <c r="I46">
        <v>23906.870051999995</v>
      </c>
      <c r="J46">
        <v>27277.119999999999</v>
      </c>
      <c r="K46">
        <v>0</v>
      </c>
      <c r="L46">
        <v>0</v>
      </c>
      <c r="M46" s="31">
        <v>0</v>
      </c>
      <c r="N46" s="8">
        <f t="shared" si="0"/>
        <v>5.090606458744857E-2</v>
      </c>
      <c r="O46">
        <v>1</v>
      </c>
      <c r="P46" s="32">
        <f t="shared" si="1"/>
        <v>5.090606458744857E-2</v>
      </c>
      <c r="Q46" s="8">
        <f t="shared" si="2"/>
        <v>0.13280931834447876</v>
      </c>
      <c r="R46">
        <v>2</v>
      </c>
      <c r="S46" s="32">
        <f t="shared" si="3"/>
        <v>6.640465917223938E-2</v>
      </c>
      <c r="T46" s="8">
        <f t="shared" si="4"/>
        <v>6.1529872162660468E-2</v>
      </c>
      <c r="U46">
        <v>3</v>
      </c>
      <c r="V46" s="32">
        <f t="shared" si="5"/>
        <v>2.0509957387553488E-2</v>
      </c>
      <c r="W46" s="8">
        <f t="shared" si="6"/>
        <v>0.14863829256818897</v>
      </c>
      <c r="X46">
        <v>4</v>
      </c>
      <c r="Y46" s="32">
        <f t="shared" si="7"/>
        <v>3.7159573142047243E-2</v>
      </c>
      <c r="Z46" s="8">
        <f t="shared" si="8"/>
        <v>0.10624222341016158</v>
      </c>
      <c r="AA46">
        <v>5</v>
      </c>
      <c r="AB46" s="32">
        <f t="shared" si="9"/>
        <v>2.1248444682032318E-2</v>
      </c>
      <c r="AC46" s="8">
        <f t="shared" si="10"/>
        <v>0.19759451815446777</v>
      </c>
      <c r="AD46">
        <v>6</v>
      </c>
      <c r="AE46" s="32">
        <f t="shared" si="11"/>
        <v>3.2932419692411292E-2</v>
      </c>
      <c r="AF46">
        <f t="shared" si="12"/>
        <v>0.13616508323836515</v>
      </c>
      <c r="AG46">
        <v>7</v>
      </c>
      <c r="AH46" s="31">
        <f t="shared" si="13"/>
        <v>1.9452154748337881E-2</v>
      </c>
      <c r="AI46" s="8">
        <f t="shared" si="14"/>
        <v>0.2680474712868775</v>
      </c>
      <c r="AJ46">
        <v>8</v>
      </c>
      <c r="AK46" s="32">
        <f t="shared" si="15"/>
        <v>3.3505933910859688E-2</v>
      </c>
    </row>
    <row r="47" spans="1:37" x14ac:dyDescent="0.25">
      <c r="A47" t="s">
        <v>137</v>
      </c>
      <c r="B47">
        <v>39758.849683343746</v>
      </c>
      <c r="C47">
        <v>49257.686475972769</v>
      </c>
      <c r="D47">
        <v>55941.87343484415</v>
      </c>
      <c r="E47">
        <v>59139.955199691831</v>
      </c>
      <c r="F47">
        <v>73690.846958000489</v>
      </c>
      <c r="G47">
        <v>76014.101030791353</v>
      </c>
      <c r="H47">
        <v>82426.704570194372</v>
      </c>
      <c r="I47">
        <v>78399.406799999982</v>
      </c>
      <c r="J47">
        <v>99933.83</v>
      </c>
      <c r="K47">
        <v>0</v>
      </c>
      <c r="L47">
        <v>0</v>
      </c>
      <c r="M47" s="31">
        <v>0</v>
      </c>
      <c r="N47" s="8">
        <f t="shared" si="0"/>
        <v>0.21423297615406933</v>
      </c>
      <c r="O47">
        <v>1</v>
      </c>
      <c r="P47" s="32">
        <f t="shared" si="1"/>
        <v>0.21423297615406933</v>
      </c>
      <c r="Q47" s="8">
        <f t="shared" si="2"/>
        <v>0.34148072742449315</v>
      </c>
      <c r="R47">
        <v>2</v>
      </c>
      <c r="S47" s="32">
        <f t="shared" si="3"/>
        <v>0.17074036371224657</v>
      </c>
      <c r="T47" s="8">
        <f t="shared" si="4"/>
        <v>0.39707430702990504</v>
      </c>
      <c r="U47">
        <v>3</v>
      </c>
      <c r="V47" s="32">
        <f t="shared" si="5"/>
        <v>0.13235810234330167</v>
      </c>
      <c r="W47" s="8">
        <f t="shared" si="6"/>
        <v>0.61704614837539151</v>
      </c>
      <c r="X47">
        <v>4</v>
      </c>
      <c r="Y47" s="32">
        <f t="shared" si="7"/>
        <v>0.15426153709384788</v>
      </c>
      <c r="Z47" s="8">
        <f t="shared" si="8"/>
        <v>0.64808641309035986</v>
      </c>
      <c r="AA47">
        <v>5</v>
      </c>
      <c r="AB47" s="32">
        <f t="shared" si="9"/>
        <v>0.12961728261807198</v>
      </c>
      <c r="AC47" s="8">
        <f t="shared" si="10"/>
        <v>0.72907701913668621</v>
      </c>
      <c r="AD47">
        <v>6</v>
      </c>
      <c r="AE47" s="32">
        <f t="shared" si="11"/>
        <v>0.12151283652278104</v>
      </c>
      <c r="AF47">
        <f t="shared" si="12"/>
        <v>0.67898391113679624</v>
      </c>
      <c r="AG47">
        <v>7</v>
      </c>
      <c r="AH47" s="31">
        <f t="shared" si="13"/>
        <v>9.6997701590970889E-2</v>
      </c>
      <c r="AI47" s="8">
        <f t="shared" si="14"/>
        <v>0.92167581710361379</v>
      </c>
      <c r="AJ47">
        <v>8</v>
      </c>
      <c r="AK47" s="32">
        <f t="shared" si="15"/>
        <v>0.11520947713795172</v>
      </c>
    </row>
    <row r="48" spans="1:37" x14ac:dyDescent="0.25">
      <c r="A48" t="s">
        <v>138</v>
      </c>
      <c r="B48">
        <v>36039.299375453324</v>
      </c>
      <c r="C48">
        <v>33823.872488644214</v>
      </c>
      <c r="D48">
        <v>35976.851608719924</v>
      </c>
      <c r="E48">
        <v>33148.721520556755</v>
      </c>
      <c r="F48">
        <v>48984.156851564774</v>
      </c>
      <c r="G48">
        <v>43325.539029138592</v>
      </c>
      <c r="H48">
        <v>46736.167674175187</v>
      </c>
      <c r="I48">
        <v>44958.525455999996</v>
      </c>
      <c r="J48">
        <v>61001</v>
      </c>
      <c r="K48">
        <v>0</v>
      </c>
      <c r="L48">
        <v>0</v>
      </c>
      <c r="M48" s="31">
        <v>0</v>
      </c>
      <c r="N48" s="8">
        <f t="shared" si="0"/>
        <v>-6.3443152526207511E-2</v>
      </c>
      <c r="O48">
        <v>1</v>
      </c>
      <c r="P48" s="32">
        <f t="shared" si="1"/>
        <v>-6.3443152526207511E-2</v>
      </c>
      <c r="Q48" s="8">
        <f t="shared" si="2"/>
        <v>-1.734271591357971E-3</v>
      </c>
      <c r="R48">
        <v>2</v>
      </c>
      <c r="S48" s="32">
        <f t="shared" si="3"/>
        <v>-8.6713579567898548E-4</v>
      </c>
      <c r="T48" s="8">
        <f t="shared" si="4"/>
        <v>-8.3605842969302208E-2</v>
      </c>
      <c r="U48">
        <v>3</v>
      </c>
      <c r="V48" s="32">
        <f t="shared" si="5"/>
        <v>-2.7868614323100737E-2</v>
      </c>
      <c r="W48" s="8">
        <f t="shared" si="6"/>
        <v>0.30688692391002698</v>
      </c>
      <c r="X48">
        <v>4</v>
      </c>
      <c r="Y48" s="32">
        <f t="shared" si="7"/>
        <v>7.6721730977506744E-2</v>
      </c>
      <c r="Z48" s="8">
        <f t="shared" si="8"/>
        <v>0.18413228469241824</v>
      </c>
      <c r="AA48">
        <v>5</v>
      </c>
      <c r="AB48" s="32">
        <f t="shared" si="9"/>
        <v>3.6826456938483645E-2</v>
      </c>
      <c r="AC48" s="8">
        <f t="shared" si="10"/>
        <v>0.25990834096828502</v>
      </c>
      <c r="AD48">
        <v>6</v>
      </c>
      <c r="AE48" s="32">
        <f t="shared" si="11"/>
        <v>4.3318056828047506E-2</v>
      </c>
      <c r="AF48">
        <f t="shared" si="12"/>
        <v>0.2211304158920307</v>
      </c>
      <c r="AG48">
        <v>7</v>
      </c>
      <c r="AH48" s="31">
        <f t="shared" si="13"/>
        <v>3.1590059413147242E-2</v>
      </c>
      <c r="AI48" s="8">
        <f t="shared" si="14"/>
        <v>0.52628026512313808</v>
      </c>
      <c r="AJ48">
        <v>8</v>
      </c>
      <c r="AK48" s="32">
        <f t="shared" si="15"/>
        <v>6.578503314039226E-2</v>
      </c>
    </row>
    <row r="49" spans="1:37" x14ac:dyDescent="0.25">
      <c r="A49" t="s">
        <v>139</v>
      </c>
      <c r="B49">
        <v>13646.615424045774</v>
      </c>
      <c r="C49">
        <v>15002.926696681632</v>
      </c>
      <c r="D49">
        <v>20173.398180942786</v>
      </c>
      <c r="E49">
        <v>15920.718454185107</v>
      </c>
      <c r="F49">
        <v>14515.863853956194</v>
      </c>
      <c r="G49">
        <v>14765.225791886502</v>
      </c>
      <c r="H49">
        <v>15389.768022220796</v>
      </c>
      <c r="I49">
        <v>16275.007787999999</v>
      </c>
      <c r="J49">
        <v>13810.06</v>
      </c>
      <c r="K49">
        <v>0</v>
      </c>
      <c r="L49">
        <v>0</v>
      </c>
      <c r="M49" s="31">
        <v>0</v>
      </c>
      <c r="N49" s="8">
        <f t="shared" si="0"/>
        <v>9.4753758579368783E-2</v>
      </c>
      <c r="O49">
        <v>1</v>
      </c>
      <c r="P49" s="32">
        <f t="shared" si="1"/>
        <v>9.4753758579368783E-2</v>
      </c>
      <c r="Q49" s="8">
        <f t="shared" si="2"/>
        <v>0.39087327816530476</v>
      </c>
      <c r="R49">
        <v>2</v>
      </c>
      <c r="S49" s="32">
        <f t="shared" si="3"/>
        <v>0.19543663908265238</v>
      </c>
      <c r="T49" s="8">
        <f t="shared" si="4"/>
        <v>0.15412977182681842</v>
      </c>
      <c r="U49">
        <v>3</v>
      </c>
      <c r="V49" s="32">
        <f t="shared" si="5"/>
        <v>5.1376590608939475E-2</v>
      </c>
      <c r="W49" s="8">
        <f t="shared" si="6"/>
        <v>6.175057367092459E-2</v>
      </c>
      <c r="X49">
        <v>4</v>
      </c>
      <c r="Y49" s="32">
        <f t="shared" si="7"/>
        <v>1.5437643417731147E-2</v>
      </c>
      <c r="Z49" s="8">
        <f t="shared" si="8"/>
        <v>7.8783270849039369E-2</v>
      </c>
      <c r="AA49">
        <v>5</v>
      </c>
      <c r="AB49" s="32">
        <f t="shared" si="9"/>
        <v>1.5756654169807875E-2</v>
      </c>
      <c r="AC49" s="8">
        <f t="shared" si="10"/>
        <v>0.12021133785432221</v>
      </c>
      <c r="AD49">
        <v>6</v>
      </c>
      <c r="AE49" s="32">
        <f t="shared" si="11"/>
        <v>2.0035222975720367E-2</v>
      </c>
      <c r="AF49">
        <f t="shared" si="12"/>
        <v>0.17613913001700165</v>
      </c>
      <c r="AG49">
        <v>7</v>
      </c>
      <c r="AH49" s="31">
        <f t="shared" si="13"/>
        <v>2.5162732859571664E-2</v>
      </c>
      <c r="AI49" s="8">
        <f t="shared" si="14"/>
        <v>1.1905775486669908E-2</v>
      </c>
      <c r="AJ49">
        <v>8</v>
      </c>
      <c r="AK49" s="32">
        <f t="shared" si="15"/>
        <v>1.4882219358337385E-3</v>
      </c>
    </row>
    <row r="50" spans="1:37" x14ac:dyDescent="0.25">
      <c r="A50" t="s">
        <v>140</v>
      </c>
      <c r="B50">
        <v>68246.523323923451</v>
      </c>
      <c r="C50">
        <v>64047.363246665285</v>
      </c>
      <c r="D50">
        <v>65876.885990666357</v>
      </c>
      <c r="E50">
        <v>66934.759451966631</v>
      </c>
      <c r="F50">
        <v>67182.381943364482</v>
      </c>
      <c r="G50">
        <v>67393.096078194882</v>
      </c>
      <c r="H50">
        <v>89550.516616048786</v>
      </c>
      <c r="I50">
        <v>70042.928279999978</v>
      </c>
      <c r="J50">
        <v>97817.25</v>
      </c>
      <c r="K50">
        <v>0</v>
      </c>
      <c r="L50">
        <v>0</v>
      </c>
      <c r="M50" s="31">
        <v>0</v>
      </c>
      <c r="N50" s="8">
        <f t="shared" si="0"/>
        <v>-6.3503632072449995E-2</v>
      </c>
      <c r="O50">
        <v>1</v>
      </c>
      <c r="P50" s="32">
        <f t="shared" si="1"/>
        <v>-6.3503632072449995E-2</v>
      </c>
      <c r="Q50" s="8">
        <f t="shared" si="2"/>
        <v>-3.5338856167715774E-2</v>
      </c>
      <c r="R50">
        <v>2</v>
      </c>
      <c r="S50" s="32">
        <f t="shared" si="3"/>
        <v>-1.7669428083857887E-2</v>
      </c>
      <c r="T50" s="8">
        <f t="shared" si="4"/>
        <v>-1.940808698298423E-2</v>
      </c>
      <c r="U50">
        <v>3</v>
      </c>
      <c r="V50" s="32">
        <f t="shared" si="5"/>
        <v>-6.4693623276614104E-3</v>
      </c>
      <c r="W50" s="8">
        <f t="shared" si="6"/>
        <v>-1.5715452764957828E-2</v>
      </c>
      <c r="X50">
        <v>4</v>
      </c>
      <c r="Y50" s="32">
        <f t="shared" si="7"/>
        <v>-3.9288631912394569E-3</v>
      </c>
      <c r="Z50" s="8">
        <f t="shared" si="8"/>
        <v>-1.2583911861275436E-2</v>
      </c>
      <c r="AA50">
        <v>5</v>
      </c>
      <c r="AB50" s="32">
        <f t="shared" si="9"/>
        <v>-2.5167823722550874E-3</v>
      </c>
      <c r="AC50" s="8">
        <f t="shared" si="10"/>
        <v>0.27167640505476354</v>
      </c>
      <c r="AD50">
        <v>6</v>
      </c>
      <c r="AE50" s="32">
        <f t="shared" si="11"/>
        <v>4.5279400842460592E-2</v>
      </c>
      <c r="AF50">
        <f t="shared" si="12"/>
        <v>2.598182276569241E-2</v>
      </c>
      <c r="AG50">
        <v>7</v>
      </c>
      <c r="AH50" s="31">
        <f t="shared" si="13"/>
        <v>3.7116889665274873E-3</v>
      </c>
      <c r="AI50" s="8">
        <f t="shared" si="14"/>
        <v>0.35997444939692785</v>
      </c>
      <c r="AJ50">
        <v>8</v>
      </c>
      <c r="AK50" s="32">
        <f t="shared" si="15"/>
        <v>4.4996806174615982E-2</v>
      </c>
    </row>
    <row r="51" spans="1:37" x14ac:dyDescent="0.25">
      <c r="A51" t="s">
        <v>141</v>
      </c>
      <c r="B51">
        <v>66082.687977132693</v>
      </c>
      <c r="C51">
        <v>63244.228750966402</v>
      </c>
      <c r="D51">
        <v>59130.037142830821</v>
      </c>
      <c r="E51">
        <v>59059.402564193057</v>
      </c>
      <c r="F51">
        <v>61169.051037071033</v>
      </c>
      <c r="G51">
        <v>60004.425968118434</v>
      </c>
      <c r="H51">
        <v>69358.837969137589</v>
      </c>
      <c r="I51">
        <v>56565.168347999992</v>
      </c>
      <c r="J51">
        <v>76639.22</v>
      </c>
      <c r="K51">
        <v>0</v>
      </c>
      <c r="L51">
        <v>0</v>
      </c>
      <c r="M51" s="31">
        <v>0</v>
      </c>
      <c r="N51" s="8">
        <f t="shared" si="0"/>
        <v>-4.3902927604919553E-2</v>
      </c>
      <c r="O51">
        <v>1</v>
      </c>
      <c r="P51" s="32">
        <f t="shared" si="1"/>
        <v>-4.3902927604919553E-2</v>
      </c>
      <c r="Q51" s="8">
        <f t="shared" si="2"/>
        <v>-0.11116776801748204</v>
      </c>
      <c r="R51">
        <v>2</v>
      </c>
      <c r="S51" s="32">
        <f t="shared" si="3"/>
        <v>-5.5583884008741022E-2</v>
      </c>
      <c r="T51" s="8">
        <f t="shared" si="4"/>
        <v>-0.11236304548427485</v>
      </c>
      <c r="U51">
        <v>3</v>
      </c>
      <c r="V51" s="32">
        <f t="shared" si="5"/>
        <v>-3.7454348494758281E-2</v>
      </c>
      <c r="W51" s="8">
        <f t="shared" si="6"/>
        <v>-7.7265446406205904E-2</v>
      </c>
      <c r="X51">
        <v>4</v>
      </c>
      <c r="Y51" s="32">
        <f t="shared" si="7"/>
        <v>-1.9316361601551476E-2</v>
      </c>
      <c r="Z51" s="8">
        <f t="shared" si="8"/>
        <v>-9.648848036863715E-2</v>
      </c>
      <c r="AA51">
        <v>5</v>
      </c>
      <c r="AB51" s="32">
        <f t="shared" si="9"/>
        <v>-1.929769607372743E-2</v>
      </c>
      <c r="AC51" s="8">
        <f t="shared" si="10"/>
        <v>4.8386772709668735E-2</v>
      </c>
      <c r="AD51">
        <v>6</v>
      </c>
      <c r="AE51" s="32">
        <f t="shared" si="11"/>
        <v>8.0644621182781231E-3</v>
      </c>
      <c r="AF51">
        <f t="shared" si="12"/>
        <v>-0.15551341044476844</v>
      </c>
      <c r="AG51">
        <v>7</v>
      </c>
      <c r="AH51" s="31">
        <f t="shared" si="13"/>
        <v>-2.2216201492109778E-2</v>
      </c>
      <c r="AI51" s="8">
        <f t="shared" si="14"/>
        <v>0.14820215015232996</v>
      </c>
      <c r="AJ51">
        <v>8</v>
      </c>
      <c r="AK51" s="32">
        <f t="shared" si="15"/>
        <v>1.8525268769041245E-2</v>
      </c>
    </row>
    <row r="52" spans="1:37" x14ac:dyDescent="0.25">
      <c r="A52" t="s">
        <v>142</v>
      </c>
      <c r="B52">
        <v>19205.10004203791</v>
      </c>
      <c r="C52">
        <v>19776.474544408982</v>
      </c>
      <c r="D52">
        <v>20341.871806232924</v>
      </c>
      <c r="E52">
        <v>19704.377733992453</v>
      </c>
      <c r="F52">
        <v>19737.264325104308</v>
      </c>
      <c r="G52">
        <v>20583.556068353846</v>
      </c>
      <c r="H52">
        <v>19642.498863904795</v>
      </c>
      <c r="I52">
        <v>19237.313627999996</v>
      </c>
      <c r="J52">
        <v>19960.7</v>
      </c>
      <c r="K52">
        <v>0</v>
      </c>
      <c r="L52">
        <v>0</v>
      </c>
      <c r="M52" s="31">
        <v>0</v>
      </c>
      <c r="N52" s="8">
        <f t="shared" si="0"/>
        <v>2.9317206012200201E-2</v>
      </c>
      <c r="O52">
        <v>1</v>
      </c>
      <c r="P52" s="32">
        <f t="shared" si="1"/>
        <v>2.9317206012200201E-2</v>
      </c>
      <c r="Q52" s="8">
        <f t="shared" si="2"/>
        <v>5.7505541307563787E-2</v>
      </c>
      <c r="R52">
        <v>2</v>
      </c>
      <c r="S52" s="32">
        <f t="shared" si="3"/>
        <v>2.8752770653781894E-2</v>
      </c>
      <c r="T52" s="8">
        <f t="shared" si="4"/>
        <v>2.5664960105798235E-2</v>
      </c>
      <c r="U52">
        <v>3</v>
      </c>
      <c r="V52" s="32">
        <f t="shared" si="5"/>
        <v>8.5549867019327451E-3</v>
      </c>
      <c r="W52" s="8">
        <f t="shared" si="6"/>
        <v>2.7332568096551844E-2</v>
      </c>
      <c r="X52">
        <v>4</v>
      </c>
      <c r="Y52" s="32">
        <f t="shared" si="7"/>
        <v>6.8331420241379611E-3</v>
      </c>
      <c r="Z52" s="8">
        <f t="shared" si="8"/>
        <v>6.9316636965473993E-2</v>
      </c>
      <c r="AA52">
        <v>5</v>
      </c>
      <c r="AB52" s="32">
        <f t="shared" si="9"/>
        <v>1.3863327393094798E-2</v>
      </c>
      <c r="AC52" s="8">
        <f t="shared" si="10"/>
        <v>2.2519657278657745E-2</v>
      </c>
      <c r="AD52">
        <v>6</v>
      </c>
      <c r="AE52" s="32">
        <f t="shared" si="11"/>
        <v>3.753276213109624E-3</v>
      </c>
      <c r="AF52">
        <f t="shared" si="12"/>
        <v>1.6759402142980542E-3</v>
      </c>
      <c r="AG52">
        <v>7</v>
      </c>
      <c r="AH52" s="31">
        <f t="shared" si="13"/>
        <v>2.3942003061400776E-4</v>
      </c>
      <c r="AI52" s="8">
        <f t="shared" si="14"/>
        <v>3.8589469458100892E-2</v>
      </c>
      <c r="AJ52">
        <v>8</v>
      </c>
      <c r="AK52" s="32">
        <f t="shared" si="15"/>
        <v>4.8236836822626115E-3</v>
      </c>
    </row>
    <row r="53" spans="1:37" x14ac:dyDescent="0.25">
      <c r="A53" t="s">
        <v>143</v>
      </c>
      <c r="B53">
        <v>24948.111035186568</v>
      </c>
      <c r="C53">
        <v>27607.425791042428</v>
      </c>
      <c r="D53">
        <v>28503.959378393687</v>
      </c>
      <c r="E53">
        <v>26658.590232329243</v>
      </c>
      <c r="F53">
        <v>27846.347376989401</v>
      </c>
      <c r="G53">
        <v>28958.064643003268</v>
      </c>
      <c r="H53">
        <v>30974.134431380389</v>
      </c>
      <c r="I53">
        <v>30979.727999999996</v>
      </c>
      <c r="J53">
        <v>34693.519999999997</v>
      </c>
      <c r="K53">
        <v>0</v>
      </c>
      <c r="L53">
        <v>0</v>
      </c>
      <c r="M53" s="31">
        <v>0</v>
      </c>
      <c r="N53" s="8">
        <f t="shared" si="0"/>
        <v>0.10128667761680658</v>
      </c>
      <c r="O53">
        <v>1</v>
      </c>
      <c r="P53" s="32">
        <f t="shared" si="1"/>
        <v>0.10128667761680658</v>
      </c>
      <c r="Q53" s="8">
        <f t="shared" si="2"/>
        <v>0.13324489386419894</v>
      </c>
      <c r="R53">
        <v>2</v>
      </c>
      <c r="S53" s="32">
        <f t="shared" si="3"/>
        <v>6.6622446932099469E-2</v>
      </c>
      <c r="T53" s="8">
        <f t="shared" si="4"/>
        <v>6.6313324526044326E-2</v>
      </c>
      <c r="U53">
        <v>3</v>
      </c>
      <c r="V53" s="32">
        <f t="shared" si="5"/>
        <v>2.2104441508681443E-2</v>
      </c>
      <c r="W53" s="8">
        <f t="shared" si="6"/>
        <v>0.10990369502364727</v>
      </c>
      <c r="X53">
        <v>4</v>
      </c>
      <c r="Y53" s="32">
        <f t="shared" si="7"/>
        <v>2.7475923755911819E-2</v>
      </c>
      <c r="Z53" s="8">
        <f t="shared" si="8"/>
        <v>0.14905062733998811</v>
      </c>
      <c r="AA53">
        <v>5</v>
      </c>
      <c r="AB53" s="32">
        <f t="shared" si="9"/>
        <v>2.9810125467997623E-2</v>
      </c>
      <c r="AC53" s="8">
        <f t="shared" si="10"/>
        <v>0.21635437370200264</v>
      </c>
      <c r="AD53">
        <v>6</v>
      </c>
      <c r="AE53" s="32">
        <f t="shared" si="11"/>
        <v>3.6059062283667107E-2</v>
      </c>
      <c r="AF53">
        <f t="shared" si="12"/>
        <v>0.21653494577338875</v>
      </c>
      <c r="AG53">
        <v>7</v>
      </c>
      <c r="AH53" s="31">
        <f t="shared" si="13"/>
        <v>3.093356368191268E-2</v>
      </c>
      <c r="AI53" s="8">
        <f t="shared" si="14"/>
        <v>0.32975481667940426</v>
      </c>
      <c r="AJ53">
        <v>8</v>
      </c>
      <c r="AK53" s="32">
        <f t="shared" si="15"/>
        <v>4.1219352084925533E-2</v>
      </c>
    </row>
    <row r="54" spans="1:37" x14ac:dyDescent="0.25">
      <c r="A54" t="s">
        <v>144</v>
      </c>
      <c r="B54">
        <v>35670.277500464479</v>
      </c>
      <c r="C54">
        <v>34930.425334267187</v>
      </c>
      <c r="D54">
        <v>36493.614558071131</v>
      </c>
      <c r="E54">
        <v>32554.949081996918</v>
      </c>
      <c r="F54">
        <v>33486.502346973299</v>
      </c>
      <c r="G54">
        <v>31496.653831984375</v>
      </c>
      <c r="H54">
        <v>37116.886706452795</v>
      </c>
      <c r="I54">
        <v>36354.062783999994</v>
      </c>
      <c r="J54">
        <v>45633.8</v>
      </c>
      <c r="K54">
        <v>0</v>
      </c>
      <c r="L54">
        <v>0</v>
      </c>
      <c r="M54" s="31">
        <v>0</v>
      </c>
      <c r="N54" s="8">
        <f t="shared" si="0"/>
        <v>-2.0959543494561576E-2</v>
      </c>
      <c r="O54">
        <v>1</v>
      </c>
      <c r="P54" s="32">
        <f t="shared" si="1"/>
        <v>-2.0959543494561576E-2</v>
      </c>
      <c r="Q54" s="8">
        <f t="shared" si="2"/>
        <v>2.2819522669214831E-2</v>
      </c>
      <c r="R54">
        <v>2</v>
      </c>
      <c r="S54" s="32">
        <f t="shared" si="3"/>
        <v>1.1409761334607416E-2</v>
      </c>
      <c r="T54" s="8">
        <f t="shared" si="4"/>
        <v>-9.1388376373634908E-2</v>
      </c>
      <c r="U54">
        <v>3</v>
      </c>
      <c r="V54" s="32">
        <f t="shared" si="5"/>
        <v>-3.0462792124544971E-2</v>
      </c>
      <c r="W54" s="8">
        <f t="shared" si="6"/>
        <v>-6.3175336377088664E-2</v>
      </c>
      <c r="X54">
        <v>4</v>
      </c>
      <c r="Y54" s="32">
        <f t="shared" si="7"/>
        <v>-1.5793834094272166E-2</v>
      </c>
      <c r="Z54" s="8">
        <f t="shared" si="8"/>
        <v>-0.12443646636733299</v>
      </c>
      <c r="AA54">
        <v>5</v>
      </c>
      <c r="AB54" s="32">
        <f t="shared" si="9"/>
        <v>-2.4887293273466598E-2</v>
      </c>
      <c r="AC54" s="8">
        <f t="shared" si="10"/>
        <v>3.9754254345691825E-2</v>
      </c>
      <c r="AD54">
        <v>6</v>
      </c>
      <c r="AE54" s="32">
        <f t="shared" si="11"/>
        <v>6.6257090576153045E-3</v>
      </c>
      <c r="AF54">
        <f t="shared" si="12"/>
        <v>1.8988187206753021E-2</v>
      </c>
      <c r="AG54">
        <v>7</v>
      </c>
      <c r="AH54" s="31">
        <f t="shared" si="13"/>
        <v>2.7125981723932885E-3</v>
      </c>
      <c r="AI54" s="8">
        <f t="shared" si="14"/>
        <v>0.2463308910163404</v>
      </c>
      <c r="AJ54">
        <v>8</v>
      </c>
      <c r="AK54" s="32">
        <f t="shared" si="15"/>
        <v>3.079136137704255E-2</v>
      </c>
    </row>
    <row r="55" spans="1:37" x14ac:dyDescent="0.25">
      <c r="A55" t="s">
        <v>145</v>
      </c>
      <c r="B55">
        <v>22192.195033633114</v>
      </c>
      <c r="C55">
        <v>18838.524699053691</v>
      </c>
      <c r="D55">
        <v>20770.733686108011</v>
      </c>
      <c r="E55">
        <v>20073.536055097411</v>
      </c>
      <c r="F55">
        <v>20592.403865357555</v>
      </c>
      <c r="G55">
        <v>20329.876999511231</v>
      </c>
      <c r="H55">
        <v>21668.277993195596</v>
      </c>
      <c r="I55">
        <v>23636.717207999998</v>
      </c>
      <c r="J55">
        <v>28863.86</v>
      </c>
      <c r="K55">
        <v>0</v>
      </c>
      <c r="L55">
        <v>0</v>
      </c>
      <c r="M55" s="31">
        <v>0</v>
      </c>
      <c r="N55" s="8">
        <f t="shared" si="0"/>
        <v>-0.16383669276186896</v>
      </c>
      <c r="O55">
        <v>1</v>
      </c>
      <c r="P55" s="32">
        <f t="shared" si="1"/>
        <v>-0.16383669276186896</v>
      </c>
      <c r="Q55" s="8">
        <f t="shared" si="2"/>
        <v>-6.6195690416414502E-2</v>
      </c>
      <c r="R55">
        <v>2</v>
      </c>
      <c r="S55" s="32">
        <f t="shared" si="3"/>
        <v>-3.3097845208207251E-2</v>
      </c>
      <c r="T55" s="8">
        <f t="shared" si="4"/>
        <v>-0.10033831860685478</v>
      </c>
      <c r="U55">
        <v>3</v>
      </c>
      <c r="V55" s="32">
        <f t="shared" si="5"/>
        <v>-3.3446106202284928E-2</v>
      </c>
      <c r="W55" s="8">
        <f t="shared" si="6"/>
        <v>-7.4818388607178266E-2</v>
      </c>
      <c r="X55">
        <v>4</v>
      </c>
      <c r="Y55" s="32">
        <f t="shared" si="7"/>
        <v>-1.8704597151794566E-2</v>
      </c>
      <c r="Z55" s="8">
        <f t="shared" si="8"/>
        <v>-8.76490745739094E-2</v>
      </c>
      <c r="AA55">
        <v>5</v>
      </c>
      <c r="AB55" s="32">
        <f t="shared" si="9"/>
        <v>-1.752981491478188E-2</v>
      </c>
      <c r="AC55" s="8">
        <f t="shared" si="10"/>
        <v>-2.3891304620644663E-2</v>
      </c>
      <c r="AD55">
        <v>6</v>
      </c>
      <c r="AE55" s="32">
        <f t="shared" si="11"/>
        <v>-3.9818841034407774E-3</v>
      </c>
      <c r="AF55">
        <f t="shared" si="12"/>
        <v>6.306066490561435E-2</v>
      </c>
      <c r="AG55">
        <v>7</v>
      </c>
      <c r="AH55" s="31">
        <f t="shared" si="13"/>
        <v>9.0086664150877648E-3</v>
      </c>
      <c r="AI55" s="8">
        <f t="shared" si="14"/>
        <v>0.262849641536195</v>
      </c>
      <c r="AJ55">
        <v>8</v>
      </c>
      <c r="AK55" s="32">
        <f t="shared" si="15"/>
        <v>3.2856205192024375E-2</v>
      </c>
    </row>
    <row r="56" spans="1:37" x14ac:dyDescent="0.25">
      <c r="A56" t="s">
        <v>146</v>
      </c>
      <c r="B56">
        <v>60498.051959532495</v>
      </c>
      <c r="C56">
        <v>65690.116487191583</v>
      </c>
      <c r="D56">
        <v>64922.905286049623</v>
      </c>
      <c r="E56">
        <v>71730.624236663207</v>
      </c>
      <c r="F56">
        <v>82235.150550472026</v>
      </c>
      <c r="G56">
        <v>78111.26579111132</v>
      </c>
      <c r="H56">
        <v>76402.756632758392</v>
      </c>
      <c r="I56">
        <v>73664.358143999983</v>
      </c>
      <c r="J56">
        <v>79495.66</v>
      </c>
      <c r="K56">
        <v>0</v>
      </c>
      <c r="L56">
        <v>0</v>
      </c>
      <c r="M56" s="31">
        <v>0</v>
      </c>
      <c r="N56" s="8">
        <f t="shared" si="0"/>
        <v>8.2337314686926108E-2</v>
      </c>
      <c r="O56">
        <v>1</v>
      </c>
      <c r="P56" s="32">
        <f t="shared" si="1"/>
        <v>8.2337314686926108E-2</v>
      </c>
      <c r="Q56" s="8">
        <f t="shared" si="2"/>
        <v>7.0589327930233398E-2</v>
      </c>
      <c r="R56">
        <v>2</v>
      </c>
      <c r="S56" s="32">
        <f t="shared" si="3"/>
        <v>3.5294663965116699E-2</v>
      </c>
      <c r="T56" s="8">
        <f t="shared" si="4"/>
        <v>0.17030660718643317</v>
      </c>
      <c r="U56">
        <v>3</v>
      </c>
      <c r="V56" s="32">
        <f t="shared" si="5"/>
        <v>5.6768869062144393E-2</v>
      </c>
      <c r="W56" s="8">
        <f t="shared" si="6"/>
        <v>0.30697166742390036</v>
      </c>
      <c r="X56">
        <v>4</v>
      </c>
      <c r="Y56" s="32">
        <f t="shared" si="7"/>
        <v>7.6742916855975091E-2</v>
      </c>
      <c r="Z56" s="8">
        <f t="shared" si="8"/>
        <v>0.25552312922612846</v>
      </c>
      <c r="AA56">
        <v>5</v>
      </c>
      <c r="AB56" s="32">
        <f t="shared" si="9"/>
        <v>5.1104625845225696E-2</v>
      </c>
      <c r="AC56" s="8">
        <f t="shared" si="10"/>
        <v>0.2334076115997529</v>
      </c>
      <c r="AD56">
        <v>6</v>
      </c>
      <c r="AE56" s="32">
        <f t="shared" si="11"/>
        <v>3.8901268599958815E-2</v>
      </c>
      <c r="AF56">
        <f t="shared" si="12"/>
        <v>0.19690790944444669</v>
      </c>
      <c r="AG56">
        <v>7</v>
      </c>
      <c r="AH56" s="31">
        <f t="shared" si="13"/>
        <v>2.8129701349206671E-2</v>
      </c>
      <c r="AI56" s="8">
        <f t="shared" si="14"/>
        <v>0.27309126347275958</v>
      </c>
      <c r="AJ56">
        <v>8</v>
      </c>
      <c r="AK56" s="32">
        <f t="shared" si="15"/>
        <v>3.4136407934094948E-2</v>
      </c>
    </row>
    <row r="57" spans="1:37" x14ac:dyDescent="0.25">
      <c r="A57" t="s">
        <v>147</v>
      </c>
      <c r="B57">
        <v>40494.624096991814</v>
      </c>
      <c r="C57">
        <v>41798.851248517472</v>
      </c>
      <c r="D57">
        <v>46426.997033284388</v>
      </c>
      <c r="E57">
        <v>38186.91259563365</v>
      </c>
      <c r="F57">
        <v>41049.259833984062</v>
      </c>
      <c r="G57">
        <v>43170.177990633514</v>
      </c>
      <c r="H57">
        <v>42689.897118975583</v>
      </c>
      <c r="I57">
        <v>41518.552763999993</v>
      </c>
      <c r="J57">
        <v>45159.29</v>
      </c>
      <c r="K57">
        <v>0</v>
      </c>
      <c r="L57">
        <v>0</v>
      </c>
      <c r="M57" s="31">
        <v>0</v>
      </c>
      <c r="N57" s="8">
        <f t="shared" si="0"/>
        <v>3.1699630104089167E-2</v>
      </c>
      <c r="O57">
        <v>1</v>
      </c>
      <c r="P57" s="32">
        <f t="shared" si="1"/>
        <v>3.1699630104089167E-2</v>
      </c>
      <c r="Q57" s="8">
        <f t="shared" si="2"/>
        <v>0.13671189569103059</v>
      </c>
      <c r="R57">
        <v>2</v>
      </c>
      <c r="S57" s="32">
        <f t="shared" si="3"/>
        <v>6.8355947845515297E-2</v>
      </c>
      <c r="T57" s="8">
        <f t="shared" si="4"/>
        <v>-5.8676372253656704E-2</v>
      </c>
      <c r="U57">
        <v>3</v>
      </c>
      <c r="V57" s="32">
        <f t="shared" si="5"/>
        <v>-1.9558790751218903E-2</v>
      </c>
      <c r="W57" s="8">
        <f t="shared" si="6"/>
        <v>1.3603577938954463E-2</v>
      </c>
      <c r="X57">
        <v>4</v>
      </c>
      <c r="Y57" s="32">
        <f t="shared" si="7"/>
        <v>3.4008944847386158E-3</v>
      </c>
      <c r="Z57" s="8">
        <f t="shared" si="8"/>
        <v>6.3980705619547676E-2</v>
      </c>
      <c r="AA57">
        <v>5</v>
      </c>
      <c r="AB57" s="32">
        <f t="shared" si="9"/>
        <v>1.2796141123909536E-2</v>
      </c>
      <c r="AC57" s="8">
        <f t="shared" si="10"/>
        <v>5.2793063854803264E-2</v>
      </c>
      <c r="AD57">
        <v>6</v>
      </c>
      <c r="AE57" s="32">
        <f t="shared" si="11"/>
        <v>8.7988439758005434E-3</v>
      </c>
      <c r="AF57">
        <f t="shared" si="12"/>
        <v>2.4971154935656131E-2</v>
      </c>
      <c r="AG57">
        <v>7</v>
      </c>
      <c r="AH57" s="31">
        <f t="shared" si="13"/>
        <v>3.5673078479508758E-3</v>
      </c>
      <c r="AI57" s="8">
        <f t="shared" si="14"/>
        <v>0.10902679032400489</v>
      </c>
      <c r="AJ57">
        <v>8</v>
      </c>
      <c r="AK57" s="32">
        <f t="shared" si="15"/>
        <v>1.3628348790500611E-2</v>
      </c>
    </row>
    <row r="58" spans="1:37" x14ac:dyDescent="0.25">
      <c r="A58" t="s">
        <v>148</v>
      </c>
      <c r="B58">
        <v>25365.406479581798</v>
      </c>
      <c r="C58">
        <v>38442.854224602015</v>
      </c>
      <c r="D58">
        <v>37031.089119865523</v>
      </c>
      <c r="E58">
        <v>39949.935996859072</v>
      </c>
      <c r="F58">
        <v>44623.49716966712</v>
      </c>
      <c r="G58">
        <v>52007.263170282218</v>
      </c>
      <c r="H58">
        <v>46602.30701000159</v>
      </c>
      <c r="I58">
        <v>48898.720415999996</v>
      </c>
      <c r="J58">
        <v>67079.649999999994</v>
      </c>
      <c r="K58">
        <v>0</v>
      </c>
      <c r="L58">
        <v>0</v>
      </c>
      <c r="M58" s="31">
        <v>0</v>
      </c>
      <c r="N58" s="8">
        <f t="shared" si="0"/>
        <v>0.41578653666065746</v>
      </c>
      <c r="O58">
        <v>1</v>
      </c>
      <c r="P58" s="32">
        <f t="shared" si="1"/>
        <v>0.41578653666065746</v>
      </c>
      <c r="Q58" s="8">
        <f t="shared" si="2"/>
        <v>0.37837151021223592</v>
      </c>
      <c r="R58">
        <v>2</v>
      </c>
      <c r="S58" s="32">
        <f t="shared" si="3"/>
        <v>0.18918575510611796</v>
      </c>
      <c r="T58" s="8">
        <f t="shared" si="4"/>
        <v>0.45424077402449387</v>
      </c>
      <c r="U58">
        <v>3</v>
      </c>
      <c r="V58" s="32">
        <f t="shared" si="5"/>
        <v>0.15141359134149796</v>
      </c>
      <c r="W58" s="8">
        <f t="shared" si="6"/>
        <v>0.56487426655713802</v>
      </c>
      <c r="X58">
        <v>4</v>
      </c>
      <c r="Y58" s="32">
        <f t="shared" si="7"/>
        <v>0.1412185666392845</v>
      </c>
      <c r="Z58" s="8">
        <f t="shared" si="8"/>
        <v>0.71799708907379323</v>
      </c>
      <c r="AA58">
        <v>5</v>
      </c>
      <c r="AB58" s="32">
        <f t="shared" si="9"/>
        <v>0.14359941781475866</v>
      </c>
      <c r="AC58" s="8">
        <f t="shared" si="10"/>
        <v>0.60826375045319903</v>
      </c>
      <c r="AD58">
        <v>6</v>
      </c>
      <c r="AE58" s="32">
        <f t="shared" si="11"/>
        <v>0.10137729174219984</v>
      </c>
      <c r="AF58">
        <f t="shared" si="12"/>
        <v>0.65636493267110974</v>
      </c>
      <c r="AG58">
        <v>7</v>
      </c>
      <c r="AH58" s="31">
        <f t="shared" si="13"/>
        <v>9.3766418953015671E-2</v>
      </c>
      <c r="AI58" s="8">
        <f t="shared" si="14"/>
        <v>0.97249442318544765</v>
      </c>
      <c r="AJ58">
        <v>8</v>
      </c>
      <c r="AK58" s="32">
        <f t="shared" si="15"/>
        <v>0.12156180289818096</v>
      </c>
    </row>
    <row r="59" spans="1:37" x14ac:dyDescent="0.25">
      <c r="A59" t="s">
        <v>149</v>
      </c>
      <c r="B59">
        <v>78998.764687236326</v>
      </c>
      <c r="C59">
        <v>83369.205857266978</v>
      </c>
      <c r="D59">
        <v>93522.833948025931</v>
      </c>
      <c r="E59">
        <v>105889.64513029193</v>
      </c>
      <c r="F59">
        <v>107347.84387164384</v>
      </c>
      <c r="G59">
        <v>130672.98745323495</v>
      </c>
      <c r="H59">
        <v>144983.46271368954</v>
      </c>
      <c r="I59">
        <v>139027.47658799999</v>
      </c>
      <c r="J59">
        <v>159719.57999999999</v>
      </c>
      <c r="K59">
        <v>0</v>
      </c>
      <c r="L59">
        <v>0</v>
      </c>
      <c r="M59" s="31">
        <v>0</v>
      </c>
      <c r="N59" s="8">
        <f t="shared" si="0"/>
        <v>5.3846791381248996E-2</v>
      </c>
      <c r="O59">
        <v>1</v>
      </c>
      <c r="P59" s="32">
        <f t="shared" si="1"/>
        <v>5.3846791381248996E-2</v>
      </c>
      <c r="Q59" s="8">
        <f t="shared" si="2"/>
        <v>0.16877340435294858</v>
      </c>
      <c r="R59">
        <v>2</v>
      </c>
      <c r="S59" s="32">
        <f t="shared" si="3"/>
        <v>8.4386702176474288E-2</v>
      </c>
      <c r="T59" s="8">
        <f t="shared" si="4"/>
        <v>0.29296525265720519</v>
      </c>
      <c r="U59">
        <v>3</v>
      </c>
      <c r="V59" s="32">
        <f t="shared" si="5"/>
        <v>9.7655084219068392E-2</v>
      </c>
      <c r="W59" s="8">
        <f t="shared" si="6"/>
        <v>0.30664222361515242</v>
      </c>
      <c r="X59">
        <v>4</v>
      </c>
      <c r="Y59" s="32">
        <f t="shared" si="7"/>
        <v>7.6660555903788105E-2</v>
      </c>
      <c r="Z59" s="8">
        <f t="shared" si="8"/>
        <v>0.50326570784465507</v>
      </c>
      <c r="AA59">
        <v>5</v>
      </c>
      <c r="AB59" s="32">
        <f t="shared" si="9"/>
        <v>0.10065314156893101</v>
      </c>
      <c r="AC59" s="8">
        <f t="shared" si="10"/>
        <v>0.60718747019159502</v>
      </c>
      <c r="AD59">
        <v>6</v>
      </c>
      <c r="AE59" s="32">
        <f t="shared" si="11"/>
        <v>0.10119791169859917</v>
      </c>
      <c r="AF59">
        <f t="shared" si="12"/>
        <v>0.56523937141652603</v>
      </c>
      <c r="AG59">
        <v>7</v>
      </c>
      <c r="AH59" s="31">
        <f t="shared" si="13"/>
        <v>8.0748481630932289E-2</v>
      </c>
      <c r="AI59" s="8">
        <f t="shared" si="14"/>
        <v>0.70398743711542189</v>
      </c>
      <c r="AJ59">
        <v>8</v>
      </c>
      <c r="AK59" s="32">
        <f t="shared" si="15"/>
        <v>8.7998429639427736E-2</v>
      </c>
    </row>
    <row r="60" spans="1:37" x14ac:dyDescent="0.25">
      <c r="A60" t="s">
        <v>150</v>
      </c>
      <c r="B60">
        <v>28453.942348877456</v>
      </c>
      <c r="C60">
        <v>30863.706974650871</v>
      </c>
      <c r="D60">
        <v>33508.005488442475</v>
      </c>
      <c r="E60">
        <v>32997.171663604233</v>
      </c>
      <c r="F60">
        <v>32780.011337800104</v>
      </c>
      <c r="G60">
        <v>32307.426931217484</v>
      </c>
      <c r="H60">
        <v>34193.299152823194</v>
      </c>
      <c r="I60">
        <v>34058.301887999995</v>
      </c>
      <c r="J60">
        <v>33157.69</v>
      </c>
      <c r="K60">
        <v>0</v>
      </c>
      <c r="L60">
        <v>0</v>
      </c>
      <c r="M60" s="31">
        <v>0</v>
      </c>
      <c r="N60" s="8">
        <f t="shared" si="0"/>
        <v>8.129423992593611E-2</v>
      </c>
      <c r="O60">
        <v>1</v>
      </c>
      <c r="P60" s="32">
        <f t="shared" si="1"/>
        <v>8.129423992593611E-2</v>
      </c>
      <c r="Q60" s="8">
        <f t="shared" si="2"/>
        <v>0.16349765797624385</v>
      </c>
      <c r="R60">
        <v>2</v>
      </c>
      <c r="S60" s="32">
        <f t="shared" si="3"/>
        <v>8.1748828988121927E-2</v>
      </c>
      <c r="T60" s="8">
        <f t="shared" si="4"/>
        <v>0.14813512851960908</v>
      </c>
      <c r="U60">
        <v>3</v>
      </c>
      <c r="V60" s="32">
        <f t="shared" si="5"/>
        <v>4.937837617320303E-2</v>
      </c>
      <c r="W60" s="8">
        <f t="shared" si="6"/>
        <v>0.14153219708086651</v>
      </c>
      <c r="X60">
        <v>4</v>
      </c>
      <c r="Y60" s="32">
        <f t="shared" si="7"/>
        <v>3.5383049270216627E-2</v>
      </c>
      <c r="Z60" s="8">
        <f t="shared" si="8"/>
        <v>0.12701041763810303</v>
      </c>
      <c r="AA60">
        <v>5</v>
      </c>
      <c r="AB60" s="32">
        <f t="shared" si="9"/>
        <v>2.5402083527620606E-2</v>
      </c>
      <c r="AC60" s="8">
        <f t="shared" si="10"/>
        <v>0.18374297155723909</v>
      </c>
      <c r="AD60">
        <v>6</v>
      </c>
      <c r="AE60" s="32">
        <f t="shared" si="11"/>
        <v>3.0623828592873183E-2</v>
      </c>
      <c r="AF60">
        <f t="shared" si="12"/>
        <v>0.17978709539282206</v>
      </c>
      <c r="AG60">
        <v>7</v>
      </c>
      <c r="AH60" s="31">
        <f t="shared" si="13"/>
        <v>2.5683870770403152E-2</v>
      </c>
      <c r="AI60" s="8">
        <f t="shared" si="14"/>
        <v>0.15298794348660616</v>
      </c>
      <c r="AJ60">
        <v>8</v>
      </c>
      <c r="AK60" s="32">
        <f t="shared" si="15"/>
        <v>1.912349293582577E-2</v>
      </c>
    </row>
    <row r="61" spans="1:37" x14ac:dyDescent="0.25">
      <c r="A61" t="s">
        <v>151</v>
      </c>
      <c r="B61">
        <v>12415.677998338335</v>
      </c>
      <c r="C61">
        <v>13207.166998663335</v>
      </c>
      <c r="D61">
        <v>13187.434315376979</v>
      </c>
      <c r="E61">
        <v>13317.858325260986</v>
      </c>
      <c r="F61">
        <v>14049.551141181446</v>
      </c>
      <c r="G61">
        <v>13035.758248798738</v>
      </c>
      <c r="H61">
        <v>13078.387495414798</v>
      </c>
      <c r="I61">
        <v>13186.326815999999</v>
      </c>
      <c r="J61">
        <v>16216.58</v>
      </c>
      <c r="K61">
        <v>0</v>
      </c>
      <c r="L61">
        <v>0</v>
      </c>
      <c r="M61" s="31">
        <v>0</v>
      </c>
      <c r="N61" s="8">
        <f t="shared" si="0"/>
        <v>6.1799607997708242E-2</v>
      </c>
      <c r="O61">
        <v>1</v>
      </c>
      <c r="P61" s="32">
        <f t="shared" si="1"/>
        <v>6.1799607997708242E-2</v>
      </c>
      <c r="Q61" s="8">
        <f t="shared" si="2"/>
        <v>6.0304401707009209E-2</v>
      </c>
      <c r="R61">
        <v>2</v>
      </c>
      <c r="S61" s="32">
        <f t="shared" si="3"/>
        <v>3.0152200853504604E-2</v>
      </c>
      <c r="T61" s="8">
        <f t="shared" si="4"/>
        <v>7.014583710053042E-2</v>
      </c>
      <c r="U61">
        <v>3</v>
      </c>
      <c r="V61" s="32">
        <f t="shared" si="5"/>
        <v>2.3381945700176807E-2</v>
      </c>
      <c r="W61" s="8">
        <f t="shared" si="6"/>
        <v>0.12363041933018126</v>
      </c>
      <c r="X61">
        <v>4</v>
      </c>
      <c r="Y61" s="32">
        <f t="shared" si="7"/>
        <v>3.0907604832545316E-2</v>
      </c>
      <c r="Z61" s="8">
        <f t="shared" si="8"/>
        <v>4.8736187219811627E-2</v>
      </c>
      <c r="AA61">
        <v>5</v>
      </c>
      <c r="AB61" s="32">
        <f t="shared" si="9"/>
        <v>9.7472374439623258E-3</v>
      </c>
      <c r="AC61" s="8">
        <f t="shared" si="10"/>
        <v>5.2001029569986632E-2</v>
      </c>
      <c r="AD61">
        <v>6</v>
      </c>
      <c r="AE61" s="32">
        <f t="shared" si="11"/>
        <v>8.666838261664438E-3</v>
      </c>
      <c r="AF61">
        <f t="shared" si="12"/>
        <v>6.0220416766665466E-2</v>
      </c>
      <c r="AG61">
        <v>7</v>
      </c>
      <c r="AH61" s="31">
        <f t="shared" si="13"/>
        <v>8.6029166809522099E-3</v>
      </c>
      <c r="AI61" s="8">
        <f t="shared" si="14"/>
        <v>0.26707414696125459</v>
      </c>
      <c r="AJ61">
        <v>8</v>
      </c>
      <c r="AK61" s="32">
        <f t="shared" si="15"/>
        <v>3.3384268370156824E-2</v>
      </c>
    </row>
    <row r="62" spans="1:37" x14ac:dyDescent="0.25">
      <c r="A62" t="s">
        <v>152</v>
      </c>
      <c r="B62">
        <v>30793.303913816791</v>
      </c>
      <c r="C62">
        <v>27673.762114567817</v>
      </c>
      <c r="D62">
        <v>30383.373829735883</v>
      </c>
      <c r="E62">
        <v>31263.866590257196</v>
      </c>
      <c r="F62">
        <v>30726.63537744938</v>
      </c>
      <c r="G62">
        <v>30392.962680102744</v>
      </c>
      <c r="H62">
        <v>32454.767695708793</v>
      </c>
      <c r="I62">
        <v>30402.275903999995</v>
      </c>
      <c r="J62">
        <v>34528.94</v>
      </c>
      <c r="K62">
        <v>0</v>
      </c>
      <c r="L62">
        <v>0</v>
      </c>
      <c r="M62" s="31">
        <v>0</v>
      </c>
      <c r="N62" s="8">
        <f t="shared" si="0"/>
        <v>-0.10681251272792235</v>
      </c>
      <c r="O62">
        <v>1</v>
      </c>
      <c r="P62" s="32">
        <f t="shared" si="1"/>
        <v>-0.10681251272792235</v>
      </c>
      <c r="Q62" s="8">
        <f t="shared" si="2"/>
        <v>-1.340171564308348E-2</v>
      </c>
      <c r="R62">
        <v>2</v>
      </c>
      <c r="S62" s="32">
        <f t="shared" si="3"/>
        <v>-6.7008578215417402E-3</v>
      </c>
      <c r="T62" s="8">
        <f t="shared" si="4"/>
        <v>1.5165747703212332E-2</v>
      </c>
      <c r="U62">
        <v>3</v>
      </c>
      <c r="V62" s="32">
        <f t="shared" si="5"/>
        <v>5.0552492344041111E-3</v>
      </c>
      <c r="W62" s="8">
        <f t="shared" si="6"/>
        <v>-2.1673806324787061E-3</v>
      </c>
      <c r="X62">
        <v>4</v>
      </c>
      <c r="Y62" s="32">
        <f t="shared" si="7"/>
        <v>-5.4184515811967653E-4</v>
      </c>
      <c r="Z62" s="8">
        <f t="shared" si="8"/>
        <v>-1.3086170120037028E-2</v>
      </c>
      <c r="AA62">
        <v>5</v>
      </c>
      <c r="AB62" s="32">
        <f t="shared" si="9"/>
        <v>-2.6172340240074058E-3</v>
      </c>
      <c r="AC62" s="8">
        <f t="shared" si="10"/>
        <v>5.2550095776769043E-2</v>
      </c>
      <c r="AD62">
        <v>6</v>
      </c>
      <c r="AE62" s="32">
        <f t="shared" si="11"/>
        <v>8.7583492961281744E-3</v>
      </c>
      <c r="AF62">
        <f t="shared" si="12"/>
        <v>-1.2779790074921481E-2</v>
      </c>
      <c r="AG62">
        <v>7</v>
      </c>
      <c r="AH62" s="31">
        <f t="shared" si="13"/>
        <v>-1.8256842964173546E-3</v>
      </c>
      <c r="AI62" s="8">
        <f t="shared" si="14"/>
        <v>0.1145005520389013</v>
      </c>
      <c r="AJ62">
        <v>8</v>
      </c>
      <c r="AK62" s="32">
        <f t="shared" si="15"/>
        <v>1.4312569004862663E-2</v>
      </c>
    </row>
    <row r="63" spans="1:37" x14ac:dyDescent="0.25">
      <c r="A63" t="s">
        <v>153</v>
      </c>
      <c r="B63">
        <v>29352.460596450077</v>
      </c>
      <c r="C63">
        <v>31079.930447113114</v>
      </c>
      <c r="D63">
        <v>33600.317364272247</v>
      </c>
      <c r="E63">
        <v>32222.329079882802</v>
      </c>
      <c r="F63">
        <v>34128.666330240791</v>
      </c>
      <c r="G63">
        <v>33357.558962799041</v>
      </c>
      <c r="H63">
        <v>36655.907996354392</v>
      </c>
      <c r="I63">
        <v>36370.723271999996</v>
      </c>
      <c r="J63">
        <v>45669.74</v>
      </c>
      <c r="K63">
        <v>0</v>
      </c>
      <c r="L63">
        <v>0</v>
      </c>
      <c r="M63" s="31">
        <v>0</v>
      </c>
      <c r="N63" s="8">
        <f t="shared" si="0"/>
        <v>5.718590853492566E-2</v>
      </c>
      <c r="O63">
        <v>1</v>
      </c>
      <c r="P63" s="32">
        <f t="shared" si="1"/>
        <v>5.718590853492566E-2</v>
      </c>
      <c r="Q63" s="8">
        <f t="shared" si="2"/>
        <v>0.13515913319415315</v>
      </c>
      <c r="R63">
        <v>2</v>
      </c>
      <c r="S63" s="32">
        <f t="shared" si="3"/>
        <v>6.7579566597076576E-2</v>
      </c>
      <c r="T63" s="8">
        <f t="shared" si="4"/>
        <v>9.3283282815382645E-2</v>
      </c>
      <c r="U63">
        <v>3</v>
      </c>
      <c r="V63" s="32">
        <f t="shared" si="5"/>
        <v>3.109442760512755E-2</v>
      </c>
      <c r="W63" s="8">
        <f t="shared" si="6"/>
        <v>0.1507613068872192</v>
      </c>
      <c r="X63">
        <v>4</v>
      </c>
      <c r="Y63" s="32">
        <f t="shared" si="7"/>
        <v>3.76903267218048E-2</v>
      </c>
      <c r="Z63" s="8">
        <f t="shared" si="8"/>
        <v>0.12790802313969227</v>
      </c>
      <c r="AA63">
        <v>5</v>
      </c>
      <c r="AB63" s="32">
        <f t="shared" si="9"/>
        <v>2.5581604627938452E-2</v>
      </c>
      <c r="AC63" s="8">
        <f t="shared" si="10"/>
        <v>0.22219823669185276</v>
      </c>
      <c r="AD63">
        <v>6</v>
      </c>
      <c r="AE63" s="32">
        <f t="shared" si="11"/>
        <v>3.7033039448642127E-2</v>
      </c>
      <c r="AF63">
        <f t="shared" si="12"/>
        <v>0.21438776620538255</v>
      </c>
      <c r="AG63">
        <v>7</v>
      </c>
      <c r="AH63" s="31">
        <f t="shared" si="13"/>
        <v>3.0626823743626078E-2</v>
      </c>
      <c r="AI63" s="8">
        <f t="shared" si="14"/>
        <v>0.44205955506995026</v>
      </c>
      <c r="AJ63">
        <v>8</v>
      </c>
      <c r="AK63" s="32">
        <f t="shared" si="15"/>
        <v>5.5257444383743783E-2</v>
      </c>
    </row>
    <row r="64" spans="1:37" x14ac:dyDescent="0.25">
      <c r="A64" t="s">
        <v>154</v>
      </c>
      <c r="B64">
        <v>23735.945806600386</v>
      </c>
      <c r="C64">
        <v>24453.542470050077</v>
      </c>
      <c r="D64">
        <v>24056.469361973512</v>
      </c>
      <c r="E64">
        <v>21886.490207951912</v>
      </c>
      <c r="F64">
        <v>21740.997615028537</v>
      </c>
      <c r="G64">
        <v>21535.324824300878</v>
      </c>
      <c r="H64">
        <v>21972.697073261992</v>
      </c>
      <c r="I64">
        <v>21649.478447999998</v>
      </c>
      <c r="J64">
        <v>23466.09</v>
      </c>
      <c r="K64">
        <v>0</v>
      </c>
      <c r="L64">
        <v>0</v>
      </c>
      <c r="M64" s="31">
        <v>0</v>
      </c>
      <c r="N64" s="8">
        <f t="shared" si="0"/>
        <v>2.9784491913799838E-2</v>
      </c>
      <c r="O64">
        <v>1</v>
      </c>
      <c r="P64" s="32">
        <f t="shared" si="1"/>
        <v>2.9784491913799838E-2</v>
      </c>
      <c r="Q64" s="8">
        <f t="shared" si="2"/>
        <v>1.3413356905905017E-2</v>
      </c>
      <c r="R64">
        <v>2</v>
      </c>
      <c r="S64" s="32">
        <f t="shared" si="3"/>
        <v>6.7066784529525086E-3</v>
      </c>
      <c r="T64" s="8">
        <f t="shared" si="4"/>
        <v>-8.1121038824020664E-2</v>
      </c>
      <c r="U64">
        <v>3</v>
      </c>
      <c r="V64" s="32">
        <f t="shared" si="5"/>
        <v>-2.7040346274673555E-2</v>
      </c>
      <c r="W64" s="8">
        <f t="shared" si="6"/>
        <v>-8.7790830716696633E-2</v>
      </c>
      <c r="X64">
        <v>4</v>
      </c>
      <c r="Y64" s="32">
        <f t="shared" si="7"/>
        <v>-2.1947707679174158E-2</v>
      </c>
      <c r="Z64" s="8">
        <f t="shared" si="8"/>
        <v>-9.7295997867975895E-2</v>
      </c>
      <c r="AA64">
        <v>5</v>
      </c>
      <c r="AB64" s="32">
        <f t="shared" si="9"/>
        <v>-1.9459199573595178E-2</v>
      </c>
      <c r="AC64" s="8">
        <f t="shared" si="10"/>
        <v>-7.7189959309346606E-2</v>
      </c>
      <c r="AD64">
        <v>6</v>
      </c>
      <c r="AE64" s="32">
        <f t="shared" si="11"/>
        <v>-1.2864993218224435E-2</v>
      </c>
      <c r="AF64">
        <f t="shared" si="12"/>
        <v>-9.2009235816028254E-2</v>
      </c>
      <c r="AG64">
        <v>7</v>
      </c>
      <c r="AH64" s="31">
        <f t="shared" si="13"/>
        <v>-1.3144176545146893E-2</v>
      </c>
      <c r="AI64" s="8">
        <f t="shared" si="14"/>
        <v>-1.1434199482383245E-2</v>
      </c>
      <c r="AJ64">
        <v>8</v>
      </c>
      <c r="AK64" s="32">
        <f t="shared" si="15"/>
        <v>-1.4292749352979057E-3</v>
      </c>
    </row>
    <row r="65" spans="1:37" x14ac:dyDescent="0.25">
      <c r="A65" t="s">
        <v>155</v>
      </c>
      <c r="B65">
        <v>39387.589347349487</v>
      </c>
      <c r="C65">
        <v>38632.35950743076</v>
      </c>
      <c r="D65">
        <v>40116.639938426357</v>
      </c>
      <c r="E65">
        <v>46844.031078075772</v>
      </c>
      <c r="F65">
        <v>45312.74192153287</v>
      </c>
      <c r="G65">
        <v>45803.657878705919</v>
      </c>
      <c r="H65">
        <v>39143.363594540388</v>
      </c>
      <c r="I65">
        <v>47680.738403999989</v>
      </c>
      <c r="J65">
        <v>63732.1</v>
      </c>
      <c r="K65">
        <v>0</v>
      </c>
      <c r="L65">
        <v>0</v>
      </c>
      <c r="M65" s="31">
        <v>0</v>
      </c>
      <c r="N65" s="8">
        <f t="shared" si="0"/>
        <v>-1.936052102254825E-2</v>
      </c>
      <c r="O65">
        <v>1</v>
      </c>
      <c r="P65" s="32">
        <f t="shared" si="1"/>
        <v>-1.936052102254825E-2</v>
      </c>
      <c r="Q65" s="8">
        <f t="shared" si="2"/>
        <v>1.8340433798286076E-2</v>
      </c>
      <c r="R65">
        <v>2</v>
      </c>
      <c r="S65" s="32">
        <f t="shared" si="3"/>
        <v>9.1702168991430379E-3</v>
      </c>
      <c r="T65" s="8">
        <f t="shared" si="4"/>
        <v>0.17337282011765232</v>
      </c>
      <c r="U65">
        <v>3</v>
      </c>
      <c r="V65" s="32">
        <f t="shared" si="5"/>
        <v>5.7790940039217441E-2</v>
      </c>
      <c r="W65" s="8">
        <f t="shared" si="6"/>
        <v>0.14013749605888637</v>
      </c>
      <c r="X65">
        <v>4</v>
      </c>
      <c r="Y65" s="32">
        <f t="shared" si="7"/>
        <v>3.5034374014721592E-2</v>
      </c>
      <c r="Z65" s="8">
        <f t="shared" si="8"/>
        <v>0.1509131787785615</v>
      </c>
      <c r="AA65">
        <v>5</v>
      </c>
      <c r="AB65" s="32">
        <f t="shared" si="9"/>
        <v>3.0182635755712301E-2</v>
      </c>
      <c r="AC65" s="8">
        <f t="shared" si="10"/>
        <v>-6.2198797040148987E-3</v>
      </c>
      <c r="AD65">
        <v>6</v>
      </c>
      <c r="AE65" s="32">
        <f t="shared" si="11"/>
        <v>-1.0366466173358164E-3</v>
      </c>
      <c r="AF65">
        <f t="shared" si="12"/>
        <v>0.19107673379852899</v>
      </c>
      <c r="AG65">
        <v>7</v>
      </c>
      <c r="AH65" s="31">
        <f t="shared" si="13"/>
        <v>2.7296676256932714E-2</v>
      </c>
      <c r="AI65" s="8">
        <f t="shared" si="14"/>
        <v>0.48123758479779227</v>
      </c>
      <c r="AJ65">
        <v>8</v>
      </c>
      <c r="AK65" s="32">
        <f t="shared" si="15"/>
        <v>6.0154698099724034E-2</v>
      </c>
    </row>
    <row r="66" spans="1:37" x14ac:dyDescent="0.25">
      <c r="A66" t="s">
        <v>156</v>
      </c>
      <c r="B66">
        <v>62933.759973677195</v>
      </c>
      <c r="C66">
        <v>63412.656836735667</v>
      </c>
      <c r="D66">
        <v>59313.030813881393</v>
      </c>
      <c r="E66">
        <v>59904.697760277581</v>
      </c>
      <c r="F66">
        <v>72347.700054490546</v>
      </c>
      <c r="G66">
        <v>65010.863324252416</v>
      </c>
      <c r="H66">
        <v>67892.345222925578</v>
      </c>
      <c r="I66">
        <v>65045.555327999988</v>
      </c>
      <c r="J66">
        <v>81737.490000000005</v>
      </c>
      <c r="K66">
        <v>0</v>
      </c>
      <c r="L66">
        <v>0</v>
      </c>
      <c r="M66" s="31">
        <v>0</v>
      </c>
      <c r="N66" s="8">
        <f t="shared" si="0"/>
        <v>7.5807319045991901E-3</v>
      </c>
      <c r="O66">
        <v>1</v>
      </c>
      <c r="P66" s="32">
        <f t="shared" si="1"/>
        <v>7.5807319045991901E-3</v>
      </c>
      <c r="Q66" s="8">
        <f t="shared" si="2"/>
        <v>-5.9253718489230459E-2</v>
      </c>
      <c r="R66">
        <v>2</v>
      </c>
      <c r="S66" s="32">
        <f t="shared" si="3"/>
        <v>-2.9626859244615229E-2</v>
      </c>
      <c r="T66" s="8">
        <f t="shared" si="4"/>
        <v>-4.9327815501054736E-2</v>
      </c>
      <c r="U66">
        <v>3</v>
      </c>
      <c r="V66" s="32">
        <f t="shared" si="5"/>
        <v>-1.6442605167018245E-2</v>
      </c>
      <c r="W66" s="8">
        <f t="shared" si="6"/>
        <v>0.13940091915213623</v>
      </c>
      <c r="X66">
        <v>4</v>
      </c>
      <c r="Y66" s="32">
        <f t="shared" si="7"/>
        <v>3.4850229788034058E-2</v>
      </c>
      <c r="Z66" s="8">
        <f t="shared" si="8"/>
        <v>3.2471639733655897E-2</v>
      </c>
      <c r="AA66">
        <v>5</v>
      </c>
      <c r="AB66" s="32">
        <f t="shared" si="9"/>
        <v>6.494327946731179E-3</v>
      </c>
      <c r="AC66" s="8">
        <f t="shared" si="10"/>
        <v>7.5840547907014083E-2</v>
      </c>
      <c r="AD66">
        <v>6</v>
      </c>
      <c r="AE66" s="32">
        <f t="shared" si="11"/>
        <v>1.2640091317835681E-2</v>
      </c>
      <c r="AF66">
        <f t="shared" si="12"/>
        <v>3.3005131351061597E-2</v>
      </c>
      <c r="AG66">
        <v>7</v>
      </c>
      <c r="AH66" s="31">
        <f t="shared" si="13"/>
        <v>4.7150187644373707E-3</v>
      </c>
      <c r="AI66" s="8">
        <f t="shared" si="14"/>
        <v>0.26143002628145723</v>
      </c>
      <c r="AJ66">
        <v>8</v>
      </c>
      <c r="AK66" s="32">
        <f t="shared" si="15"/>
        <v>3.2678753285182154E-2</v>
      </c>
    </row>
    <row r="67" spans="1:37" x14ac:dyDescent="0.25">
      <c r="A67" t="s">
        <v>157</v>
      </c>
      <c r="B67">
        <v>19458.555578499039</v>
      </c>
      <c r="C67">
        <v>20392.042392969925</v>
      </c>
      <c r="D67">
        <v>21644.785648260477</v>
      </c>
      <c r="E67">
        <v>23189.430324892597</v>
      </c>
      <c r="F67">
        <v>22427.051634617277</v>
      </c>
      <c r="G67">
        <v>20492.10401183302</v>
      </c>
      <c r="H67">
        <v>21551.305272400794</v>
      </c>
      <c r="I67">
        <v>22846.974539999999</v>
      </c>
      <c r="J67">
        <v>23035.62</v>
      </c>
      <c r="K67">
        <v>0</v>
      </c>
      <c r="L67">
        <v>0</v>
      </c>
      <c r="M67" s="31">
        <v>0</v>
      </c>
      <c r="N67" s="8">
        <f t="shared" ref="N67:N80" si="16">LN(C67/B67)</f>
        <v>4.6857897124845838E-2</v>
      </c>
      <c r="O67">
        <v>1</v>
      </c>
      <c r="P67" s="32">
        <f t="shared" ref="P67:P80" si="17">N67/O67</f>
        <v>4.6857897124845838E-2</v>
      </c>
      <c r="Q67" s="8">
        <f t="shared" ref="Q67:Q80" si="18">LN(D67/B67)</f>
        <v>0.10647772893581509</v>
      </c>
      <c r="R67">
        <v>2</v>
      </c>
      <c r="S67" s="32">
        <f t="shared" ref="S67:S80" si="19">Q67/R67</f>
        <v>5.3238864467907543E-2</v>
      </c>
      <c r="T67" s="8">
        <f t="shared" ref="T67:T80" si="20">LN(E67/B67)</f>
        <v>0.17540973656675288</v>
      </c>
      <c r="U67">
        <v>3</v>
      </c>
      <c r="V67" s="32">
        <f t="shared" ref="V67:V80" si="21">T67/U67</f>
        <v>5.8469912188917623E-2</v>
      </c>
      <c r="W67" s="8">
        <f t="shared" ref="W67:W80" si="22">LN(F67/B67)</f>
        <v>0.14198104363437611</v>
      </c>
      <c r="X67">
        <v>4</v>
      </c>
      <c r="Y67" s="32">
        <f t="shared" ref="Y67:Y80" si="23">W67/X67</f>
        <v>3.5495260908594027E-2</v>
      </c>
      <c r="Z67" s="8">
        <f t="shared" ref="Z67:Z80" si="24">LN(G67/B67)</f>
        <v>5.1752792943974571E-2</v>
      </c>
      <c r="AA67">
        <v>5</v>
      </c>
      <c r="AB67" s="32">
        <f t="shared" ref="AB67:AB80" si="25">Z67/AA67</f>
        <v>1.0350558588794915E-2</v>
      </c>
      <c r="AC67" s="8">
        <f t="shared" ref="AC67:AC80" si="26">LN(H67/B67)</f>
        <v>0.1021495353516311</v>
      </c>
      <c r="AD67">
        <v>6</v>
      </c>
      <c r="AE67" s="32">
        <f t="shared" ref="AE67:AE80" si="27">AC67/AD67</f>
        <v>1.7024922558605184E-2</v>
      </c>
      <c r="AF67">
        <f t="shared" ref="AF67:AF80" si="28">LN(I67/B67)</f>
        <v>0.16053185447339924</v>
      </c>
      <c r="AG67">
        <v>7</v>
      </c>
      <c r="AH67" s="31">
        <f t="shared" ref="AH67:AH80" si="29">AF67/AG67</f>
        <v>2.2933122067628462E-2</v>
      </c>
      <c r="AI67" s="8">
        <f t="shared" ref="AI67:AI80" si="30">LN(J67/B67)</f>
        <v>0.16875486474011209</v>
      </c>
      <c r="AJ67">
        <v>8</v>
      </c>
      <c r="AK67" s="32">
        <f t="shared" ref="AK67:AK80" si="31">AI67/AJ67</f>
        <v>2.1094358092514011E-2</v>
      </c>
    </row>
    <row r="68" spans="1:37" x14ac:dyDescent="0.25">
      <c r="A68" t="s">
        <v>158</v>
      </c>
      <c r="B68">
        <v>24087.137181856462</v>
      </c>
      <c r="C68">
        <v>26223.735498882801</v>
      </c>
      <c r="D68">
        <v>26027.113534791624</v>
      </c>
      <c r="E68">
        <v>25492.693566562884</v>
      </c>
      <c r="F68">
        <v>25614.010928927102</v>
      </c>
      <c r="G68">
        <v>25802.996971345423</v>
      </c>
      <c r="H68">
        <v>25926.808954877994</v>
      </c>
      <c r="I68">
        <v>25517.356019999996</v>
      </c>
      <c r="J68">
        <v>27524.27</v>
      </c>
      <c r="K68">
        <v>0</v>
      </c>
      <c r="L68">
        <v>0</v>
      </c>
      <c r="M68" s="31">
        <v>0</v>
      </c>
      <c r="N68" s="8">
        <f t="shared" si="16"/>
        <v>8.4986964607619855E-2</v>
      </c>
      <c r="O68">
        <v>1</v>
      </c>
      <c r="P68" s="32">
        <f t="shared" si="17"/>
        <v>8.4986964607619855E-2</v>
      </c>
      <c r="Q68" s="8">
        <f t="shared" si="18"/>
        <v>7.7460851795246088E-2</v>
      </c>
      <c r="R68">
        <v>2</v>
      </c>
      <c r="S68" s="32">
        <f t="shared" si="19"/>
        <v>3.8730425897623044E-2</v>
      </c>
      <c r="T68" s="8">
        <f t="shared" si="20"/>
        <v>5.6713913186490446E-2</v>
      </c>
      <c r="U68">
        <v>3</v>
      </c>
      <c r="V68" s="32">
        <f t="shared" si="21"/>
        <v>1.8904637728830147E-2</v>
      </c>
      <c r="W68" s="8">
        <f t="shared" si="22"/>
        <v>6.1461532561876663E-2</v>
      </c>
      <c r="X68">
        <v>4</v>
      </c>
      <c r="Y68" s="32">
        <f t="shared" si="23"/>
        <v>1.5365383140469166E-2</v>
      </c>
      <c r="Z68" s="8">
        <f t="shared" si="24"/>
        <v>6.8812675741593721E-2</v>
      </c>
      <c r="AA68">
        <v>5</v>
      </c>
      <c r="AB68" s="32">
        <f t="shared" si="25"/>
        <v>1.3762535148318744E-2</v>
      </c>
      <c r="AC68" s="8">
        <f t="shared" si="26"/>
        <v>7.3599557027421145E-2</v>
      </c>
      <c r="AD68">
        <v>6</v>
      </c>
      <c r="AE68" s="32">
        <f t="shared" si="27"/>
        <v>1.2266592837903524E-2</v>
      </c>
      <c r="AF68">
        <f t="shared" si="28"/>
        <v>5.7680877757537191E-2</v>
      </c>
      <c r="AG68">
        <v>7</v>
      </c>
      <c r="AH68" s="31">
        <f t="shared" si="29"/>
        <v>8.2401253939338847E-3</v>
      </c>
      <c r="AI68" s="8">
        <f t="shared" si="30"/>
        <v>0.13339018979302633</v>
      </c>
      <c r="AJ68">
        <v>8</v>
      </c>
      <c r="AK68" s="32">
        <f t="shared" si="31"/>
        <v>1.6673773724128291E-2</v>
      </c>
    </row>
    <row r="69" spans="1:37" x14ac:dyDescent="0.25">
      <c r="A69" t="s">
        <v>159</v>
      </c>
      <c r="B69">
        <v>32191.909787660687</v>
      </c>
      <c r="C69">
        <v>31125.291607036437</v>
      </c>
      <c r="D69">
        <v>37037.102610515365</v>
      </c>
      <c r="E69">
        <v>33031.482036315138</v>
      </c>
      <c r="F69">
        <v>38607.44133142908</v>
      </c>
      <c r="G69">
        <v>37298.051056056953</v>
      </c>
      <c r="H69">
        <v>35515.988172007193</v>
      </c>
      <c r="I69">
        <v>34044.055811999999</v>
      </c>
      <c r="J69">
        <v>44957.24</v>
      </c>
      <c r="K69">
        <v>0</v>
      </c>
      <c r="L69">
        <v>0</v>
      </c>
      <c r="M69" s="31">
        <v>0</v>
      </c>
      <c r="N69" s="8">
        <f t="shared" si="16"/>
        <v>-3.3694448509921066E-2</v>
      </c>
      <c r="O69">
        <v>1</v>
      </c>
      <c r="P69" s="32">
        <f t="shared" si="17"/>
        <v>-3.3694448509921066E-2</v>
      </c>
      <c r="Q69" s="8">
        <f t="shared" si="18"/>
        <v>0.14020501130848154</v>
      </c>
      <c r="R69">
        <v>2</v>
      </c>
      <c r="S69" s="32">
        <f t="shared" si="19"/>
        <v>7.0102505654240768E-2</v>
      </c>
      <c r="T69" s="8">
        <f t="shared" si="20"/>
        <v>2.5745935645426026E-2</v>
      </c>
      <c r="U69">
        <v>3</v>
      </c>
      <c r="V69" s="32">
        <f t="shared" si="21"/>
        <v>8.5819785484753421E-3</v>
      </c>
      <c r="W69" s="8">
        <f t="shared" si="22"/>
        <v>0.18172986634628885</v>
      </c>
      <c r="X69">
        <v>4</v>
      </c>
      <c r="Y69" s="32">
        <f t="shared" si="23"/>
        <v>4.5432466586572212E-2</v>
      </c>
      <c r="Z69" s="8">
        <f t="shared" si="24"/>
        <v>0.14722590262513396</v>
      </c>
      <c r="AA69">
        <v>5</v>
      </c>
      <c r="AB69" s="32">
        <f t="shared" si="25"/>
        <v>2.9445180525026794E-2</v>
      </c>
      <c r="AC69" s="8">
        <f t="shared" si="26"/>
        <v>9.82677939855542E-2</v>
      </c>
      <c r="AD69">
        <v>6</v>
      </c>
      <c r="AE69" s="32">
        <f t="shared" si="27"/>
        <v>1.6377965664259034E-2</v>
      </c>
      <c r="AF69">
        <f t="shared" si="28"/>
        <v>5.5940272869521988E-2</v>
      </c>
      <c r="AG69">
        <v>7</v>
      </c>
      <c r="AH69" s="31">
        <f t="shared" si="29"/>
        <v>7.991467552788855E-3</v>
      </c>
      <c r="AI69" s="8">
        <f t="shared" si="30"/>
        <v>0.33399664364909137</v>
      </c>
      <c r="AJ69">
        <v>8</v>
      </c>
      <c r="AK69" s="32">
        <f t="shared" si="31"/>
        <v>4.1749580456136422E-2</v>
      </c>
    </row>
    <row r="70" spans="1:37" x14ac:dyDescent="0.25">
      <c r="A70" t="s">
        <v>160</v>
      </c>
      <c r="B70">
        <v>30940.532897324516</v>
      </c>
      <c r="C70">
        <v>30154.982579473635</v>
      </c>
      <c r="D70">
        <v>44410.272262411469</v>
      </c>
      <c r="E70">
        <v>38792.926361253762</v>
      </c>
      <c r="F70">
        <v>60738.01105446797</v>
      </c>
      <c r="G70">
        <v>64599.662753973935</v>
      </c>
      <c r="H70">
        <v>46654.638919761586</v>
      </c>
      <c r="I70">
        <v>34036.415399999998</v>
      </c>
      <c r="J70">
        <v>41561</v>
      </c>
      <c r="K70">
        <v>0</v>
      </c>
      <c r="L70">
        <v>0</v>
      </c>
      <c r="M70" s="31">
        <v>0</v>
      </c>
      <c r="N70" s="8">
        <f t="shared" si="16"/>
        <v>-2.571689936546552E-2</v>
      </c>
      <c r="O70">
        <v>1</v>
      </c>
      <c r="P70" s="32">
        <f t="shared" si="17"/>
        <v>-2.571689936546552E-2</v>
      </c>
      <c r="Q70" s="8">
        <f t="shared" si="18"/>
        <v>0.36140373137191761</v>
      </c>
      <c r="R70">
        <v>2</v>
      </c>
      <c r="S70" s="32">
        <f t="shared" si="19"/>
        <v>0.18070186568595881</v>
      </c>
      <c r="T70" s="8">
        <f t="shared" si="20"/>
        <v>0.22617085116290722</v>
      </c>
      <c r="U70">
        <v>3</v>
      </c>
      <c r="V70" s="32">
        <f t="shared" si="21"/>
        <v>7.5390283720969078E-2</v>
      </c>
      <c r="W70" s="8">
        <f t="shared" si="22"/>
        <v>0.67450264527833814</v>
      </c>
      <c r="X70">
        <v>4</v>
      </c>
      <c r="Y70" s="32">
        <f t="shared" si="23"/>
        <v>0.16862566131958454</v>
      </c>
      <c r="Z70" s="8">
        <f t="shared" si="24"/>
        <v>0.73614212167939286</v>
      </c>
      <c r="AA70">
        <v>5</v>
      </c>
      <c r="AB70" s="32">
        <f t="shared" si="25"/>
        <v>0.14722842433587857</v>
      </c>
      <c r="AC70" s="8">
        <f t="shared" si="26"/>
        <v>0.41070529471869688</v>
      </c>
      <c r="AD70">
        <v>6</v>
      </c>
      <c r="AE70" s="32">
        <f t="shared" si="27"/>
        <v>6.8450882453116146E-2</v>
      </c>
      <c r="AF70">
        <f t="shared" si="28"/>
        <v>9.5363924068426184E-2</v>
      </c>
      <c r="AG70">
        <v>7</v>
      </c>
      <c r="AH70" s="31">
        <f t="shared" si="29"/>
        <v>1.3623417724060883E-2</v>
      </c>
      <c r="AI70" s="8">
        <f t="shared" si="30"/>
        <v>0.2950951589704241</v>
      </c>
      <c r="AJ70">
        <v>8</v>
      </c>
      <c r="AK70" s="32">
        <f t="shared" si="31"/>
        <v>3.6886894871303012E-2</v>
      </c>
    </row>
    <row r="71" spans="1:37" x14ac:dyDescent="0.25">
      <c r="A71" t="s">
        <v>161</v>
      </c>
      <c r="B71">
        <v>64619.707052305552</v>
      </c>
      <c r="C71">
        <v>63138.026498009684</v>
      </c>
      <c r="D71">
        <v>67318.808723615468</v>
      </c>
      <c r="E71">
        <v>68192.917848680736</v>
      </c>
      <c r="F71">
        <v>70796.969232842486</v>
      </c>
      <c r="G71">
        <v>61713.555750213687</v>
      </c>
      <c r="H71">
        <v>70149.812980197588</v>
      </c>
      <c r="I71">
        <v>61461.324131999994</v>
      </c>
      <c r="J71">
        <v>67683.039999999994</v>
      </c>
      <c r="K71">
        <v>0</v>
      </c>
      <c r="L71">
        <v>0</v>
      </c>
      <c r="M71" s="31">
        <v>0</v>
      </c>
      <c r="N71" s="8">
        <f t="shared" si="16"/>
        <v>-2.3196200324908614E-2</v>
      </c>
      <c r="O71">
        <v>1</v>
      </c>
      <c r="P71" s="32">
        <f t="shared" si="17"/>
        <v>-2.3196200324908614E-2</v>
      </c>
      <c r="Q71" s="8">
        <f t="shared" si="18"/>
        <v>4.0920246442825825E-2</v>
      </c>
      <c r="R71">
        <v>2</v>
      </c>
      <c r="S71" s="32">
        <f t="shared" si="19"/>
        <v>2.0460123221412913E-2</v>
      </c>
      <c r="T71" s="8">
        <f t="shared" si="20"/>
        <v>5.3821288600712031E-2</v>
      </c>
      <c r="U71">
        <v>3</v>
      </c>
      <c r="V71" s="32">
        <f t="shared" si="21"/>
        <v>1.7940429533570678E-2</v>
      </c>
      <c r="W71" s="8">
        <f t="shared" si="22"/>
        <v>9.1296765342110536E-2</v>
      </c>
      <c r="X71">
        <v>4</v>
      </c>
      <c r="Y71" s="32">
        <f t="shared" si="23"/>
        <v>2.2824191335527634E-2</v>
      </c>
      <c r="Z71" s="8">
        <f t="shared" si="24"/>
        <v>-4.6015815998264313E-2</v>
      </c>
      <c r="AA71">
        <v>5</v>
      </c>
      <c r="AB71" s="32">
        <f t="shared" si="25"/>
        <v>-9.2031631996528623E-3</v>
      </c>
      <c r="AC71" s="8">
        <f t="shared" si="26"/>
        <v>8.2113713550736128E-2</v>
      </c>
      <c r="AD71">
        <v>6</v>
      </c>
      <c r="AE71" s="32">
        <f t="shared" si="27"/>
        <v>1.3685618925122689E-2</v>
      </c>
      <c r="AF71">
        <f t="shared" si="28"/>
        <v>-5.0111325910931086E-2</v>
      </c>
      <c r="AG71">
        <v>7</v>
      </c>
      <c r="AH71" s="31">
        <f t="shared" si="29"/>
        <v>-7.1587608444187269E-3</v>
      </c>
      <c r="AI71" s="8">
        <f t="shared" si="30"/>
        <v>4.631620455132994E-2</v>
      </c>
      <c r="AJ71">
        <v>8</v>
      </c>
      <c r="AK71" s="32">
        <f t="shared" si="31"/>
        <v>5.7895255689162425E-3</v>
      </c>
    </row>
    <row r="72" spans="1:37" x14ac:dyDescent="0.25">
      <c r="A72" t="s">
        <v>163</v>
      </c>
      <c r="B72">
        <v>19710.359285114795</v>
      </c>
      <c r="C72">
        <v>21328.039026426206</v>
      </c>
      <c r="D72">
        <v>21397.958568489517</v>
      </c>
      <c r="E72">
        <v>21517.18335709496</v>
      </c>
      <c r="F72">
        <v>22868.781734849137</v>
      </c>
      <c r="G72">
        <v>21694.282863915865</v>
      </c>
      <c r="H72">
        <v>25155.752776970392</v>
      </c>
      <c r="I72">
        <v>25904.163635999997</v>
      </c>
      <c r="J72">
        <v>29617.7</v>
      </c>
      <c r="K72">
        <v>0</v>
      </c>
      <c r="L72">
        <v>0</v>
      </c>
      <c r="M72" s="31">
        <v>0</v>
      </c>
      <c r="N72" s="8">
        <f t="shared" si="16"/>
        <v>7.8878243687367094E-2</v>
      </c>
      <c r="O72">
        <v>1</v>
      </c>
      <c r="P72" s="32">
        <f t="shared" si="17"/>
        <v>7.8878243687367094E-2</v>
      </c>
      <c r="Q72" s="8">
        <f t="shared" si="18"/>
        <v>8.2151173913196915E-2</v>
      </c>
      <c r="R72">
        <v>2</v>
      </c>
      <c r="S72" s="32">
        <f t="shared" si="19"/>
        <v>4.1075586956598457E-2</v>
      </c>
      <c r="T72" s="8">
        <f t="shared" si="20"/>
        <v>8.7707492265556339E-2</v>
      </c>
      <c r="U72">
        <v>3</v>
      </c>
      <c r="V72" s="32">
        <f t="shared" si="21"/>
        <v>2.9235830755185446E-2</v>
      </c>
      <c r="W72" s="8">
        <f t="shared" si="22"/>
        <v>0.1486283879108827</v>
      </c>
      <c r="X72">
        <v>4</v>
      </c>
      <c r="Y72" s="32">
        <f t="shared" si="23"/>
        <v>3.7157096977720676E-2</v>
      </c>
      <c r="Z72" s="8">
        <f t="shared" si="24"/>
        <v>9.590441377322266E-2</v>
      </c>
      <c r="AA72">
        <v>5</v>
      </c>
      <c r="AB72" s="32">
        <f t="shared" si="25"/>
        <v>1.9180882754644531E-2</v>
      </c>
      <c r="AC72" s="8">
        <f t="shared" si="26"/>
        <v>0.24394225946749137</v>
      </c>
      <c r="AD72">
        <v>6</v>
      </c>
      <c r="AE72" s="32">
        <f t="shared" si="27"/>
        <v>4.0657043244581893E-2</v>
      </c>
      <c r="AF72">
        <f t="shared" si="28"/>
        <v>0.27325936436350862</v>
      </c>
      <c r="AG72">
        <v>7</v>
      </c>
      <c r="AH72" s="31">
        <f t="shared" si="29"/>
        <v>3.9037052051929803E-2</v>
      </c>
      <c r="AI72" s="8">
        <f t="shared" si="30"/>
        <v>0.40722780601989506</v>
      </c>
      <c r="AJ72">
        <v>8</v>
      </c>
      <c r="AK72" s="32">
        <f t="shared" si="31"/>
        <v>5.0903475752486882E-2</v>
      </c>
    </row>
    <row r="73" spans="1:37" x14ac:dyDescent="0.25">
      <c r="A73" t="s">
        <v>162</v>
      </c>
      <c r="B73">
        <v>332380.66116786841</v>
      </c>
      <c r="C73">
        <v>378299.24669725558</v>
      </c>
      <c r="D73">
        <v>396313.66310956352</v>
      </c>
      <c r="E73">
        <v>304929.61282711581</v>
      </c>
      <c r="F73">
        <v>356512.67469814676</v>
      </c>
      <c r="G73">
        <v>306756.83573944395</v>
      </c>
      <c r="H73">
        <v>394757.00658215629</v>
      </c>
      <c r="I73">
        <v>369483.65594399994</v>
      </c>
      <c r="J73">
        <v>406011</v>
      </c>
      <c r="K73">
        <v>0</v>
      </c>
      <c r="L73">
        <v>0</v>
      </c>
      <c r="M73" s="31">
        <v>0</v>
      </c>
      <c r="N73" s="8">
        <f t="shared" si="16"/>
        <v>0.12940465846288673</v>
      </c>
      <c r="O73">
        <v>1</v>
      </c>
      <c r="P73" s="32">
        <f t="shared" si="17"/>
        <v>0.12940465846288673</v>
      </c>
      <c r="Q73" s="8">
        <f t="shared" si="18"/>
        <v>0.17592509439521575</v>
      </c>
      <c r="R73">
        <v>2</v>
      </c>
      <c r="S73" s="32">
        <f t="shared" si="19"/>
        <v>8.7962547197607877E-2</v>
      </c>
      <c r="T73" s="8">
        <f t="shared" si="20"/>
        <v>-8.6199909531948893E-2</v>
      </c>
      <c r="U73">
        <v>3</v>
      </c>
      <c r="V73" s="32">
        <f t="shared" si="21"/>
        <v>-2.8733303177316299E-2</v>
      </c>
      <c r="W73" s="8">
        <f t="shared" si="22"/>
        <v>7.008891048273895E-2</v>
      </c>
      <c r="X73">
        <v>4</v>
      </c>
      <c r="Y73" s="32">
        <f t="shared" si="23"/>
        <v>1.7522227620684738E-2</v>
      </c>
      <c r="Z73" s="8">
        <f t="shared" si="24"/>
        <v>-8.0225514148202559E-2</v>
      </c>
      <c r="AA73">
        <v>5</v>
      </c>
      <c r="AB73" s="32">
        <f t="shared" si="25"/>
        <v>-1.6045102829640511E-2</v>
      </c>
      <c r="AC73" s="8">
        <f t="shared" si="26"/>
        <v>0.1719895205046193</v>
      </c>
      <c r="AD73">
        <v>6</v>
      </c>
      <c r="AE73" s="32">
        <f t="shared" si="27"/>
        <v>2.8664920084103217E-2</v>
      </c>
      <c r="AF73">
        <f t="shared" si="28"/>
        <v>0.10582562462134626</v>
      </c>
      <c r="AG73">
        <v>7</v>
      </c>
      <c r="AH73" s="31">
        <f t="shared" si="29"/>
        <v>1.5117946374478037E-2</v>
      </c>
      <c r="AI73" s="8">
        <f t="shared" si="30"/>
        <v>0.20009937094067173</v>
      </c>
      <c r="AJ73">
        <v>8</v>
      </c>
      <c r="AK73" s="32">
        <f t="shared" si="31"/>
        <v>2.5012421367583967E-2</v>
      </c>
    </row>
    <row r="74" spans="1:37" x14ac:dyDescent="0.25">
      <c r="A74" t="s">
        <v>164</v>
      </c>
      <c r="B74">
        <v>37459.348161962866</v>
      </c>
      <c r="C74">
        <v>32138.979430207139</v>
      </c>
      <c r="D74">
        <v>33909.238186903611</v>
      </c>
      <c r="E74">
        <v>32090.187110524326</v>
      </c>
      <c r="F74">
        <v>33109.623298021092</v>
      </c>
      <c r="G74">
        <v>33833.188835977046</v>
      </c>
      <c r="H74">
        <v>42110.364828308389</v>
      </c>
      <c r="I74">
        <v>36106.987955999997</v>
      </c>
      <c r="J74">
        <v>45740.11</v>
      </c>
      <c r="K74">
        <v>0</v>
      </c>
      <c r="L74">
        <v>0</v>
      </c>
      <c r="M74" s="31">
        <v>0</v>
      </c>
      <c r="N74" s="8">
        <f t="shared" si="16"/>
        <v>-0.15318669003350716</v>
      </c>
      <c r="O74">
        <v>1</v>
      </c>
      <c r="P74" s="32">
        <f t="shared" si="17"/>
        <v>-0.15318669003350716</v>
      </c>
      <c r="Q74" s="8">
        <f t="shared" si="18"/>
        <v>-9.9568805806394572E-2</v>
      </c>
      <c r="R74">
        <v>2</v>
      </c>
      <c r="S74" s="32">
        <f t="shared" si="19"/>
        <v>-4.9784402903197286E-2</v>
      </c>
      <c r="T74" s="8">
        <f t="shared" si="20"/>
        <v>-0.15470601004640552</v>
      </c>
      <c r="U74">
        <v>3</v>
      </c>
      <c r="V74" s="32">
        <f t="shared" si="21"/>
        <v>-5.1568670015468505E-2</v>
      </c>
      <c r="W74" s="8">
        <f t="shared" si="22"/>
        <v>-0.12343232174867712</v>
      </c>
      <c r="X74">
        <v>4</v>
      </c>
      <c r="Y74" s="32">
        <f t="shared" si="23"/>
        <v>-3.0858080437169279E-2</v>
      </c>
      <c r="Z74" s="8">
        <f t="shared" si="24"/>
        <v>-0.10181405700912784</v>
      </c>
      <c r="AA74">
        <v>5</v>
      </c>
      <c r="AB74" s="32">
        <f t="shared" si="25"/>
        <v>-2.0362811401825567E-2</v>
      </c>
      <c r="AC74" s="8">
        <f t="shared" si="26"/>
        <v>0.11703760987804625</v>
      </c>
      <c r="AD74">
        <v>6</v>
      </c>
      <c r="AE74" s="32">
        <f t="shared" si="27"/>
        <v>1.9506268313007707E-2</v>
      </c>
      <c r="AF74">
        <f t="shared" si="28"/>
        <v>-3.6769877161396639E-2</v>
      </c>
      <c r="AG74">
        <v>7</v>
      </c>
      <c r="AH74" s="31">
        <f t="shared" si="29"/>
        <v>-5.2528395944852341E-3</v>
      </c>
      <c r="AI74" s="8">
        <f t="shared" si="30"/>
        <v>0.19971929753306983</v>
      </c>
      <c r="AJ74">
        <v>8</v>
      </c>
      <c r="AK74" s="32">
        <f t="shared" si="31"/>
        <v>2.4964912191633729E-2</v>
      </c>
    </row>
    <row r="75" spans="1:37" x14ac:dyDescent="0.25">
      <c r="A75" t="s">
        <v>165</v>
      </c>
      <c r="B75">
        <v>47505.298713998789</v>
      </c>
      <c r="C75">
        <v>49450.631743937091</v>
      </c>
      <c r="D75">
        <v>41561.548869465827</v>
      </c>
      <c r="E75">
        <v>41749.980438769315</v>
      </c>
      <c r="F75">
        <v>40261.381861730697</v>
      </c>
      <c r="G75">
        <v>39889.690355747101</v>
      </c>
      <c r="H75">
        <v>41364.013672799992</v>
      </c>
      <c r="I75">
        <v>41454.367031999995</v>
      </c>
      <c r="J75">
        <v>44779.14</v>
      </c>
      <c r="K75">
        <v>0</v>
      </c>
      <c r="L75">
        <v>0</v>
      </c>
      <c r="M75" s="31">
        <v>0</v>
      </c>
      <c r="N75" s="8">
        <f t="shared" si="16"/>
        <v>4.013357670254207E-2</v>
      </c>
      <c r="O75">
        <v>1</v>
      </c>
      <c r="P75" s="32">
        <f t="shared" si="17"/>
        <v>4.013357670254207E-2</v>
      </c>
      <c r="Q75" s="8">
        <f t="shared" si="18"/>
        <v>-0.13366582288226372</v>
      </c>
      <c r="R75">
        <v>2</v>
      </c>
      <c r="S75" s="32">
        <f t="shared" si="19"/>
        <v>-6.6832911441131862E-2</v>
      </c>
      <c r="T75" s="8">
        <f t="shared" si="20"/>
        <v>-0.12914227392852343</v>
      </c>
      <c r="U75">
        <v>3</v>
      </c>
      <c r="V75" s="32">
        <f t="shared" si="21"/>
        <v>-4.3047424642841142E-2</v>
      </c>
      <c r="W75" s="8">
        <f t="shared" si="22"/>
        <v>-0.16544851362929547</v>
      </c>
      <c r="X75">
        <v>4</v>
      </c>
      <c r="Y75" s="32">
        <f t="shared" si="23"/>
        <v>-4.1362128407323867E-2</v>
      </c>
      <c r="Z75" s="8">
        <f t="shared" si="24"/>
        <v>-0.17472335325868785</v>
      </c>
      <c r="AA75">
        <v>5</v>
      </c>
      <c r="AB75" s="32">
        <f t="shared" si="25"/>
        <v>-3.4944670651737571E-2</v>
      </c>
      <c r="AC75" s="8">
        <f t="shared" si="26"/>
        <v>-0.13842998882182991</v>
      </c>
      <c r="AD75">
        <v>6</v>
      </c>
      <c r="AE75" s="32">
        <f t="shared" si="27"/>
        <v>-2.3071664803638318E-2</v>
      </c>
      <c r="AF75">
        <f t="shared" si="28"/>
        <v>-0.13624802403868527</v>
      </c>
      <c r="AG75">
        <v>7</v>
      </c>
      <c r="AH75" s="31">
        <f t="shared" si="29"/>
        <v>-1.9464003434097897E-2</v>
      </c>
      <c r="AI75" s="8">
        <f t="shared" si="30"/>
        <v>-5.909885070884946E-2</v>
      </c>
      <c r="AJ75">
        <v>8</v>
      </c>
      <c r="AK75" s="32">
        <f t="shared" si="31"/>
        <v>-7.3873563386061825E-3</v>
      </c>
    </row>
    <row r="76" spans="1:37" x14ac:dyDescent="0.25">
      <c r="A76" t="s">
        <v>166</v>
      </c>
      <c r="B76">
        <v>19281.423843491426</v>
      </c>
      <c r="C76">
        <v>20013.964704637332</v>
      </c>
      <c r="D76">
        <v>21137.063482118596</v>
      </c>
      <c r="E76">
        <v>19764.928362889197</v>
      </c>
      <c r="F76">
        <v>19999.905842533182</v>
      </c>
      <c r="G76">
        <v>19397.09995697155</v>
      </c>
      <c r="H76">
        <v>21239.341675343996</v>
      </c>
      <c r="I76">
        <v>17902.363283999995</v>
      </c>
      <c r="J76">
        <v>22202.560000000001</v>
      </c>
      <c r="K76">
        <v>0</v>
      </c>
      <c r="L76">
        <v>0</v>
      </c>
      <c r="M76" s="31">
        <v>0</v>
      </c>
      <c r="N76" s="8">
        <f t="shared" si="16"/>
        <v>3.7288127873988955E-2</v>
      </c>
      <c r="O76">
        <v>1</v>
      </c>
      <c r="P76" s="32">
        <f t="shared" si="17"/>
        <v>3.7288127873988955E-2</v>
      </c>
      <c r="Q76" s="8">
        <f t="shared" si="18"/>
        <v>9.1885925403778615E-2</v>
      </c>
      <c r="R76">
        <v>2</v>
      </c>
      <c r="S76" s="32">
        <f t="shared" si="19"/>
        <v>4.5942962701889307E-2</v>
      </c>
      <c r="T76" s="8">
        <f t="shared" si="20"/>
        <v>2.4766935040277688E-2</v>
      </c>
      <c r="U76">
        <v>3</v>
      </c>
      <c r="V76" s="32">
        <f t="shared" si="21"/>
        <v>8.2556450134258965E-3</v>
      </c>
      <c r="W76" s="8">
        <f t="shared" si="22"/>
        <v>3.6585428410507596E-2</v>
      </c>
      <c r="X76">
        <v>4</v>
      </c>
      <c r="Y76" s="32">
        <f t="shared" si="23"/>
        <v>9.1463571026268991E-3</v>
      </c>
      <c r="Z76" s="8">
        <f t="shared" si="24"/>
        <v>5.981430881919692E-3</v>
      </c>
      <c r="AA76">
        <v>5</v>
      </c>
      <c r="AB76" s="32">
        <f t="shared" si="25"/>
        <v>1.1962861763839385E-3</v>
      </c>
      <c r="AC76" s="8">
        <f t="shared" si="26"/>
        <v>9.6713064064844437E-2</v>
      </c>
      <c r="AD76">
        <v>6</v>
      </c>
      <c r="AE76" s="32">
        <f t="shared" si="27"/>
        <v>1.6118844010807407E-2</v>
      </c>
      <c r="AF76">
        <f t="shared" si="28"/>
        <v>-7.4209406088047727E-2</v>
      </c>
      <c r="AG76">
        <v>7</v>
      </c>
      <c r="AH76" s="31">
        <f t="shared" si="29"/>
        <v>-1.0601343726863961E-2</v>
      </c>
      <c r="AI76" s="8">
        <f t="shared" si="30"/>
        <v>0.14106546028618888</v>
      </c>
      <c r="AJ76">
        <v>8</v>
      </c>
      <c r="AK76" s="32">
        <f t="shared" si="31"/>
        <v>1.763318253577361E-2</v>
      </c>
    </row>
    <row r="77" spans="1:37" x14ac:dyDescent="0.25">
      <c r="A77" t="s">
        <v>167</v>
      </c>
      <c r="B77">
        <v>38274.734599093092</v>
      </c>
      <c r="C77">
        <v>39869.602635789102</v>
      </c>
      <c r="D77">
        <v>35475.512783450089</v>
      </c>
      <c r="E77">
        <v>31143.718398372341</v>
      </c>
      <c r="F77">
        <v>35363.258466282801</v>
      </c>
      <c r="G77">
        <v>34634.426488871621</v>
      </c>
      <c r="H77">
        <v>34476.469297030788</v>
      </c>
      <c r="I77">
        <v>31987.332155999993</v>
      </c>
      <c r="J77">
        <v>46112.26</v>
      </c>
      <c r="K77">
        <v>0</v>
      </c>
      <c r="L77">
        <v>0</v>
      </c>
      <c r="M77" s="31">
        <v>0</v>
      </c>
      <c r="N77" s="8">
        <f t="shared" si="16"/>
        <v>4.0824187381245533E-2</v>
      </c>
      <c r="O77">
        <v>1</v>
      </c>
      <c r="P77" s="32">
        <f t="shared" si="17"/>
        <v>4.0824187381245533E-2</v>
      </c>
      <c r="Q77" s="8">
        <f t="shared" si="18"/>
        <v>-7.5947329740676542E-2</v>
      </c>
      <c r="R77">
        <v>2</v>
      </c>
      <c r="S77" s="32">
        <f t="shared" si="19"/>
        <v>-3.7973664870338271E-2</v>
      </c>
      <c r="T77" s="8">
        <f t="shared" si="20"/>
        <v>-0.20617743912097578</v>
      </c>
      <c r="U77">
        <v>3</v>
      </c>
      <c r="V77" s="32">
        <f t="shared" si="21"/>
        <v>-6.8725813040325254E-2</v>
      </c>
      <c r="W77" s="8">
        <f t="shared" si="22"/>
        <v>-7.9116622746403867E-2</v>
      </c>
      <c r="X77">
        <v>4</v>
      </c>
      <c r="Y77" s="32">
        <f t="shared" si="23"/>
        <v>-1.9779155686600967E-2</v>
      </c>
      <c r="Z77" s="8">
        <f t="shared" si="24"/>
        <v>-9.9941834844487154E-2</v>
      </c>
      <c r="AA77">
        <v>5</v>
      </c>
      <c r="AB77" s="32">
        <f t="shared" si="25"/>
        <v>-1.9988366968897432E-2</v>
      </c>
      <c r="AC77" s="8">
        <f t="shared" si="26"/>
        <v>-0.10451296549155992</v>
      </c>
      <c r="AD77">
        <v>6</v>
      </c>
      <c r="AE77" s="32">
        <f t="shared" si="27"/>
        <v>-1.7418827581926654E-2</v>
      </c>
      <c r="AF77">
        <f t="shared" si="28"/>
        <v>-0.1794500531685036</v>
      </c>
      <c r="AG77">
        <v>7</v>
      </c>
      <c r="AH77" s="31">
        <f t="shared" si="29"/>
        <v>-2.5635721881214799E-2</v>
      </c>
      <c r="AI77" s="8">
        <f t="shared" si="30"/>
        <v>0.18628885078077301</v>
      </c>
      <c r="AJ77">
        <v>8</v>
      </c>
      <c r="AK77" s="32">
        <f t="shared" si="31"/>
        <v>2.3286106347596626E-2</v>
      </c>
    </row>
    <row r="78" spans="1:37" x14ac:dyDescent="0.25">
      <c r="A78" t="s">
        <v>168</v>
      </c>
      <c r="B78">
        <v>23918.511598669415</v>
      </c>
      <c r="C78">
        <v>21577.36506771424</v>
      </c>
      <c r="D78">
        <v>25852.11958706567</v>
      </c>
      <c r="E78">
        <v>24528.84687342745</v>
      </c>
      <c r="F78">
        <v>26354.738262532363</v>
      </c>
      <c r="G78">
        <v>25281.069848032628</v>
      </c>
      <c r="H78">
        <v>26621.667691678795</v>
      </c>
      <c r="I78">
        <v>27261.428999999996</v>
      </c>
      <c r="J78">
        <v>29336.04</v>
      </c>
      <c r="K78">
        <v>0</v>
      </c>
      <c r="L78">
        <v>0</v>
      </c>
      <c r="M78" s="31">
        <v>0</v>
      </c>
      <c r="N78" s="8">
        <f t="shared" si="16"/>
        <v>-0.10300785129742987</v>
      </c>
      <c r="O78">
        <v>1</v>
      </c>
      <c r="P78" s="32">
        <f t="shared" si="17"/>
        <v>-0.10300785129742987</v>
      </c>
      <c r="Q78" s="8">
        <f t="shared" si="18"/>
        <v>7.7739890213612203E-2</v>
      </c>
      <c r="R78">
        <v>2</v>
      </c>
      <c r="S78" s="32">
        <f t="shared" si="19"/>
        <v>3.8869945106806102E-2</v>
      </c>
      <c r="T78" s="8">
        <f t="shared" si="20"/>
        <v>2.5197145326028139E-2</v>
      </c>
      <c r="U78">
        <v>3</v>
      </c>
      <c r="V78" s="32">
        <f t="shared" si="21"/>
        <v>8.3990484420093797E-3</v>
      </c>
      <c r="W78" s="8">
        <f t="shared" si="22"/>
        <v>9.6995376021076996E-2</v>
      </c>
      <c r="X78">
        <v>4</v>
      </c>
      <c r="Y78" s="32">
        <f t="shared" si="23"/>
        <v>2.4248844005269249E-2</v>
      </c>
      <c r="Z78" s="8">
        <f t="shared" si="24"/>
        <v>5.5403185310657889E-2</v>
      </c>
      <c r="AA78">
        <v>5</v>
      </c>
      <c r="AB78" s="32">
        <f t="shared" si="25"/>
        <v>1.1080637062131578E-2</v>
      </c>
      <c r="AC78" s="8">
        <f t="shared" si="26"/>
        <v>0.10707275606620285</v>
      </c>
      <c r="AD78">
        <v>6</v>
      </c>
      <c r="AE78" s="32">
        <f t="shared" si="27"/>
        <v>1.7845459344367143E-2</v>
      </c>
      <c r="AF78">
        <f t="shared" si="28"/>
        <v>0.13082014301377246</v>
      </c>
      <c r="AG78">
        <v>7</v>
      </c>
      <c r="AH78" s="31">
        <f t="shared" si="29"/>
        <v>1.868859185911035E-2</v>
      </c>
      <c r="AI78" s="8">
        <f t="shared" si="30"/>
        <v>0.20416409126996821</v>
      </c>
      <c r="AJ78">
        <v>8</v>
      </c>
      <c r="AK78" s="32">
        <f t="shared" si="31"/>
        <v>2.5520511408746026E-2</v>
      </c>
    </row>
    <row r="79" spans="1:37" x14ac:dyDescent="0.25">
      <c r="A79" t="s">
        <v>169</v>
      </c>
      <c r="B79">
        <v>74097.04219598035</v>
      </c>
      <c r="C79">
        <v>86345.827910319902</v>
      </c>
      <c r="D79">
        <v>88842.461575027366</v>
      </c>
      <c r="E79">
        <v>85698.67155128358</v>
      </c>
      <c r="F79">
        <v>93045.957045388059</v>
      </c>
      <c r="G79">
        <v>97591.911188956452</v>
      </c>
      <c r="H79">
        <v>105356.95566477117</v>
      </c>
      <c r="I79">
        <v>89160.660575999995</v>
      </c>
      <c r="J79">
        <v>94305.67</v>
      </c>
      <c r="K79">
        <v>0</v>
      </c>
      <c r="L79">
        <v>0</v>
      </c>
      <c r="M79" s="31">
        <v>0</v>
      </c>
      <c r="N79" s="8">
        <f t="shared" si="16"/>
        <v>0.15298487226793039</v>
      </c>
      <c r="O79">
        <v>1</v>
      </c>
      <c r="P79" s="32">
        <f t="shared" si="17"/>
        <v>0.15298487226793039</v>
      </c>
      <c r="Q79" s="8">
        <f t="shared" si="18"/>
        <v>0.18148909147897319</v>
      </c>
      <c r="R79">
        <v>2</v>
      </c>
      <c r="S79" s="32">
        <f t="shared" si="19"/>
        <v>9.0744545739486593E-2</v>
      </c>
      <c r="T79" s="8">
        <f t="shared" si="20"/>
        <v>0.14546170920987642</v>
      </c>
      <c r="U79">
        <v>3</v>
      </c>
      <c r="V79" s="32">
        <f t="shared" si="21"/>
        <v>4.8487236403292139E-2</v>
      </c>
      <c r="W79" s="8">
        <f t="shared" si="22"/>
        <v>0.22771791775206962</v>
      </c>
      <c r="X79">
        <v>4</v>
      </c>
      <c r="Y79" s="32">
        <f t="shared" si="23"/>
        <v>5.6929479438017405E-2</v>
      </c>
      <c r="Z79" s="8">
        <f t="shared" si="24"/>
        <v>0.27541899770038353</v>
      </c>
      <c r="AA79">
        <v>5</v>
      </c>
      <c r="AB79" s="32">
        <f t="shared" si="25"/>
        <v>5.5083799540076708E-2</v>
      </c>
      <c r="AC79" s="8">
        <f t="shared" si="26"/>
        <v>0.35197854729409805</v>
      </c>
      <c r="AD79">
        <v>6</v>
      </c>
      <c r="AE79" s="32">
        <f t="shared" si="27"/>
        <v>5.8663091215683007E-2</v>
      </c>
      <c r="AF79">
        <f t="shared" si="28"/>
        <v>0.1850643022512995</v>
      </c>
      <c r="AG79">
        <v>7</v>
      </c>
      <c r="AH79" s="31">
        <f t="shared" si="29"/>
        <v>2.6437757464471356E-2</v>
      </c>
      <c r="AI79" s="8">
        <f t="shared" si="30"/>
        <v>0.2411656999634573</v>
      </c>
      <c r="AJ79">
        <v>8</v>
      </c>
      <c r="AK79" s="32">
        <f t="shared" si="31"/>
        <v>3.0145712495432162E-2</v>
      </c>
    </row>
    <row r="80" spans="1:37" x14ac:dyDescent="0.25">
      <c r="A80" t="s">
        <v>170</v>
      </c>
      <c r="B80">
        <v>28244.777464999286</v>
      </c>
      <c r="C80">
        <v>33089.960405694641</v>
      </c>
      <c r="D80">
        <v>30476.822652544997</v>
      </c>
      <c r="E80">
        <v>34826.88492347554</v>
      </c>
      <c r="F80">
        <v>40370.984679946552</v>
      </c>
      <c r="G80">
        <v>40141.073225767992</v>
      </c>
      <c r="H80">
        <v>47421.170567971189</v>
      </c>
      <c r="I80">
        <v>45687.040307999996</v>
      </c>
      <c r="J80">
        <v>46806.68</v>
      </c>
      <c r="K80">
        <v>0</v>
      </c>
      <c r="L80">
        <v>0</v>
      </c>
      <c r="M80" s="31">
        <v>0</v>
      </c>
      <c r="N80" s="8">
        <f t="shared" si="16"/>
        <v>0.15832135336216352</v>
      </c>
      <c r="O80">
        <v>1</v>
      </c>
      <c r="P80" s="32">
        <f t="shared" si="17"/>
        <v>0.15832135336216352</v>
      </c>
      <c r="Q80" s="8">
        <f t="shared" si="18"/>
        <v>7.6057909695225578E-2</v>
      </c>
      <c r="R80">
        <v>2</v>
      </c>
      <c r="S80" s="32">
        <f t="shared" si="19"/>
        <v>3.8028954847612789E-2</v>
      </c>
      <c r="T80" s="8">
        <f t="shared" si="20"/>
        <v>0.2094810717789358</v>
      </c>
      <c r="U80">
        <v>3</v>
      </c>
      <c r="V80" s="32">
        <f t="shared" si="21"/>
        <v>6.9827023926311932E-2</v>
      </c>
      <c r="W80" s="8">
        <f t="shared" si="22"/>
        <v>0.35720275393923523</v>
      </c>
      <c r="X80">
        <v>4</v>
      </c>
      <c r="Y80" s="32">
        <f t="shared" si="23"/>
        <v>8.9300688484808807E-2</v>
      </c>
      <c r="Z80" s="8">
        <f t="shared" si="24"/>
        <v>0.35149150806867457</v>
      </c>
      <c r="AA80">
        <v>5</v>
      </c>
      <c r="AB80" s="32">
        <f t="shared" si="25"/>
        <v>7.0298301613734918E-2</v>
      </c>
      <c r="AC80" s="8">
        <f t="shared" si="26"/>
        <v>0.51816019343718389</v>
      </c>
      <c r="AD80">
        <v>6</v>
      </c>
      <c r="AE80" s="32">
        <f t="shared" si="27"/>
        <v>8.6360032239530649E-2</v>
      </c>
      <c r="AF80">
        <f t="shared" si="28"/>
        <v>0.48090610379481286</v>
      </c>
      <c r="AG80">
        <v>7</v>
      </c>
      <c r="AH80" s="31">
        <f t="shared" si="29"/>
        <v>6.8700871970687555E-2</v>
      </c>
      <c r="AI80" s="8">
        <f t="shared" si="30"/>
        <v>0.50511735577409633</v>
      </c>
      <c r="AJ80">
        <v>8</v>
      </c>
      <c r="AK80" s="32">
        <f t="shared" si="31"/>
        <v>6.3139669471762042E-2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D72" sqref="D72"/>
    </sheetView>
  </sheetViews>
  <sheetFormatPr defaultRowHeight="15" x14ac:dyDescent="0.25"/>
  <cols>
    <col min="1" max="1" width="24.28515625" bestFit="1" customWidth="1"/>
    <col min="2" max="3" width="45.28515625" bestFit="1" customWidth="1"/>
    <col min="4" max="4" width="26" bestFit="1" customWidth="1"/>
  </cols>
  <sheetData>
    <row r="1" spans="1:4" ht="15.75" x14ac:dyDescent="0.25">
      <c r="A1" s="1" t="s">
        <v>205</v>
      </c>
      <c r="B1" s="1" t="s">
        <v>206</v>
      </c>
      <c r="C1" s="1" t="s">
        <v>207</v>
      </c>
      <c r="D1" s="1" t="s">
        <v>208</v>
      </c>
    </row>
    <row r="2" spans="1:4" x14ac:dyDescent="0.25">
      <c r="A2" t="s">
        <v>209</v>
      </c>
      <c r="B2" s="4">
        <v>589279737.9760915</v>
      </c>
      <c r="C2" s="4">
        <v>1084473170</v>
      </c>
      <c r="D2" s="9">
        <f>((C2-B2)/B2)</f>
        <v>0.8403367706561119</v>
      </c>
    </row>
    <row r="3" spans="1:4" x14ac:dyDescent="0.25">
      <c r="A3" t="s">
        <v>93</v>
      </c>
      <c r="B3" s="4">
        <v>180083416.00233802</v>
      </c>
      <c r="C3" s="4">
        <v>240729760</v>
      </c>
      <c r="D3" s="9">
        <f t="shared" ref="D3:D66" si="0">((C3-B3)/B3)</f>
        <v>0.33676806750975119</v>
      </c>
    </row>
    <row r="4" spans="1:4" x14ac:dyDescent="0.25">
      <c r="A4" t="s">
        <v>94</v>
      </c>
      <c r="B4" s="4">
        <v>807892995.94382906</v>
      </c>
      <c r="C4" s="4">
        <v>1275106850</v>
      </c>
      <c r="D4" s="9">
        <f t="shared" si="0"/>
        <v>0.57831155413142765</v>
      </c>
    </row>
    <row r="5" spans="1:4" x14ac:dyDescent="0.25">
      <c r="A5" t="s">
        <v>95</v>
      </c>
      <c r="B5" s="4">
        <v>389751567.6651774</v>
      </c>
      <c r="C5" s="4">
        <v>582569460</v>
      </c>
      <c r="D5" s="9">
        <f t="shared" si="0"/>
        <v>0.49471999173705961</v>
      </c>
    </row>
    <row r="6" spans="1:4" x14ac:dyDescent="0.25">
      <c r="A6" t="s">
        <v>96</v>
      </c>
      <c r="B6" s="4">
        <v>199349618.31099266</v>
      </c>
      <c r="C6" s="4">
        <v>322122700</v>
      </c>
      <c r="D6" s="9">
        <f t="shared" si="0"/>
        <v>0.61586815530028693</v>
      </c>
    </row>
    <row r="7" spans="1:4" x14ac:dyDescent="0.25">
      <c r="A7" t="s">
        <v>97</v>
      </c>
      <c r="B7" s="4">
        <v>439865306.39462823</v>
      </c>
      <c r="C7" s="4">
        <v>952222710</v>
      </c>
      <c r="D7" s="9">
        <f t="shared" si="0"/>
        <v>1.1648052168626974</v>
      </c>
    </row>
    <row r="8" spans="1:4" x14ac:dyDescent="0.25">
      <c r="A8" t="s">
        <v>98</v>
      </c>
      <c r="B8" s="4">
        <v>282379540.18348306</v>
      </c>
      <c r="C8" s="4">
        <v>533639380</v>
      </c>
      <c r="D8" s="9">
        <f t="shared" si="0"/>
        <v>0.88979477639652882</v>
      </c>
    </row>
    <row r="9" spans="1:4" x14ac:dyDescent="0.25">
      <c r="A9" t="s">
        <v>99</v>
      </c>
      <c r="B9" s="4">
        <v>1034380480.4714756</v>
      </c>
      <c r="C9" s="4">
        <v>1236455690</v>
      </c>
      <c r="D9" s="9">
        <f t="shared" si="0"/>
        <v>0.19535868410472862</v>
      </c>
    </row>
    <row r="10" spans="1:4" x14ac:dyDescent="0.25">
      <c r="A10" t="s">
        <v>100</v>
      </c>
      <c r="B10" s="4">
        <v>914621272.91569102</v>
      </c>
      <c r="C10" s="4">
        <v>1034971980</v>
      </c>
      <c r="D10" s="9">
        <f t="shared" si="0"/>
        <v>0.13158529180132333</v>
      </c>
    </row>
    <row r="11" spans="1:4" x14ac:dyDescent="0.25">
      <c r="A11" t="s">
        <v>101</v>
      </c>
      <c r="B11" s="4">
        <v>557091193.5987699</v>
      </c>
      <c r="C11" s="4">
        <v>956214590</v>
      </c>
      <c r="D11" s="9">
        <f t="shared" si="0"/>
        <v>0.71644176211603894</v>
      </c>
    </row>
    <row r="12" spans="1:4" x14ac:dyDescent="0.25">
      <c r="A12" t="s">
        <v>102</v>
      </c>
      <c r="B12" s="4">
        <v>307312908.25135809</v>
      </c>
      <c r="C12" s="4">
        <v>573406790</v>
      </c>
      <c r="D12" s="9">
        <f t="shared" si="0"/>
        <v>0.86587277853944811</v>
      </c>
    </row>
    <row r="13" spans="1:4" x14ac:dyDescent="0.25">
      <c r="A13" t="s">
        <v>103</v>
      </c>
      <c r="B13" s="4">
        <v>775691576.55631089</v>
      </c>
      <c r="C13" s="4">
        <v>919204090</v>
      </c>
      <c r="D13" s="9">
        <f t="shared" si="0"/>
        <v>0.18501233967347447</v>
      </c>
    </row>
    <row r="14" spans="1:4" x14ac:dyDescent="0.25">
      <c r="A14" t="s">
        <v>104</v>
      </c>
      <c r="B14" s="4">
        <v>407875382.97796631</v>
      </c>
      <c r="C14" s="4">
        <v>514197710</v>
      </c>
      <c r="D14" s="9">
        <f t="shared" si="0"/>
        <v>0.26067355731487551</v>
      </c>
    </row>
    <row r="15" spans="1:4" x14ac:dyDescent="0.25">
      <c r="A15" t="s">
        <v>105</v>
      </c>
      <c r="B15" s="4">
        <v>495027160.63283712</v>
      </c>
      <c r="C15" s="4">
        <v>687284810</v>
      </c>
      <c r="D15" s="9">
        <f t="shared" si="0"/>
        <v>0.38837798136446267</v>
      </c>
    </row>
    <row r="16" spans="1:4" x14ac:dyDescent="0.25">
      <c r="A16" t="s">
        <v>106</v>
      </c>
      <c r="B16" s="4">
        <v>263400478.39000547</v>
      </c>
      <c r="C16" s="4">
        <v>265222390</v>
      </c>
      <c r="D16" s="9">
        <f t="shared" si="0"/>
        <v>6.9168880069264962E-3</v>
      </c>
    </row>
    <row r="17" spans="1:4" x14ac:dyDescent="0.25">
      <c r="A17" t="s">
        <v>107</v>
      </c>
      <c r="B17" s="4">
        <v>577070615.89673531</v>
      </c>
      <c r="C17" s="4">
        <v>973058450</v>
      </c>
      <c r="D17" s="9">
        <f t="shared" si="0"/>
        <v>0.68620342674686674</v>
      </c>
    </row>
    <row r="18" spans="1:4" x14ac:dyDescent="0.25">
      <c r="A18" t="s">
        <v>108</v>
      </c>
      <c r="B18" s="4">
        <v>884261566.61745369</v>
      </c>
      <c r="C18" s="4">
        <v>729597040</v>
      </c>
      <c r="D18" s="9">
        <f t="shared" si="0"/>
        <v>-0.17490811820430974</v>
      </c>
    </row>
    <row r="19" spans="1:4" x14ac:dyDescent="0.25">
      <c r="A19" t="s">
        <v>109</v>
      </c>
      <c r="B19" s="4">
        <v>1298910995.7276618</v>
      </c>
      <c r="C19" s="4">
        <v>1908543680</v>
      </c>
      <c r="D19" s="9">
        <f t="shared" si="0"/>
        <v>0.46934138388043772</v>
      </c>
    </row>
    <row r="20" spans="1:4" x14ac:dyDescent="0.25">
      <c r="A20" t="s">
        <v>110</v>
      </c>
      <c r="B20" s="4">
        <v>416007943.37556189</v>
      </c>
      <c r="C20" s="4">
        <v>540041490</v>
      </c>
      <c r="D20" s="9">
        <f t="shared" si="0"/>
        <v>0.29815187089459882</v>
      </c>
    </row>
    <row r="21" spans="1:4" x14ac:dyDescent="0.25">
      <c r="A21" t="s">
        <v>111</v>
      </c>
      <c r="B21" s="4">
        <v>29575730872.194771</v>
      </c>
      <c r="C21" s="4">
        <v>30121789020</v>
      </c>
      <c r="D21" s="9">
        <f t="shared" si="0"/>
        <v>1.8463048306900792E-2</v>
      </c>
    </row>
    <row r="22" spans="1:4" x14ac:dyDescent="0.25">
      <c r="A22" t="s">
        <v>112</v>
      </c>
      <c r="B22" s="4">
        <v>124730134.75401111</v>
      </c>
      <c r="C22" s="4">
        <v>145810740</v>
      </c>
      <c r="D22" s="9">
        <f t="shared" si="0"/>
        <v>0.16900972076686524</v>
      </c>
    </row>
    <row r="23" spans="1:4" x14ac:dyDescent="0.25">
      <c r="A23" t="s">
        <v>113</v>
      </c>
      <c r="B23" s="4">
        <v>620981501.99187732</v>
      </c>
      <c r="C23" s="4">
        <v>732681320</v>
      </c>
      <c r="D23" s="9">
        <f t="shared" si="0"/>
        <v>0.1798762405157501</v>
      </c>
    </row>
    <row r="24" spans="1:4" x14ac:dyDescent="0.25">
      <c r="A24" t="s">
        <v>114</v>
      </c>
      <c r="B24" s="4">
        <v>1533353708.2282889</v>
      </c>
      <c r="C24" s="4">
        <v>2113978890.0000002</v>
      </c>
      <c r="D24" s="9">
        <f t="shared" si="0"/>
        <v>0.37866356513566191</v>
      </c>
    </row>
    <row r="25" spans="1:4" x14ac:dyDescent="0.25">
      <c r="A25" t="s">
        <v>115</v>
      </c>
      <c r="B25" s="4">
        <v>107878382.79878083</v>
      </c>
      <c r="C25" s="4">
        <v>126182300</v>
      </c>
      <c r="D25" s="9">
        <f t="shared" si="0"/>
        <v>0.16967177970548916</v>
      </c>
    </row>
    <row r="26" spans="1:4" x14ac:dyDescent="0.25">
      <c r="A26" t="s">
        <v>116</v>
      </c>
      <c r="B26" s="4">
        <v>211596315.65991551</v>
      </c>
      <c r="C26" s="4">
        <v>265873450</v>
      </c>
      <c r="D26" s="9">
        <f t="shared" si="0"/>
        <v>0.2565126626652634</v>
      </c>
    </row>
    <row r="27" spans="1:4" x14ac:dyDescent="0.25">
      <c r="A27" t="s">
        <v>117</v>
      </c>
      <c r="B27" s="4">
        <v>3776839471.966876</v>
      </c>
      <c r="C27" s="4">
        <v>2886266670</v>
      </c>
      <c r="D27" s="9">
        <f t="shared" si="0"/>
        <v>-0.23579842579411769</v>
      </c>
    </row>
    <row r="28" spans="1:4" x14ac:dyDescent="0.25">
      <c r="A28" t="s">
        <v>118</v>
      </c>
      <c r="B28" s="4">
        <v>1268373339.4983251</v>
      </c>
      <c r="C28" s="4">
        <v>1966408910</v>
      </c>
      <c r="D28" s="9">
        <f t="shared" si="0"/>
        <v>0.55033920121481439</v>
      </c>
    </row>
    <row r="29" spans="1:4" x14ac:dyDescent="0.25">
      <c r="A29" t="s">
        <v>119</v>
      </c>
      <c r="B29" s="4">
        <v>948111737.08908474</v>
      </c>
      <c r="C29" s="4">
        <v>1007912110</v>
      </c>
      <c r="D29" s="9">
        <f t="shared" si="0"/>
        <v>6.3073127956959782E-2</v>
      </c>
    </row>
    <row r="30" spans="1:4" x14ac:dyDescent="0.25">
      <c r="A30" t="s">
        <v>120</v>
      </c>
      <c r="B30" s="4">
        <v>239269868.75165769</v>
      </c>
      <c r="C30" s="4">
        <v>398455230</v>
      </c>
      <c r="D30" s="9">
        <f t="shared" si="0"/>
        <v>0.66529631197968986</v>
      </c>
    </row>
    <row r="31" spans="1:4" x14ac:dyDescent="0.25">
      <c r="A31" t="s">
        <v>121</v>
      </c>
      <c r="B31" s="4">
        <v>194508367.47445893</v>
      </c>
      <c r="C31" s="4">
        <v>267245120</v>
      </c>
      <c r="D31" s="9">
        <f t="shared" si="0"/>
        <v>0.37395179174023035</v>
      </c>
    </row>
    <row r="32" spans="1:4" x14ac:dyDescent="0.25">
      <c r="A32" t="s">
        <v>122</v>
      </c>
      <c r="B32" s="4">
        <v>123505928.148982</v>
      </c>
      <c r="C32" s="4">
        <v>181327840</v>
      </c>
      <c r="D32" s="9">
        <f t="shared" si="0"/>
        <v>0.46817114544711508</v>
      </c>
    </row>
    <row r="33" spans="1:4" x14ac:dyDescent="0.25">
      <c r="A33" t="s">
        <v>123</v>
      </c>
      <c r="B33" s="4">
        <v>8442429782.6917162</v>
      </c>
      <c r="C33" s="4">
        <v>10854329870</v>
      </c>
      <c r="D33" s="9">
        <f t="shared" si="0"/>
        <v>0.28568790613491996</v>
      </c>
    </row>
    <row r="34" spans="1:4" x14ac:dyDescent="0.25">
      <c r="A34" t="s">
        <v>124</v>
      </c>
      <c r="B34" s="4">
        <v>322670294.51469916</v>
      </c>
      <c r="C34" s="4">
        <v>443801940</v>
      </c>
      <c r="D34" s="9">
        <f t="shared" si="0"/>
        <v>0.37540377141777059</v>
      </c>
    </row>
    <row r="35" spans="1:4" x14ac:dyDescent="0.25">
      <c r="A35" t="s">
        <v>125</v>
      </c>
      <c r="B35" s="4">
        <v>402592615.00519258</v>
      </c>
      <c r="C35" s="4">
        <v>596139520</v>
      </c>
      <c r="D35" s="9">
        <f t="shared" si="0"/>
        <v>0.48075125519207818</v>
      </c>
    </row>
    <row r="36" spans="1:4" x14ac:dyDescent="0.25">
      <c r="A36" t="s">
        <v>126</v>
      </c>
      <c r="B36" s="4">
        <v>87293804.146248728</v>
      </c>
      <c r="C36" s="4">
        <v>126740990</v>
      </c>
      <c r="D36" s="9">
        <f t="shared" si="0"/>
        <v>0.45188987053036378</v>
      </c>
    </row>
    <row r="37" spans="1:4" x14ac:dyDescent="0.25">
      <c r="A37" t="s">
        <v>127</v>
      </c>
      <c r="B37" s="4">
        <v>177684403.31101999</v>
      </c>
      <c r="C37" s="4">
        <v>255465560</v>
      </c>
      <c r="D37" s="9">
        <f t="shared" si="0"/>
        <v>0.43774892584596381</v>
      </c>
    </row>
    <row r="38" spans="1:4" x14ac:dyDescent="0.25">
      <c r="A38" t="s">
        <v>128</v>
      </c>
      <c r="B38" s="4">
        <v>205989356.7829096</v>
      </c>
      <c r="C38" s="4">
        <v>319738100</v>
      </c>
      <c r="D38" s="9">
        <f t="shared" si="0"/>
        <v>0.55220689550950541</v>
      </c>
    </row>
    <row r="39" spans="1:4" x14ac:dyDescent="0.25">
      <c r="A39" t="s">
        <v>129</v>
      </c>
      <c r="B39" s="4">
        <v>441855221.04012954</v>
      </c>
      <c r="C39" s="4">
        <v>576492010</v>
      </c>
      <c r="D39" s="9">
        <f t="shared" si="0"/>
        <v>0.3047079281827535</v>
      </c>
    </row>
    <row r="40" spans="1:4" x14ac:dyDescent="0.25">
      <c r="A40" t="s">
        <v>130</v>
      </c>
      <c r="B40" s="4">
        <v>250455998.71387815</v>
      </c>
      <c r="C40" s="4">
        <v>296582230</v>
      </c>
      <c r="D40" s="9">
        <f t="shared" si="0"/>
        <v>0.18416900183259982</v>
      </c>
    </row>
    <row r="41" spans="1:4" x14ac:dyDescent="0.25">
      <c r="A41" t="s">
        <v>210</v>
      </c>
      <c r="B41" s="4">
        <v>711330419.4689616</v>
      </c>
      <c r="C41" s="4">
        <v>1059218929.9999999</v>
      </c>
      <c r="D41" s="9">
        <f t="shared" si="0"/>
        <v>0.48906738838858016</v>
      </c>
    </row>
    <row r="42" spans="1:4" x14ac:dyDescent="0.25">
      <c r="A42" t="s">
        <v>132</v>
      </c>
      <c r="B42" s="4">
        <v>560104625.24191844</v>
      </c>
      <c r="C42" s="4">
        <v>935253340</v>
      </c>
      <c r="D42" s="9">
        <f t="shared" si="0"/>
        <v>0.66978328307153079</v>
      </c>
    </row>
    <row r="43" spans="1:4" x14ac:dyDescent="0.25">
      <c r="A43" t="s">
        <v>133</v>
      </c>
      <c r="B43" s="4">
        <v>640556457.54265785</v>
      </c>
      <c r="C43" s="4">
        <v>1459822940</v>
      </c>
      <c r="D43" s="9">
        <f t="shared" si="0"/>
        <v>1.2789918403137526</v>
      </c>
    </row>
    <row r="44" spans="1:4" x14ac:dyDescent="0.25">
      <c r="A44" t="s">
        <v>134</v>
      </c>
      <c r="B44" s="4">
        <v>87880435.306287885</v>
      </c>
      <c r="C44" s="4">
        <v>138550710</v>
      </c>
      <c r="D44" s="9">
        <f t="shared" si="0"/>
        <v>0.57658197205227812</v>
      </c>
    </row>
    <row r="45" spans="1:4" x14ac:dyDescent="0.25">
      <c r="A45" t="s">
        <v>135</v>
      </c>
      <c r="B45" s="4">
        <v>158998657.09756202</v>
      </c>
      <c r="C45" s="4">
        <v>260945630</v>
      </c>
      <c r="D45" s="9">
        <f t="shared" si="0"/>
        <v>0.64118134557503237</v>
      </c>
    </row>
    <row r="46" spans="1:4" x14ac:dyDescent="0.25">
      <c r="A46" t="s">
        <v>136</v>
      </c>
      <c r="B46" s="4">
        <v>513638806.06818491</v>
      </c>
      <c r="C46" s="4">
        <v>715697160</v>
      </c>
      <c r="D46" s="9">
        <f t="shared" si="0"/>
        <v>0.39338607508754331</v>
      </c>
    </row>
    <row r="47" spans="1:4" x14ac:dyDescent="0.25">
      <c r="A47" t="s">
        <v>137</v>
      </c>
      <c r="B47" s="4">
        <v>159234853.32778829</v>
      </c>
      <c r="C47" s="4">
        <v>401833920</v>
      </c>
      <c r="D47" s="9">
        <f t="shared" si="0"/>
        <v>1.523529940852939</v>
      </c>
    </row>
    <row r="48" spans="1:4" x14ac:dyDescent="0.25">
      <c r="A48" t="s">
        <v>138</v>
      </c>
      <c r="B48" s="4">
        <v>217641704.14074013</v>
      </c>
      <c r="C48" s="4">
        <v>414013800</v>
      </c>
      <c r="D48" s="9">
        <f t="shared" si="0"/>
        <v>0.90227236840726976</v>
      </c>
    </row>
    <row r="49" spans="1:4" x14ac:dyDescent="0.25">
      <c r="A49" t="s">
        <v>139</v>
      </c>
      <c r="B49" s="4">
        <v>276576522.99772722</v>
      </c>
      <c r="C49" s="4">
        <v>327146450</v>
      </c>
      <c r="D49" s="9">
        <f t="shared" si="0"/>
        <v>0.18284244249714696</v>
      </c>
    </row>
    <row r="50" spans="1:4" x14ac:dyDescent="0.25">
      <c r="A50" t="s">
        <v>140</v>
      </c>
      <c r="B50" s="4">
        <v>452883886.84886581</v>
      </c>
      <c r="C50" s="4">
        <v>725706200</v>
      </c>
      <c r="D50" s="9">
        <f t="shared" si="0"/>
        <v>0.60241117220886931</v>
      </c>
    </row>
    <row r="51" spans="1:4" x14ac:dyDescent="0.25">
      <c r="A51" t="s">
        <v>141</v>
      </c>
      <c r="B51" s="4">
        <v>2583502016.0855255</v>
      </c>
      <c r="C51" s="4">
        <v>3680368590</v>
      </c>
      <c r="D51" s="9">
        <f t="shared" si="0"/>
        <v>0.42456578980202481</v>
      </c>
    </row>
    <row r="52" spans="1:4" x14ac:dyDescent="0.25">
      <c r="A52" t="s">
        <v>142</v>
      </c>
      <c r="B52" s="4">
        <v>499064109.27363294</v>
      </c>
      <c r="C52" s="4">
        <v>563291000</v>
      </c>
      <c r="D52" s="9">
        <f t="shared" si="0"/>
        <v>0.12869466974863536</v>
      </c>
    </row>
    <row r="53" spans="1:4" x14ac:dyDescent="0.25">
      <c r="A53" t="s">
        <v>143</v>
      </c>
      <c r="B53" s="4">
        <v>430380406.79652137</v>
      </c>
      <c r="C53" s="4">
        <v>640893360</v>
      </c>
      <c r="D53" s="9">
        <f t="shared" si="0"/>
        <v>0.48913228827121447</v>
      </c>
    </row>
    <row r="54" spans="1:4" x14ac:dyDescent="0.25">
      <c r="A54" t="s">
        <v>144</v>
      </c>
      <c r="B54" s="4">
        <v>1708570972.4451156</v>
      </c>
      <c r="C54" s="4">
        <v>2541300540</v>
      </c>
      <c r="D54" s="9">
        <f t="shared" si="0"/>
        <v>0.48738365627456204</v>
      </c>
    </row>
    <row r="55" spans="1:4" x14ac:dyDescent="0.25">
      <c r="A55" t="s">
        <v>145</v>
      </c>
      <c r="B55" s="4">
        <v>317060248.105272</v>
      </c>
      <c r="C55" s="4">
        <v>400110880</v>
      </c>
      <c r="D55" s="9">
        <f t="shared" si="0"/>
        <v>0.26193959157930485</v>
      </c>
    </row>
    <row r="56" spans="1:4" x14ac:dyDescent="0.25">
      <c r="A56" t="s">
        <v>146</v>
      </c>
      <c r="B56" s="4">
        <v>1053271547.5909473</v>
      </c>
      <c r="C56" s="4">
        <v>1783087630</v>
      </c>
      <c r="D56" s="9">
        <f t="shared" si="0"/>
        <v>0.69290401328916085</v>
      </c>
    </row>
    <row r="57" spans="1:4" x14ac:dyDescent="0.25">
      <c r="A57" t="s">
        <v>147</v>
      </c>
      <c r="B57" s="4">
        <v>1908349757.7626631</v>
      </c>
      <c r="C57" s="4">
        <v>2493876820</v>
      </c>
      <c r="D57" s="9">
        <f t="shared" si="0"/>
        <v>0.3068237674229094</v>
      </c>
    </row>
    <row r="58" spans="1:4" x14ac:dyDescent="0.25">
      <c r="A58" t="s">
        <v>148</v>
      </c>
      <c r="B58" s="4">
        <v>119674300.4141999</v>
      </c>
      <c r="C58" s="4">
        <v>247121440</v>
      </c>
      <c r="D58" s="9">
        <f t="shared" si="0"/>
        <v>1.06494994451355</v>
      </c>
    </row>
    <row r="59" spans="1:4" x14ac:dyDescent="0.25">
      <c r="A59" t="s">
        <v>149</v>
      </c>
      <c r="B59" s="4">
        <v>419113198.23291868</v>
      </c>
      <c r="C59" s="4">
        <v>903054530</v>
      </c>
      <c r="D59" s="9">
        <f t="shared" si="0"/>
        <v>1.1546792938220356</v>
      </c>
    </row>
    <row r="60" spans="1:4" x14ac:dyDescent="0.25">
      <c r="A60" t="s">
        <v>150</v>
      </c>
      <c r="B60" s="4">
        <v>1151303789.4983339</v>
      </c>
      <c r="C60" s="4">
        <v>1401774480</v>
      </c>
      <c r="D60" s="9">
        <f t="shared" si="0"/>
        <v>0.21755395299341931</v>
      </c>
    </row>
    <row r="61" spans="1:4" x14ac:dyDescent="0.25">
      <c r="A61" t="s">
        <v>151</v>
      </c>
      <c r="B61" s="4">
        <v>157343739.7197673</v>
      </c>
      <c r="C61" s="4">
        <v>233583600</v>
      </c>
      <c r="D61" s="9">
        <f t="shared" si="0"/>
        <v>0.48454333433295527</v>
      </c>
    </row>
    <row r="62" spans="1:4" x14ac:dyDescent="0.25">
      <c r="A62" t="s">
        <v>152</v>
      </c>
      <c r="B62" s="4">
        <v>242712467.4013612</v>
      </c>
      <c r="C62" s="4">
        <v>263145060</v>
      </c>
      <c r="D62" s="9">
        <f t="shared" si="0"/>
        <v>8.4184355329594465E-2</v>
      </c>
    </row>
    <row r="63" spans="1:4" x14ac:dyDescent="0.25">
      <c r="A63" t="s">
        <v>153</v>
      </c>
      <c r="B63" s="4">
        <v>2360906366.1748757</v>
      </c>
      <c r="C63" s="4">
        <v>4290078190.0000005</v>
      </c>
      <c r="D63" s="9">
        <f t="shared" si="0"/>
        <v>0.81713186573796892</v>
      </c>
    </row>
    <row r="64" spans="1:4" x14ac:dyDescent="0.25">
      <c r="A64" t="s">
        <v>154</v>
      </c>
      <c r="B64" s="4">
        <v>372251433.90148282</v>
      </c>
      <c r="C64" s="4">
        <v>405916360</v>
      </c>
      <c r="D64" s="9">
        <f t="shared" si="0"/>
        <v>9.0435987702405143E-2</v>
      </c>
    </row>
    <row r="65" spans="1:4" x14ac:dyDescent="0.25">
      <c r="A65" t="s">
        <v>155</v>
      </c>
      <c r="B65" s="4">
        <v>850141245.83012319</v>
      </c>
      <c r="C65" s="4">
        <v>1591135500</v>
      </c>
      <c r="D65" s="9">
        <f t="shared" si="0"/>
        <v>0.87161310876797959</v>
      </c>
    </row>
    <row r="66" spans="1:4" x14ac:dyDescent="0.25">
      <c r="A66" t="s">
        <v>156</v>
      </c>
      <c r="B66" s="4">
        <v>2006013039.5457094</v>
      </c>
      <c r="C66" s="4">
        <v>3121227830</v>
      </c>
      <c r="D66" s="9">
        <f t="shared" si="0"/>
        <v>0.55593596276265833</v>
      </c>
    </row>
    <row r="67" spans="1:4" x14ac:dyDescent="0.25">
      <c r="A67" t="s">
        <v>157</v>
      </c>
      <c r="B67" s="4">
        <v>96845085.691412672</v>
      </c>
      <c r="C67" s="4">
        <v>110409730</v>
      </c>
      <c r="D67" s="9">
        <f t="shared" ref="D67:D80" si="1">((C67-B67)/B67)</f>
        <v>0.14006538598984497</v>
      </c>
    </row>
    <row r="68" spans="1:4" x14ac:dyDescent="0.25">
      <c r="A68" t="s">
        <v>158</v>
      </c>
      <c r="B68" s="4">
        <v>457751381.71098024</v>
      </c>
      <c r="C68" s="4">
        <v>549742240</v>
      </c>
      <c r="D68" s="9">
        <f t="shared" si="1"/>
        <v>0.20096249179014361</v>
      </c>
    </row>
    <row r="69" spans="1:4" x14ac:dyDescent="0.25">
      <c r="A69" t="s">
        <v>159</v>
      </c>
      <c r="B69" s="4">
        <v>161442439.00898832</v>
      </c>
      <c r="C69" s="4">
        <v>228337840</v>
      </c>
      <c r="D69" s="9">
        <f t="shared" si="1"/>
        <v>0.4143606935180611</v>
      </c>
    </row>
    <row r="70" spans="1:4" x14ac:dyDescent="0.25">
      <c r="A70" t="s">
        <v>160</v>
      </c>
      <c r="B70" s="4">
        <v>227506370.22666186</v>
      </c>
      <c r="C70" s="4">
        <v>328331870</v>
      </c>
      <c r="D70" s="9">
        <f t="shared" si="1"/>
        <v>0.44317660060633424</v>
      </c>
    </row>
    <row r="71" spans="1:4" x14ac:dyDescent="0.25">
      <c r="A71" t="s">
        <v>161</v>
      </c>
      <c r="B71" s="4">
        <v>1487287523.8135009</v>
      </c>
      <c r="C71" s="4">
        <v>1842399950</v>
      </c>
      <c r="D71" s="9">
        <f t="shared" si="1"/>
        <v>0.23876514829894357</v>
      </c>
    </row>
    <row r="72" spans="1:4" x14ac:dyDescent="0.25">
      <c r="A72" t="s">
        <v>163</v>
      </c>
      <c r="B72" s="4">
        <v>212023938.90025982</v>
      </c>
      <c r="C72" s="4">
        <v>319012200</v>
      </c>
      <c r="D72" s="9">
        <f t="shared" si="1"/>
        <v>0.50460462933890471</v>
      </c>
    </row>
    <row r="73" spans="1:4" x14ac:dyDescent="0.25">
      <c r="A73" t="s">
        <v>162</v>
      </c>
      <c r="B73" s="4">
        <v>2099980545.020509</v>
      </c>
      <c r="C73" s="4">
        <v>2656123930</v>
      </c>
      <c r="D73" s="9">
        <f t="shared" si="1"/>
        <v>0.26483263680619457</v>
      </c>
    </row>
    <row r="74" spans="1:4" x14ac:dyDescent="0.25">
      <c r="A74" t="s">
        <v>164</v>
      </c>
      <c r="B74" s="4">
        <v>1683761105.6740909</v>
      </c>
      <c r="C74" s="4">
        <v>2709872550</v>
      </c>
      <c r="D74" s="9">
        <f t="shared" si="1"/>
        <v>0.60941628884764343</v>
      </c>
    </row>
    <row r="75" spans="1:4" x14ac:dyDescent="0.25">
      <c r="A75" t="s">
        <v>165</v>
      </c>
      <c r="B75" s="4">
        <v>742602491.59768093</v>
      </c>
      <c r="C75" s="4">
        <v>883089500</v>
      </c>
      <c r="D75" s="9">
        <f t="shared" si="1"/>
        <v>0.18918197823450153</v>
      </c>
    </row>
    <row r="76" spans="1:4" x14ac:dyDescent="0.25">
      <c r="A76" t="s">
        <v>166</v>
      </c>
      <c r="B76" s="4">
        <v>201336445.42407265</v>
      </c>
      <c r="C76" s="4">
        <v>259192660</v>
      </c>
      <c r="D76" s="9">
        <f t="shared" si="1"/>
        <v>0.28736086233203068</v>
      </c>
    </row>
    <row r="77" spans="1:4" x14ac:dyDescent="0.25">
      <c r="A77" t="s">
        <v>167</v>
      </c>
      <c r="B77" s="4">
        <v>134803209.27836779</v>
      </c>
      <c r="C77" s="4">
        <v>165450800</v>
      </c>
      <c r="D77" s="9">
        <f t="shared" si="1"/>
        <v>0.22735060155982731</v>
      </c>
    </row>
    <row r="78" spans="1:4" x14ac:dyDescent="0.25">
      <c r="A78" t="s">
        <v>168</v>
      </c>
      <c r="B78" s="4">
        <v>429935802.12786013</v>
      </c>
      <c r="C78" s="4">
        <v>653284340</v>
      </c>
      <c r="D78" s="9">
        <f t="shared" si="1"/>
        <v>0.51949276326077509</v>
      </c>
    </row>
    <row r="79" spans="1:4" x14ac:dyDescent="0.25">
      <c r="A79" t="s">
        <v>169</v>
      </c>
      <c r="B79" s="4">
        <v>7796786615.485034</v>
      </c>
      <c r="C79" s="4">
        <v>11626097040</v>
      </c>
      <c r="D79" s="9">
        <f t="shared" si="1"/>
        <v>0.49113956984658952</v>
      </c>
    </row>
    <row r="80" spans="1:4" x14ac:dyDescent="0.25">
      <c r="A80" t="s">
        <v>170</v>
      </c>
      <c r="B80" s="4">
        <v>167208405.80568904</v>
      </c>
      <c r="C80" s="4">
        <v>285942010</v>
      </c>
      <c r="D80" s="9">
        <f t="shared" si="1"/>
        <v>0.71009351247741648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F28" sqref="F28"/>
    </sheetView>
  </sheetViews>
  <sheetFormatPr defaultRowHeight="15" x14ac:dyDescent="0.25"/>
  <cols>
    <col min="1" max="1" width="24.28515625" bestFit="1" customWidth="1"/>
    <col min="2" max="3" width="38" bestFit="1" customWidth="1"/>
    <col min="4" max="4" width="21.42578125" bestFit="1" customWidth="1"/>
  </cols>
  <sheetData>
    <row r="1" spans="1:4" ht="15.75" x14ac:dyDescent="0.25">
      <c r="A1" s="1" t="s">
        <v>205</v>
      </c>
      <c r="B1" s="1" t="s">
        <v>211</v>
      </c>
      <c r="C1" s="1" t="s">
        <v>212</v>
      </c>
      <c r="D1" s="1" t="s">
        <v>208</v>
      </c>
    </row>
    <row r="2" spans="1:4" x14ac:dyDescent="0.25">
      <c r="A2" t="s">
        <v>209</v>
      </c>
      <c r="B2" s="4">
        <v>26545.337752199248</v>
      </c>
      <c r="C2" s="4">
        <v>68741.960000000006</v>
      </c>
      <c r="D2" s="10">
        <f>(C2-B2)/B2</f>
        <v>1.5896057771690932</v>
      </c>
    </row>
    <row r="3" spans="1:4" x14ac:dyDescent="0.25">
      <c r="A3" t="s">
        <v>93</v>
      </c>
      <c r="B3" s="4">
        <v>38283.086374292594</v>
      </c>
      <c r="C3" s="4">
        <v>44439.68</v>
      </c>
      <c r="D3" s="10">
        <f t="shared" ref="D3:D66" si="0">(C3-B3)/B3</f>
        <v>0.16081758836042043</v>
      </c>
    </row>
    <row r="4" spans="1:4" x14ac:dyDescent="0.25">
      <c r="A4" t="s">
        <v>94</v>
      </c>
      <c r="B4" s="4">
        <v>22742.8255656404</v>
      </c>
      <c r="C4" s="4">
        <v>32016.94</v>
      </c>
      <c r="D4" s="10">
        <f t="shared" si="0"/>
        <v>0.40778197975412628</v>
      </c>
    </row>
    <row r="5" spans="1:4" x14ac:dyDescent="0.25">
      <c r="A5" t="s">
        <v>95</v>
      </c>
      <c r="B5" s="4">
        <v>16211.922611572823</v>
      </c>
      <c r="C5" s="4">
        <v>23083.94</v>
      </c>
      <c r="D5" s="10">
        <f t="shared" si="0"/>
        <v>0.42388663905424828</v>
      </c>
    </row>
    <row r="6" spans="1:4" x14ac:dyDescent="0.25">
      <c r="A6" t="s">
        <v>96</v>
      </c>
      <c r="B6" s="4">
        <v>23247.745180150952</v>
      </c>
      <c r="C6" s="4">
        <v>35491.699999999997</v>
      </c>
      <c r="D6" s="10">
        <f t="shared" si="0"/>
        <v>0.52667279019829405</v>
      </c>
    </row>
    <row r="7" spans="1:4" x14ac:dyDescent="0.25">
      <c r="A7" t="s">
        <v>97</v>
      </c>
      <c r="B7" s="4">
        <v>46487.555401979269</v>
      </c>
      <c r="C7" s="4">
        <v>87104.16</v>
      </c>
      <c r="D7" s="10">
        <f t="shared" si="0"/>
        <v>0.87370919479004117</v>
      </c>
    </row>
    <row r="8" spans="1:4" x14ac:dyDescent="0.25">
      <c r="A8" t="s">
        <v>98</v>
      </c>
      <c r="B8" s="4">
        <v>33903.220945129666</v>
      </c>
      <c r="C8" s="4">
        <v>59161.79</v>
      </c>
      <c r="D8" s="10">
        <f t="shared" si="0"/>
        <v>0.74501974593357423</v>
      </c>
    </row>
    <row r="9" spans="1:4" x14ac:dyDescent="0.25">
      <c r="A9" t="s">
        <v>99</v>
      </c>
      <c r="B9" s="4">
        <v>45145.806437672843</v>
      </c>
      <c r="C9" s="4">
        <v>47430.12</v>
      </c>
      <c r="D9" s="10">
        <f t="shared" si="0"/>
        <v>5.059857697925553E-2</v>
      </c>
    </row>
    <row r="10" spans="1:4" x14ac:dyDescent="0.25">
      <c r="A10" t="s">
        <v>100</v>
      </c>
      <c r="B10" s="4">
        <v>19907.745232805868</v>
      </c>
      <c r="C10" s="4">
        <v>21548.9</v>
      </c>
      <c r="D10" s="10">
        <f t="shared" si="0"/>
        <v>8.2438003299825396E-2</v>
      </c>
    </row>
    <row r="11" spans="1:4" x14ac:dyDescent="0.25">
      <c r="A11" t="s">
        <v>101</v>
      </c>
      <c r="B11" s="4">
        <v>52640.266509766858</v>
      </c>
      <c r="C11" s="4">
        <v>77539.3</v>
      </c>
      <c r="D11" s="10">
        <f t="shared" si="0"/>
        <v>0.47300356060342869</v>
      </c>
    </row>
    <row r="12" spans="1:4" x14ac:dyDescent="0.25">
      <c r="A12" t="s">
        <v>102</v>
      </c>
      <c r="B12" s="4">
        <v>46303.044464484847</v>
      </c>
      <c r="C12" s="4">
        <v>78916.429999999993</v>
      </c>
      <c r="D12" s="10">
        <f t="shared" si="0"/>
        <v>0.70434646172197424</v>
      </c>
    </row>
    <row r="13" spans="1:4" x14ac:dyDescent="0.25">
      <c r="A13" t="s">
        <v>103</v>
      </c>
      <c r="B13" s="4">
        <v>38044.574494750355</v>
      </c>
      <c r="C13" s="4">
        <v>39408.54</v>
      </c>
      <c r="D13" s="10">
        <f t="shared" si="0"/>
        <v>3.5851774487262421E-2</v>
      </c>
    </row>
    <row r="14" spans="1:4" x14ac:dyDescent="0.25">
      <c r="A14" t="s">
        <v>104</v>
      </c>
      <c r="B14" s="4">
        <v>37136.994339521341</v>
      </c>
      <c r="C14" s="4">
        <v>45307.75</v>
      </c>
      <c r="D14" s="10">
        <f t="shared" si="0"/>
        <v>0.22001661162393282</v>
      </c>
    </row>
    <row r="15" spans="1:4" x14ac:dyDescent="0.25">
      <c r="A15" t="s">
        <v>105</v>
      </c>
      <c r="B15" s="4">
        <v>21159.538940018912</v>
      </c>
      <c r="C15" s="4">
        <v>27785.919999999998</v>
      </c>
      <c r="D15" s="10">
        <f t="shared" si="0"/>
        <v>0.31316282830003683</v>
      </c>
    </row>
    <row r="16" spans="1:4" x14ac:dyDescent="0.25">
      <c r="A16" t="s">
        <v>106</v>
      </c>
      <c r="B16" s="4">
        <v>33224.025563101168</v>
      </c>
      <c r="C16" s="4">
        <v>33838.019999999997</v>
      </c>
      <c r="D16" s="10">
        <f t="shared" si="0"/>
        <v>1.8480434760462485E-2</v>
      </c>
    </row>
    <row r="17" spans="1:4" x14ac:dyDescent="0.25">
      <c r="A17" t="s">
        <v>107</v>
      </c>
      <c r="B17" s="4">
        <v>28875.205272434003</v>
      </c>
      <c r="C17" s="4">
        <v>43851.21</v>
      </c>
      <c r="D17" s="10">
        <f t="shared" si="0"/>
        <v>0.51864582732033371</v>
      </c>
    </row>
    <row r="18" spans="1:4" x14ac:dyDescent="0.25">
      <c r="A18" t="s">
        <v>108</v>
      </c>
      <c r="B18" s="4">
        <v>74893.054367167177</v>
      </c>
      <c r="C18" s="4">
        <v>61553.79</v>
      </c>
      <c r="D18" s="10">
        <f t="shared" si="0"/>
        <v>-0.17811083390684967</v>
      </c>
    </row>
    <row r="19" spans="1:4" x14ac:dyDescent="0.25">
      <c r="A19" t="s">
        <v>109</v>
      </c>
      <c r="B19" s="4">
        <v>48956.377201341973</v>
      </c>
      <c r="C19" s="4">
        <v>62384.98</v>
      </c>
      <c r="D19" s="10">
        <f t="shared" si="0"/>
        <v>0.27429731459561374</v>
      </c>
    </row>
    <row r="20" spans="1:4" x14ac:dyDescent="0.25">
      <c r="A20" t="s">
        <v>110</v>
      </c>
      <c r="B20" s="4">
        <v>30568.54699121126</v>
      </c>
      <c r="C20" s="4">
        <v>39439.24</v>
      </c>
      <c r="D20" s="10">
        <f t="shared" si="0"/>
        <v>0.29019020797223838</v>
      </c>
    </row>
    <row r="21" spans="1:4" x14ac:dyDescent="0.25">
      <c r="A21" t="s">
        <v>111</v>
      </c>
      <c r="B21" s="4">
        <v>36721.921918469423</v>
      </c>
      <c r="C21" s="4">
        <v>33243.629999999997</v>
      </c>
      <c r="D21" s="10">
        <f t="shared" si="0"/>
        <v>-9.471976783219524E-2</v>
      </c>
    </row>
    <row r="22" spans="1:4" x14ac:dyDescent="0.25">
      <c r="A22" t="s">
        <v>112</v>
      </c>
      <c r="B22" s="4">
        <v>22596.167775630609</v>
      </c>
      <c r="C22" s="4">
        <v>23586.34</v>
      </c>
      <c r="D22" s="10">
        <f t="shared" si="0"/>
        <v>4.3820360788667301E-2</v>
      </c>
    </row>
    <row r="23" spans="1:4" x14ac:dyDescent="0.25">
      <c r="A23" t="s">
        <v>113</v>
      </c>
      <c r="B23" s="4">
        <v>29431.794742014321</v>
      </c>
      <c r="C23" s="4">
        <v>33300.67</v>
      </c>
      <c r="D23" s="10">
        <f t="shared" si="0"/>
        <v>0.13145223700757877</v>
      </c>
    </row>
    <row r="24" spans="1:4" x14ac:dyDescent="0.25">
      <c r="A24" t="s">
        <v>114</v>
      </c>
      <c r="B24" s="4">
        <v>49478.893275199334</v>
      </c>
      <c r="C24" s="4">
        <v>81731.25</v>
      </c>
      <c r="D24" s="10">
        <f t="shared" si="0"/>
        <v>0.65184070600396293</v>
      </c>
    </row>
    <row r="25" spans="1:4" x14ac:dyDescent="0.25">
      <c r="A25" t="s">
        <v>115</v>
      </c>
      <c r="B25" s="4">
        <v>21345.223139833412</v>
      </c>
      <c r="C25" s="4">
        <v>20842.8</v>
      </c>
      <c r="D25" s="10">
        <f t="shared" si="0"/>
        <v>-2.3537966154863699E-2</v>
      </c>
    </row>
    <row r="26" spans="1:4" x14ac:dyDescent="0.25">
      <c r="A26" t="s">
        <v>116</v>
      </c>
      <c r="B26" s="4">
        <v>14844.747817777341</v>
      </c>
      <c r="C26" s="4">
        <v>17318.490000000002</v>
      </c>
      <c r="D26" s="10">
        <f t="shared" si="0"/>
        <v>0.16664090307147073</v>
      </c>
    </row>
    <row r="27" spans="1:4" x14ac:dyDescent="0.25">
      <c r="A27" t="s">
        <v>117</v>
      </c>
      <c r="B27" s="4">
        <v>36000.072276041232</v>
      </c>
      <c r="C27" s="4">
        <v>25756.9</v>
      </c>
      <c r="D27" s="10">
        <f t="shared" si="0"/>
        <v>-0.28453199197764573</v>
      </c>
    </row>
    <row r="28" spans="1:4" x14ac:dyDescent="0.25">
      <c r="A28" t="s">
        <v>118</v>
      </c>
      <c r="B28" s="4">
        <v>41948.172870965267</v>
      </c>
      <c r="C28" s="4">
        <v>93009.600000000006</v>
      </c>
      <c r="D28" s="10">
        <f t="shared" si="0"/>
        <v>1.2172503266376418</v>
      </c>
    </row>
    <row r="29" spans="1:4" x14ac:dyDescent="0.25">
      <c r="A29" t="s">
        <v>119</v>
      </c>
      <c r="B29" s="4">
        <v>29303.384268614169</v>
      </c>
      <c r="C29" s="4">
        <v>30123.8</v>
      </c>
      <c r="D29" s="10">
        <f t="shared" si="0"/>
        <v>2.7997303105517034E-2</v>
      </c>
    </row>
    <row r="30" spans="1:4" x14ac:dyDescent="0.25">
      <c r="A30" t="s">
        <v>120</v>
      </c>
      <c r="B30" s="4">
        <v>19517.897951635634</v>
      </c>
      <c r="C30" s="4">
        <v>30688.17</v>
      </c>
      <c r="D30" s="10">
        <f t="shared" si="0"/>
        <v>0.57230917366428158</v>
      </c>
    </row>
    <row r="31" spans="1:4" x14ac:dyDescent="0.25">
      <c r="A31" t="s">
        <v>121</v>
      </c>
      <c r="B31" s="4">
        <v>18491.139044946034</v>
      </c>
      <c r="C31" s="4">
        <v>23305.58</v>
      </c>
      <c r="D31" s="10">
        <f t="shared" si="0"/>
        <v>0.26036475867449832</v>
      </c>
    </row>
    <row r="32" spans="1:4" x14ac:dyDescent="0.25">
      <c r="A32" t="s">
        <v>122</v>
      </c>
      <c r="B32" s="4">
        <v>22620.03440124694</v>
      </c>
      <c r="C32" s="4">
        <v>30347.759999999998</v>
      </c>
      <c r="D32" s="10">
        <f t="shared" si="0"/>
        <v>0.34163191185629077</v>
      </c>
    </row>
    <row r="33" spans="1:4" x14ac:dyDescent="0.25">
      <c r="A33" t="s">
        <v>123</v>
      </c>
      <c r="B33" s="4">
        <v>42058.845209912033</v>
      </c>
      <c r="C33" s="4">
        <v>48135.57</v>
      </c>
      <c r="D33" s="10">
        <f t="shared" si="0"/>
        <v>0.14448149395827589</v>
      </c>
    </row>
    <row r="34" spans="1:4" x14ac:dyDescent="0.25">
      <c r="A34" t="s">
        <v>124</v>
      </c>
      <c r="B34" s="4">
        <v>27368.180697617605</v>
      </c>
      <c r="C34" s="4">
        <v>35790.480000000003</v>
      </c>
      <c r="D34" s="10">
        <f t="shared" si="0"/>
        <v>0.30774056176542119</v>
      </c>
    </row>
    <row r="35" spans="1:4" x14ac:dyDescent="0.25">
      <c r="A35" t="s">
        <v>125</v>
      </c>
      <c r="B35" s="4">
        <v>21162.364032184363</v>
      </c>
      <c r="C35" s="4">
        <v>31097.52</v>
      </c>
      <c r="D35" s="10">
        <f t="shared" si="0"/>
        <v>0.46947287896125178</v>
      </c>
    </row>
    <row r="36" spans="1:4" x14ac:dyDescent="0.25">
      <c r="A36" t="s">
        <v>126</v>
      </c>
      <c r="B36" s="4">
        <v>29641.438193417787</v>
      </c>
      <c r="C36" s="4">
        <v>41432.160000000003</v>
      </c>
      <c r="D36" s="10">
        <f t="shared" si="0"/>
        <v>0.39777833078289965</v>
      </c>
    </row>
    <row r="37" spans="1:4" x14ac:dyDescent="0.25">
      <c r="A37" t="s">
        <v>127</v>
      </c>
      <c r="B37" s="4">
        <v>17928.050319618971</v>
      </c>
      <c r="C37" s="4">
        <v>25674.93</v>
      </c>
      <c r="D37" s="10">
        <f t="shared" si="0"/>
        <v>0.43210943422573322</v>
      </c>
    </row>
    <row r="38" spans="1:4" x14ac:dyDescent="0.25">
      <c r="A38" t="s">
        <v>128</v>
      </c>
      <c r="B38" s="4">
        <v>20090.573465130707</v>
      </c>
      <c r="C38" s="4">
        <v>32546.63</v>
      </c>
      <c r="D38" s="10">
        <f t="shared" si="0"/>
        <v>0.6199950716433299</v>
      </c>
    </row>
    <row r="39" spans="1:4" x14ac:dyDescent="0.25">
      <c r="A39" t="s">
        <v>129</v>
      </c>
      <c r="B39" s="4">
        <v>29329.937047436993</v>
      </c>
      <c r="C39" s="4">
        <v>35638.720000000001</v>
      </c>
      <c r="D39" s="10">
        <f t="shared" si="0"/>
        <v>0.21509705057871248</v>
      </c>
    </row>
    <row r="40" spans="1:4" x14ac:dyDescent="0.25">
      <c r="A40" t="s">
        <v>130</v>
      </c>
      <c r="B40" s="4">
        <v>32786.42959303617</v>
      </c>
      <c r="C40" s="4">
        <v>39085.69</v>
      </c>
      <c r="D40" s="10">
        <f t="shared" si="0"/>
        <v>0.19213011252380449</v>
      </c>
    </row>
    <row r="41" spans="1:4" x14ac:dyDescent="0.25">
      <c r="A41" t="s">
        <v>210</v>
      </c>
      <c r="B41" s="4">
        <v>33174.640482023133</v>
      </c>
      <c r="C41" s="4">
        <v>42095.98</v>
      </c>
      <c r="D41" s="10">
        <f t="shared" si="0"/>
        <v>0.26892045816777482</v>
      </c>
    </row>
    <row r="42" spans="1:4" x14ac:dyDescent="0.25">
      <c r="A42" t="s">
        <v>132</v>
      </c>
      <c r="B42" s="4">
        <v>29411.077399467671</v>
      </c>
      <c r="C42" s="4">
        <v>43752.5</v>
      </c>
      <c r="D42" s="10">
        <f t="shared" si="0"/>
        <v>0.48761976332060186</v>
      </c>
    </row>
    <row r="43" spans="1:4" x14ac:dyDescent="0.25">
      <c r="A43" t="s">
        <v>133</v>
      </c>
      <c r="B43" s="4">
        <v>28536.425777511384</v>
      </c>
      <c r="C43" s="4">
        <v>62836.73</v>
      </c>
      <c r="D43" s="10">
        <f t="shared" si="0"/>
        <v>1.2019831947391098</v>
      </c>
    </row>
    <row r="44" spans="1:4" x14ac:dyDescent="0.25">
      <c r="A44" t="s">
        <v>134</v>
      </c>
      <c r="B44" s="4">
        <v>11023.617693227507</v>
      </c>
      <c r="C44" s="4">
        <v>14989.8</v>
      </c>
      <c r="D44" s="10">
        <f t="shared" si="0"/>
        <v>0.35978953707811956</v>
      </c>
    </row>
    <row r="45" spans="1:4" x14ac:dyDescent="0.25">
      <c r="A45" t="s">
        <v>135</v>
      </c>
      <c r="B45" s="4">
        <v>24517.971455918909</v>
      </c>
      <c r="C45" s="4">
        <v>35918.19</v>
      </c>
      <c r="D45" s="10">
        <f t="shared" si="0"/>
        <v>0.46497397081066244</v>
      </c>
    </row>
    <row r="46" spans="1:4" x14ac:dyDescent="0.25">
      <c r="A46" t="s">
        <v>136</v>
      </c>
      <c r="B46" s="4">
        <v>20863.490893806516</v>
      </c>
      <c r="C46" s="4">
        <v>27277.119999999999</v>
      </c>
      <c r="D46" s="10">
        <f t="shared" si="0"/>
        <v>0.30740920293915991</v>
      </c>
    </row>
    <row r="47" spans="1:4" x14ac:dyDescent="0.25">
      <c r="A47" t="s">
        <v>137</v>
      </c>
      <c r="B47" s="4">
        <v>39758.849683343746</v>
      </c>
      <c r="C47" s="4">
        <v>99933.83</v>
      </c>
      <c r="D47" s="10">
        <f t="shared" si="0"/>
        <v>1.5134990271578577</v>
      </c>
    </row>
    <row r="48" spans="1:4" x14ac:dyDescent="0.25">
      <c r="A48" t="s">
        <v>138</v>
      </c>
      <c r="B48" s="4">
        <v>36039.299375453324</v>
      </c>
      <c r="C48" s="4">
        <v>61001</v>
      </c>
      <c r="D48" s="10">
        <f t="shared" si="0"/>
        <v>0.69262446987380411</v>
      </c>
    </row>
    <row r="49" spans="1:4" x14ac:dyDescent="0.25">
      <c r="A49" t="s">
        <v>139</v>
      </c>
      <c r="B49" s="4">
        <v>13646.615424045774</v>
      </c>
      <c r="C49" s="4">
        <v>13810.06</v>
      </c>
      <c r="D49" s="10">
        <f t="shared" si="0"/>
        <v>1.1976931339783373E-2</v>
      </c>
    </row>
    <row r="50" spans="1:4" x14ac:dyDescent="0.25">
      <c r="A50" t="s">
        <v>140</v>
      </c>
      <c r="B50" s="4">
        <v>68246.523323923451</v>
      </c>
      <c r="C50" s="4">
        <v>97817.25</v>
      </c>
      <c r="D50" s="10">
        <f t="shared" si="0"/>
        <v>0.43329279259725584</v>
      </c>
    </row>
    <row r="51" spans="1:4" x14ac:dyDescent="0.25">
      <c r="A51" t="s">
        <v>141</v>
      </c>
      <c r="B51" s="4">
        <v>66082.687977132693</v>
      </c>
      <c r="C51" s="4">
        <v>76639.22</v>
      </c>
      <c r="D51" s="10">
        <f t="shared" si="0"/>
        <v>0.15974731576476275</v>
      </c>
    </row>
    <row r="52" spans="1:4" x14ac:dyDescent="0.25">
      <c r="A52" t="s">
        <v>142</v>
      </c>
      <c r="B52" s="4">
        <v>19205.10004203791</v>
      </c>
      <c r="C52" s="4">
        <v>19960.7</v>
      </c>
      <c r="D52" s="10">
        <f t="shared" si="0"/>
        <v>3.9343713717094088E-2</v>
      </c>
    </row>
    <row r="53" spans="1:4" x14ac:dyDescent="0.25">
      <c r="A53" t="s">
        <v>143</v>
      </c>
      <c r="B53" s="4">
        <v>24948.111035186568</v>
      </c>
      <c r="C53" s="4">
        <v>34693.519999999997</v>
      </c>
      <c r="D53" s="10">
        <f t="shared" si="0"/>
        <v>0.39062712808471151</v>
      </c>
    </row>
    <row r="54" spans="1:4" x14ac:dyDescent="0.25">
      <c r="A54" t="s">
        <v>144</v>
      </c>
      <c r="B54" s="4">
        <v>35670.277500464479</v>
      </c>
      <c r="C54" s="4">
        <v>45633.8</v>
      </c>
      <c r="D54" s="10">
        <f t="shared" si="0"/>
        <v>0.27932281994177882</v>
      </c>
    </row>
    <row r="55" spans="1:4" x14ac:dyDescent="0.25">
      <c r="A55" t="s">
        <v>145</v>
      </c>
      <c r="B55" s="4">
        <v>22192.195033633114</v>
      </c>
      <c r="C55" s="4">
        <v>28863.86</v>
      </c>
      <c r="D55" s="10">
        <f t="shared" si="0"/>
        <v>0.30063114334817831</v>
      </c>
    </row>
    <row r="56" spans="1:4" x14ac:dyDescent="0.25">
      <c r="A56" t="s">
        <v>146</v>
      </c>
      <c r="B56" s="4">
        <v>60498.051959532495</v>
      </c>
      <c r="C56" s="4">
        <v>79495.66</v>
      </c>
      <c r="D56" s="10">
        <f t="shared" si="0"/>
        <v>0.31402016139585986</v>
      </c>
    </row>
    <row r="57" spans="1:4" x14ac:dyDescent="0.25">
      <c r="A57" t="s">
        <v>147</v>
      </c>
      <c r="B57" s="4">
        <v>40494.624096991814</v>
      </c>
      <c r="C57" s="4">
        <v>45159.29</v>
      </c>
      <c r="D57" s="10">
        <f t="shared" si="0"/>
        <v>0.11519222630232308</v>
      </c>
    </row>
    <row r="58" spans="1:4" x14ac:dyDescent="0.25">
      <c r="A58" t="s">
        <v>148</v>
      </c>
      <c r="B58" s="4">
        <v>25365.406479581798</v>
      </c>
      <c r="C58" s="4">
        <v>67079.649999999994</v>
      </c>
      <c r="D58" s="10">
        <f t="shared" si="0"/>
        <v>1.6445328228426617</v>
      </c>
    </row>
    <row r="59" spans="1:4" x14ac:dyDescent="0.25">
      <c r="A59" t="s">
        <v>149</v>
      </c>
      <c r="B59" s="4">
        <v>78998.764687236326</v>
      </c>
      <c r="C59" s="4">
        <v>159719.57999999999</v>
      </c>
      <c r="D59" s="10">
        <f t="shared" si="0"/>
        <v>1.0217984500434292</v>
      </c>
    </row>
    <row r="60" spans="1:4" x14ac:dyDescent="0.25">
      <c r="A60" t="s">
        <v>150</v>
      </c>
      <c r="B60" s="4">
        <v>28453.942348877456</v>
      </c>
      <c r="C60" s="4">
        <v>33157.69</v>
      </c>
      <c r="D60" s="10">
        <f t="shared" si="0"/>
        <v>0.16531092927121629</v>
      </c>
    </row>
    <row r="61" spans="1:4" x14ac:dyDescent="0.25">
      <c r="A61" t="s">
        <v>151</v>
      </c>
      <c r="B61" s="4">
        <v>12415.677998338335</v>
      </c>
      <c r="C61" s="4">
        <v>16216.58</v>
      </c>
      <c r="D61" s="10">
        <f t="shared" si="0"/>
        <v>0.30613728885127034</v>
      </c>
    </row>
    <row r="62" spans="1:4" x14ac:dyDescent="0.25">
      <c r="A62" t="s">
        <v>152</v>
      </c>
      <c r="B62" s="4">
        <v>30793.303913816791</v>
      </c>
      <c r="C62" s="4">
        <v>34528.94</v>
      </c>
      <c r="D62" s="10">
        <f t="shared" si="0"/>
        <v>0.12131326007233185</v>
      </c>
    </row>
    <row r="63" spans="1:4" x14ac:dyDescent="0.25">
      <c r="A63" t="s">
        <v>153</v>
      </c>
      <c r="B63" s="4">
        <v>29352.460596450077</v>
      </c>
      <c r="C63" s="4">
        <v>45669.74</v>
      </c>
      <c r="D63" s="10">
        <f t="shared" si="0"/>
        <v>0.55590839990850216</v>
      </c>
    </row>
    <row r="64" spans="1:4" x14ac:dyDescent="0.25">
      <c r="A64" t="s">
        <v>154</v>
      </c>
      <c r="B64" s="4">
        <v>23735.945806600386</v>
      </c>
      <c r="C64" s="4">
        <v>23466.09</v>
      </c>
      <c r="D64" s="10">
        <f t="shared" si="0"/>
        <v>-1.1369077465847003E-2</v>
      </c>
    </row>
    <row r="65" spans="1:4" x14ac:dyDescent="0.25">
      <c r="A65" t="s">
        <v>155</v>
      </c>
      <c r="B65" s="4">
        <v>39387.589347349487</v>
      </c>
      <c r="C65" s="4">
        <v>63732.1</v>
      </c>
      <c r="D65" s="10">
        <f t="shared" si="0"/>
        <v>0.61807566941866499</v>
      </c>
    </row>
    <row r="66" spans="1:4" x14ac:dyDescent="0.25">
      <c r="A66" t="s">
        <v>156</v>
      </c>
      <c r="B66" s="4">
        <v>62933.759973677195</v>
      </c>
      <c r="C66" s="4">
        <v>81737.490000000005</v>
      </c>
      <c r="D66" s="10">
        <f t="shared" si="0"/>
        <v>0.29878605750216891</v>
      </c>
    </row>
    <row r="67" spans="1:4" x14ac:dyDescent="0.25">
      <c r="A67" t="s">
        <v>157</v>
      </c>
      <c r="B67" s="4">
        <v>19458.555578499039</v>
      </c>
      <c r="C67" s="4">
        <v>23035.62</v>
      </c>
      <c r="D67" s="10">
        <f t="shared" ref="D67:D80" si="1">(C67-B67)/B67</f>
        <v>0.18382990490072548</v>
      </c>
    </row>
    <row r="68" spans="1:4" x14ac:dyDescent="0.25">
      <c r="A68" t="s">
        <v>158</v>
      </c>
      <c r="B68" s="4">
        <v>24087.137181856462</v>
      </c>
      <c r="C68" s="4">
        <v>27524.27</v>
      </c>
      <c r="D68" s="10">
        <f t="shared" si="1"/>
        <v>0.14269577958531929</v>
      </c>
    </row>
    <row r="69" spans="1:4" x14ac:dyDescent="0.25">
      <c r="A69" t="s">
        <v>159</v>
      </c>
      <c r="B69" s="4">
        <v>32191.909787660687</v>
      </c>
      <c r="C69" s="4">
        <v>44957.24</v>
      </c>
      <c r="D69" s="10">
        <f t="shared" si="1"/>
        <v>0.39653845629352263</v>
      </c>
    </row>
    <row r="70" spans="1:4" x14ac:dyDescent="0.25">
      <c r="A70" t="s">
        <v>160</v>
      </c>
      <c r="B70" s="4">
        <v>30940.532897324516</v>
      </c>
      <c r="C70" s="4">
        <v>41561</v>
      </c>
      <c r="D70" s="10">
        <f t="shared" si="1"/>
        <v>0.3432541752890706</v>
      </c>
    </row>
    <row r="71" spans="1:4" x14ac:dyDescent="0.25">
      <c r="A71" t="s">
        <v>161</v>
      </c>
      <c r="B71" s="4">
        <v>64619.707052305552</v>
      </c>
      <c r="C71" s="4">
        <v>67683.039999999994</v>
      </c>
      <c r="D71" s="10">
        <f t="shared" si="1"/>
        <v>4.740555300281489E-2</v>
      </c>
    </row>
    <row r="72" spans="1:4" x14ac:dyDescent="0.25">
      <c r="A72" t="s">
        <v>163</v>
      </c>
      <c r="B72" s="4">
        <v>19710.359285114795</v>
      </c>
      <c r="C72" s="4">
        <v>29617.7</v>
      </c>
      <c r="D72" s="10">
        <f t="shared" si="1"/>
        <v>0.50264637856536687</v>
      </c>
    </row>
    <row r="73" spans="1:4" x14ac:dyDescent="0.25">
      <c r="A73" t="s">
        <v>162</v>
      </c>
      <c r="B73" s="4">
        <v>332380.66116786841</v>
      </c>
      <c r="C73" s="4">
        <v>406011</v>
      </c>
      <c r="D73" s="10">
        <f t="shared" si="1"/>
        <v>0.22152413613180907</v>
      </c>
    </row>
    <row r="74" spans="1:4" x14ac:dyDescent="0.25">
      <c r="A74" t="s">
        <v>164</v>
      </c>
      <c r="B74" s="4">
        <v>37459.348161962866</v>
      </c>
      <c r="C74" s="4">
        <v>45740.11</v>
      </c>
      <c r="D74" s="10">
        <f t="shared" si="1"/>
        <v>0.22105995550786497</v>
      </c>
    </row>
    <row r="75" spans="1:4" x14ac:dyDescent="0.25">
      <c r="A75" t="s">
        <v>165</v>
      </c>
      <c r="B75" s="4">
        <v>47505.298713998789</v>
      </c>
      <c r="C75" s="4">
        <v>44779.14</v>
      </c>
      <c r="D75" s="10">
        <f t="shared" si="1"/>
        <v>-5.7386413469608377E-2</v>
      </c>
    </row>
    <row r="76" spans="1:4" x14ac:dyDescent="0.25">
      <c r="A76" t="s">
        <v>166</v>
      </c>
      <c r="B76" s="4">
        <v>19281.423843491426</v>
      </c>
      <c r="C76" s="4">
        <v>22202.560000000001</v>
      </c>
      <c r="D76" s="10">
        <f t="shared" si="1"/>
        <v>0.15150002303873553</v>
      </c>
    </row>
    <row r="77" spans="1:4" x14ac:dyDescent="0.25">
      <c r="A77" t="s">
        <v>167</v>
      </c>
      <c r="B77" s="4">
        <v>38274.734599093092</v>
      </c>
      <c r="C77" s="4">
        <v>46112.26</v>
      </c>
      <c r="D77" s="10">
        <f t="shared" si="1"/>
        <v>0.20477020893810766</v>
      </c>
    </row>
    <row r="78" spans="1:4" x14ac:dyDescent="0.25">
      <c r="A78" t="s">
        <v>168</v>
      </c>
      <c r="B78" s="4">
        <v>23918.511598669415</v>
      </c>
      <c r="C78" s="4">
        <v>29336.04</v>
      </c>
      <c r="D78" s="10">
        <f t="shared" si="1"/>
        <v>0.22649939478809222</v>
      </c>
    </row>
    <row r="79" spans="1:4" x14ac:dyDescent="0.25">
      <c r="A79" t="s">
        <v>169</v>
      </c>
      <c r="B79" s="4">
        <v>74097.04219598035</v>
      </c>
      <c r="C79" s="4">
        <v>94305.67</v>
      </c>
      <c r="D79" s="10">
        <f t="shared" si="1"/>
        <v>0.27273190946771603</v>
      </c>
    </row>
    <row r="80" spans="1:4" x14ac:dyDescent="0.25">
      <c r="A80" t="s">
        <v>170</v>
      </c>
      <c r="B80" s="4">
        <v>28244.777464999286</v>
      </c>
      <c r="C80" s="4">
        <v>46806.68</v>
      </c>
      <c r="D80" s="10">
        <f t="shared" si="1"/>
        <v>0.65717998869003247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topLeftCell="A76" zoomScale="85" zoomScaleNormal="85" workbookViewId="0">
      <selection activeCell="A96" sqref="A96"/>
    </sheetView>
  </sheetViews>
  <sheetFormatPr defaultRowHeight="15" x14ac:dyDescent="0.25"/>
  <cols>
    <col min="1" max="1" width="52.85546875" bestFit="1" customWidth="1"/>
    <col min="2" max="2" width="27.42578125" bestFit="1" customWidth="1"/>
    <col min="3" max="3" width="23.5703125" bestFit="1" customWidth="1"/>
    <col min="4" max="4" width="23.140625" bestFit="1" customWidth="1"/>
    <col min="5" max="6" width="20.28515625" bestFit="1" customWidth="1"/>
    <col min="7" max="7" width="23.140625" bestFit="1" customWidth="1"/>
    <col min="8" max="8" width="14.42578125" bestFit="1" customWidth="1"/>
    <col min="9" max="9" width="19.140625" bestFit="1" customWidth="1"/>
    <col min="10" max="10" width="20.7109375" bestFit="1" customWidth="1"/>
    <col min="11" max="11" width="23.140625" bestFit="1" customWidth="1"/>
    <col min="12" max="16" width="23.5703125" bestFit="1" customWidth="1"/>
    <col min="17" max="17" width="23.140625" bestFit="1" customWidth="1"/>
    <col min="18" max="18" width="6.5703125" bestFit="1" customWidth="1"/>
    <col min="19" max="19" width="14.85546875" bestFit="1" customWidth="1"/>
    <col min="20" max="21" width="14.28515625" bestFit="1" customWidth="1"/>
    <col min="22" max="22" width="6.5703125" bestFit="1" customWidth="1"/>
    <col min="23" max="23" width="8.5703125" bestFit="1" customWidth="1"/>
    <col min="24" max="25" width="14.28515625" bestFit="1" customWidth="1"/>
    <col min="26" max="26" width="6.5703125" bestFit="1" customWidth="1"/>
    <col min="27" max="27" width="8.5703125" bestFit="1" customWidth="1"/>
    <col min="28" max="28" width="15.85546875" bestFit="1" customWidth="1"/>
    <col min="29" max="29" width="14.28515625" bestFit="1" customWidth="1"/>
    <col min="30" max="30" width="6.5703125" bestFit="1" customWidth="1"/>
    <col min="31" max="31" width="8.5703125" bestFit="1" customWidth="1"/>
    <col min="32" max="33" width="15.85546875" bestFit="1" customWidth="1"/>
    <col min="34" max="34" width="6.5703125" bestFit="1" customWidth="1"/>
    <col min="35" max="35" width="8.5703125" bestFit="1" customWidth="1"/>
    <col min="36" max="37" width="15.85546875" bestFit="1" customWidth="1"/>
    <col min="38" max="38" width="6.5703125" bestFit="1" customWidth="1"/>
    <col min="39" max="39" width="8.5703125" bestFit="1" customWidth="1"/>
    <col min="40" max="41" width="15.85546875" bestFit="1" customWidth="1"/>
    <col min="42" max="42" width="6.5703125" bestFit="1" customWidth="1"/>
    <col min="43" max="43" width="8.5703125" bestFit="1" customWidth="1"/>
    <col min="44" max="44" width="15.85546875" bestFit="1" customWidth="1"/>
  </cols>
  <sheetData>
    <row r="1" spans="1:19" x14ac:dyDescent="0.25">
      <c r="A1" t="s">
        <v>247</v>
      </c>
    </row>
    <row r="2" spans="1:19" x14ac:dyDescent="0.25">
      <c r="A2" t="s">
        <v>248</v>
      </c>
    </row>
    <row r="3" spans="1:19" x14ac:dyDescent="0.25">
      <c r="F3" s="14">
        <v>2012</v>
      </c>
      <c r="J3" s="14">
        <v>2013</v>
      </c>
      <c r="K3" s="14">
        <v>2014</v>
      </c>
      <c r="L3" s="14">
        <v>2015</v>
      </c>
      <c r="M3" s="14">
        <v>2016</v>
      </c>
      <c r="N3" s="14">
        <v>2017</v>
      </c>
      <c r="O3" s="14">
        <v>2018</v>
      </c>
      <c r="P3" s="14">
        <v>2019</v>
      </c>
      <c r="Q3" s="14">
        <v>2020</v>
      </c>
    </row>
    <row r="5" spans="1:19" x14ac:dyDescent="0.25">
      <c r="A5" s="15" t="s">
        <v>252</v>
      </c>
      <c r="B5" s="14" t="s">
        <v>90</v>
      </c>
      <c r="C5" s="12">
        <f>S9*SUM(C6:C8)</f>
        <v>212575.41162947397</v>
      </c>
      <c r="D5" s="12"/>
      <c r="E5" s="12"/>
      <c r="F5" s="26">
        <v>212575.41162947397</v>
      </c>
      <c r="G5" s="12">
        <f>S9*SUM(G6:G8)</f>
        <v>239782.20064825207</v>
      </c>
      <c r="H5" s="12"/>
      <c r="I5" s="12"/>
      <c r="J5" s="26">
        <v>239782.20064825207</v>
      </c>
      <c r="K5" s="4">
        <v>458416.10429927491</v>
      </c>
      <c r="L5" s="4">
        <v>227203.75843587337</v>
      </c>
      <c r="M5" s="4">
        <v>72170.905538324674</v>
      </c>
      <c r="N5" s="4">
        <v>356810.20338229334</v>
      </c>
      <c r="O5" s="4">
        <v>153682.37802347037</v>
      </c>
      <c r="P5" s="4">
        <v>88098.653759999987</v>
      </c>
      <c r="Q5" s="4">
        <v>200276.95</v>
      </c>
    </row>
    <row r="6" spans="1:19" x14ac:dyDescent="0.25">
      <c r="A6" s="15" t="s">
        <v>252</v>
      </c>
      <c r="B6" t="s">
        <v>38</v>
      </c>
      <c r="C6" s="4">
        <v>1566483.8882434457</v>
      </c>
      <c r="D6" s="27">
        <f>C6/SUM(C6:C8)</f>
        <v>0.51907554341536832</v>
      </c>
      <c r="E6" s="27">
        <f>C5*D6</f>
        <v>110342.6973083148</v>
      </c>
      <c r="F6" s="26">
        <f>C6-E6</f>
        <v>1456141.1909351309</v>
      </c>
      <c r="G6" s="4">
        <v>1677476.0277747447</v>
      </c>
      <c r="H6" s="27">
        <f>G6/SUM(G6:G8)</f>
        <v>0.49278450605351271</v>
      </c>
      <c r="I6" s="27">
        <f>H6*G5</f>
        <v>118160.95330687317</v>
      </c>
      <c r="J6" s="26">
        <f>G6-I6</f>
        <v>1559315.0744678716</v>
      </c>
      <c r="K6" s="4">
        <v>2124948.2059805901</v>
      </c>
      <c r="L6" s="4">
        <v>628860.78535674093</v>
      </c>
      <c r="M6" s="4">
        <v>1130340.4669798887</v>
      </c>
      <c r="N6" s="4">
        <v>1523443.2982044953</v>
      </c>
      <c r="O6" s="4">
        <v>1187365.3946680964</v>
      </c>
      <c r="P6" s="4">
        <v>1501428.7652519997</v>
      </c>
      <c r="Q6" s="4">
        <v>4492778.92</v>
      </c>
    </row>
    <row r="7" spans="1:19" x14ac:dyDescent="0.25">
      <c r="A7" s="15" t="s">
        <v>252</v>
      </c>
      <c r="B7" t="s">
        <v>12</v>
      </c>
      <c r="C7" s="4">
        <v>453048.68389185047</v>
      </c>
      <c r="D7" s="27">
        <f>C7/SUM(C6:C8)</f>
        <v>0.15012378585551894</v>
      </c>
      <c r="E7" s="27">
        <f>C5*D7</f>
        <v>31912.625573611942</v>
      </c>
      <c r="F7" s="26">
        <f t="shared" ref="F7:F8" si="0">C7-E7</f>
        <v>421136.05831823853</v>
      </c>
      <c r="G7" s="4">
        <v>659004.62832506956</v>
      </c>
      <c r="H7" s="27">
        <f>G7/SUM(G6:G8)</f>
        <v>0.19359279350593256</v>
      </c>
      <c r="I7" s="27">
        <f>H7*G5</f>
        <v>46420.106056495148</v>
      </c>
      <c r="J7" s="26">
        <f>G7-I7</f>
        <v>612584.52226857445</v>
      </c>
      <c r="K7" s="4">
        <v>642877.34103153378</v>
      </c>
      <c r="L7" s="4">
        <v>452870.3577133888</v>
      </c>
      <c r="M7" s="4">
        <v>754815.94210431492</v>
      </c>
      <c r="N7" s="4">
        <v>389269.10025647562</v>
      </c>
      <c r="O7" s="4">
        <v>707749.73244934902</v>
      </c>
      <c r="P7" s="4">
        <v>623542.30130399996</v>
      </c>
      <c r="Q7" s="4">
        <v>1025337.27</v>
      </c>
    </row>
    <row r="8" spans="1:19" x14ac:dyDescent="0.25">
      <c r="A8" s="15" t="s">
        <v>252</v>
      </c>
      <c r="B8" t="s">
        <v>34</v>
      </c>
      <c r="C8" s="4">
        <v>998301.55261739541</v>
      </c>
      <c r="D8" s="27">
        <f>C8/SUM(C6:C8)</f>
        <v>0.33080067072911279</v>
      </c>
      <c r="E8" s="27">
        <f>C5*D8</f>
        <v>70320.088747547226</v>
      </c>
      <c r="F8" s="26">
        <f t="shared" si="0"/>
        <v>927981.46386984817</v>
      </c>
      <c r="G8" s="4">
        <v>1067595.5824347297</v>
      </c>
      <c r="H8" s="27">
        <f>G8/SUM(G6:G8)</f>
        <v>0.31362270044055479</v>
      </c>
      <c r="I8" s="27">
        <f>H8*G5</f>
        <v>75201.141284883764</v>
      </c>
      <c r="J8" s="26">
        <f>G8-I8</f>
        <v>992394.44114984595</v>
      </c>
      <c r="K8" s="4">
        <v>1048306.2779248049</v>
      </c>
      <c r="L8" s="4">
        <v>931105.76004897989</v>
      </c>
      <c r="M8" s="4">
        <v>2302252.9265717994</v>
      </c>
      <c r="N8" s="4">
        <v>520912.64457522857</v>
      </c>
      <c r="O8" s="4">
        <v>1209302.6913849022</v>
      </c>
      <c r="P8" s="4">
        <v>1314728.9014079999</v>
      </c>
      <c r="Q8" s="4">
        <v>3970911.55</v>
      </c>
    </row>
    <row r="9" spans="1:19" x14ac:dyDescent="0.25">
      <c r="B9" s="14" t="s">
        <v>90</v>
      </c>
      <c r="C9" s="11"/>
      <c r="D9" s="11"/>
      <c r="E9" s="11"/>
      <c r="F9" s="11"/>
      <c r="G9" s="10"/>
      <c r="H9" s="10"/>
      <c r="I9" s="10"/>
      <c r="J9" s="10"/>
      <c r="K9">
        <f>K5/SUM(K6:K8)</f>
        <v>0.12012585658171057</v>
      </c>
      <c r="L9">
        <f t="shared" ref="L9:Q9" si="1">L5/SUM(L6:L8)</f>
        <v>0.11287738121444239</v>
      </c>
      <c r="M9">
        <f t="shared" si="1"/>
        <v>1.7235216276513917E-2</v>
      </c>
      <c r="N9">
        <f t="shared" si="1"/>
        <v>0.14661675363807714</v>
      </c>
      <c r="O9">
        <f t="shared" si="1"/>
        <v>4.9504411779729689E-2</v>
      </c>
      <c r="P9">
        <f t="shared" si="1"/>
        <v>2.5612307637443928E-2</v>
      </c>
      <c r="Q9">
        <f t="shared" si="1"/>
        <v>2.1106161293612157E-2</v>
      </c>
      <c r="S9">
        <f>AVERAGE(K9:Q9)</f>
        <v>7.0439726917361403E-2</v>
      </c>
    </row>
    <row r="10" spans="1:19" x14ac:dyDescent="0.25">
      <c r="C10" s="25">
        <f>SUM(C6:C8)</f>
        <v>3017834.1247526915</v>
      </c>
      <c r="D10" s="25"/>
      <c r="E10" s="25"/>
      <c r="F10" s="25">
        <f>SUM(F5:F8)</f>
        <v>3017834.1247526915</v>
      </c>
      <c r="G10" s="25">
        <f>SUM(G6:G8)</f>
        <v>3404076.2385345437</v>
      </c>
      <c r="H10" s="25"/>
      <c r="I10" s="25"/>
      <c r="J10" s="25">
        <f>SUM(J5:J8)</f>
        <v>3404076.2385345437</v>
      </c>
      <c r="K10" s="25"/>
      <c r="L10" s="25"/>
      <c r="M10" s="25"/>
    </row>
    <row r="11" spans="1:19" ht="16.5" customHeight="1" x14ac:dyDescent="0.25"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19" x14ac:dyDescent="0.25">
      <c r="C12" s="25"/>
      <c r="D12" s="25"/>
      <c r="E12" s="25"/>
      <c r="F12" s="34" t="s">
        <v>249</v>
      </c>
      <c r="G12" s="34"/>
      <c r="H12" s="34"/>
      <c r="I12" s="34"/>
      <c r="J12" s="25"/>
      <c r="K12" s="25"/>
      <c r="L12" s="25"/>
      <c r="M12" s="25"/>
    </row>
    <row r="13" spans="1:19" x14ac:dyDescent="0.25">
      <c r="C13" s="25"/>
      <c r="D13" s="25"/>
      <c r="E13" s="25"/>
      <c r="F13" s="34"/>
      <c r="G13" s="34"/>
      <c r="H13" s="34"/>
      <c r="I13" s="34"/>
      <c r="J13" s="25"/>
      <c r="K13" s="25"/>
      <c r="L13" s="25"/>
      <c r="M13" s="25"/>
    </row>
    <row r="14" spans="1:19" x14ac:dyDescent="0.25">
      <c r="C14" s="25"/>
      <c r="D14" s="25"/>
      <c r="E14" s="25"/>
      <c r="F14" s="34"/>
      <c r="G14" s="34"/>
      <c r="H14" s="34"/>
      <c r="I14" s="34"/>
      <c r="J14" s="25"/>
      <c r="K14" s="25"/>
      <c r="L14" s="25"/>
      <c r="M14" s="25"/>
    </row>
    <row r="15" spans="1:19" x14ac:dyDescent="0.25">
      <c r="C15" s="25"/>
      <c r="D15" s="25"/>
      <c r="E15" s="25"/>
      <c r="F15" s="34"/>
      <c r="G15" s="34"/>
      <c r="H15" s="34"/>
      <c r="I15" s="34"/>
      <c r="J15" s="25"/>
      <c r="K15" s="25"/>
      <c r="L15" s="25"/>
      <c r="M15" s="25"/>
    </row>
    <row r="16" spans="1:19" x14ac:dyDescent="0.25"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</row>
    <row r="17" spans="1:19" x14ac:dyDescent="0.25">
      <c r="C17" s="11"/>
      <c r="D17" s="11"/>
      <c r="E17" s="11"/>
      <c r="F17" s="11"/>
      <c r="G17" s="10"/>
      <c r="H17" s="10"/>
      <c r="I17" s="10"/>
      <c r="J17" s="10"/>
    </row>
    <row r="19" spans="1:19" x14ac:dyDescent="0.25">
      <c r="A19" s="19"/>
    </row>
    <row r="22" spans="1:19" x14ac:dyDescent="0.25">
      <c r="A22" s="16" t="s">
        <v>253</v>
      </c>
      <c r="B22" s="14" t="s">
        <v>188</v>
      </c>
      <c r="C22" s="22">
        <f>S25*SUM(C23:C24)</f>
        <v>5650180.7209388688</v>
      </c>
      <c r="D22" s="22"/>
      <c r="E22" s="22"/>
      <c r="F22" s="26">
        <v>5650180.7209388688</v>
      </c>
      <c r="G22" s="22">
        <f>S25*SUM(G23:G24)</f>
        <v>5751684.4142130613</v>
      </c>
      <c r="H22" s="22"/>
      <c r="I22" s="22"/>
      <c r="J22" s="26">
        <v>5751684.4142130613</v>
      </c>
      <c r="K22" s="7">
        <v>6811419.1077837916</v>
      </c>
      <c r="L22" s="7">
        <v>4622300.7762142569</v>
      </c>
      <c r="M22" s="7">
        <v>4092450.8490257761</v>
      </c>
      <c r="N22" s="7">
        <v>4331127.6241058344</v>
      </c>
      <c r="O22" s="7">
        <v>4169056.8387521184</v>
      </c>
      <c r="P22" s="7">
        <v>5940916.2251399998</v>
      </c>
      <c r="Q22" s="7">
        <v>6779179.6699999999</v>
      </c>
    </row>
    <row r="23" spans="1:19" x14ac:dyDescent="0.25">
      <c r="A23" s="16" t="s">
        <v>253</v>
      </c>
      <c r="B23" t="s">
        <v>118</v>
      </c>
      <c r="C23" s="7">
        <v>25829061.794475719</v>
      </c>
      <c r="D23" s="27">
        <f>C23/SUM(C23:C24)</f>
        <v>0.64117285315265626</v>
      </c>
      <c r="E23" s="27">
        <f>C22*D23</f>
        <v>3622742.4936725069</v>
      </c>
      <c r="F23" s="26">
        <f>C23-E23</f>
        <v>22206319.300803214</v>
      </c>
      <c r="G23" s="7">
        <v>31233645.045951955</v>
      </c>
      <c r="H23" s="27">
        <f>G23/SUM(G23:G24)</f>
        <v>0.76165176958647818</v>
      </c>
      <c r="I23" s="27">
        <f>G22*H23</f>
        <v>4380780.6121883439</v>
      </c>
      <c r="J23" s="26">
        <f>G23-I23</f>
        <v>26852864.433763612</v>
      </c>
      <c r="K23" s="7">
        <v>0</v>
      </c>
      <c r="L23" s="7">
        <v>25665217.384059545</v>
      </c>
      <c r="M23" s="7">
        <v>22354950.051813424</v>
      </c>
      <c r="N23" s="7">
        <v>28486269.6254614</v>
      </c>
      <c r="O23" s="7">
        <v>26320980.269267607</v>
      </c>
      <c r="P23" s="7">
        <v>26242017.271859996</v>
      </c>
      <c r="Q23" s="7">
        <v>26442021.329999998</v>
      </c>
    </row>
    <row r="24" spans="1:19" x14ac:dyDescent="0.25">
      <c r="A24" s="16" t="s">
        <v>253</v>
      </c>
      <c r="B24" t="s">
        <v>181</v>
      </c>
      <c r="C24" s="7">
        <v>14455023.327771496</v>
      </c>
      <c r="D24" s="27">
        <f>C24/SUM(C23:C24)</f>
        <v>0.35882714684734368</v>
      </c>
      <c r="E24" s="27">
        <f>C22*D24</f>
        <v>2027438.2272663617</v>
      </c>
      <c r="F24" s="26">
        <f>C24-E24</f>
        <v>12427585.100505134</v>
      </c>
      <c r="G24" s="7">
        <v>9774130.8079787232</v>
      </c>
      <c r="H24" s="27">
        <f>G24/SUM(G23:G24)</f>
        <v>0.23834823041352174</v>
      </c>
      <c r="I24" s="27">
        <f>G22*H24</f>
        <v>1370903.8020247165</v>
      </c>
      <c r="J24" s="26">
        <f>G24-I24</f>
        <v>8403227.0059540067</v>
      </c>
      <c r="K24" s="7">
        <v>13845633.55114883</v>
      </c>
      <c r="L24" s="7">
        <v>11287101.876927694</v>
      </c>
      <c r="M24" s="7">
        <v>11368665.031475639</v>
      </c>
      <c r="N24" s="7">
        <v>11098924.835970327</v>
      </c>
      <c r="O24" s="7">
        <v>8864697.741149202</v>
      </c>
      <c r="P24" s="7">
        <v>8043730.8389879996</v>
      </c>
      <c r="Q24" s="7">
        <v>8514330.7200000007</v>
      </c>
    </row>
    <row r="25" spans="1:19" x14ac:dyDescent="0.25">
      <c r="B25" s="14" t="s">
        <v>188</v>
      </c>
      <c r="C25" s="21">
        <f>G25*C23</f>
        <v>0</v>
      </c>
      <c r="D25" s="7"/>
      <c r="E25" s="21"/>
      <c r="F25" s="21"/>
      <c r="G25" s="20"/>
      <c r="H25" s="20"/>
      <c r="I25" s="20"/>
      <c r="J25" s="20"/>
      <c r="L25" s="29">
        <f>L22/SUM(L23:L24)</f>
        <v>0.12508824530248891</v>
      </c>
      <c r="M25" s="29">
        <f t="shared" ref="M25:Q25" si="2">M22/SUM(M23:M24)</f>
        <v>0.12135267345800341</v>
      </c>
      <c r="N25" s="29">
        <f t="shared" si="2"/>
        <v>0.10941281666118119</v>
      </c>
      <c r="O25" s="29">
        <f t="shared" si="2"/>
        <v>0.1184873242322589</v>
      </c>
      <c r="P25" s="29">
        <f t="shared" si="2"/>
        <v>0.17327655228442562</v>
      </c>
      <c r="Q25" s="29">
        <f t="shared" si="2"/>
        <v>0.19393269813461558</v>
      </c>
      <c r="R25" s="10"/>
      <c r="S25" s="28">
        <f>AVERAGE(L25:Q25)</f>
        <v>0.14025838501216228</v>
      </c>
    </row>
    <row r="26" spans="1:19" x14ac:dyDescent="0.25">
      <c r="C26" s="21"/>
      <c r="D26" s="21"/>
      <c r="E26" s="21"/>
      <c r="F26" s="21"/>
      <c r="G26" s="10"/>
      <c r="H26" s="10"/>
      <c r="I26" s="10"/>
      <c r="J26" s="10"/>
      <c r="K26" s="10"/>
    </row>
    <row r="27" spans="1:19" x14ac:dyDescent="0.25">
      <c r="C27" s="21">
        <f>SUM(C23:C25)</f>
        <v>40284085.122247219</v>
      </c>
      <c r="F27" s="11">
        <f>SUM(F22:F24)</f>
        <v>40284085.122247219</v>
      </c>
      <c r="G27" s="21">
        <f>SUM(G23:G24)</f>
        <v>41007775.853930682</v>
      </c>
      <c r="H27" s="21"/>
      <c r="I27" s="21"/>
      <c r="J27" s="21">
        <f>SUM(J22:J24)</f>
        <v>41007775.853930682</v>
      </c>
    </row>
    <row r="28" spans="1:19" x14ac:dyDescent="0.25">
      <c r="G28" s="21"/>
      <c r="H28" s="21"/>
      <c r="I28" s="21"/>
      <c r="J28" s="21"/>
    </row>
    <row r="33" spans="1:19" x14ac:dyDescent="0.25">
      <c r="A33" s="16" t="s">
        <v>253</v>
      </c>
      <c r="B33" s="14" t="s">
        <v>198</v>
      </c>
      <c r="C33" s="7">
        <f>0.09167*SUM(C34:C36)</f>
        <v>5806374.1572407326</v>
      </c>
      <c r="F33" s="26">
        <v>5806374.1572407326</v>
      </c>
      <c r="G33" s="7">
        <f>0.09167*SUM(G34:G36)</f>
        <v>5761548.0137037588</v>
      </c>
      <c r="J33" s="26">
        <v>5761548.0137037588</v>
      </c>
      <c r="K33" s="7">
        <v>5845823.9692430133</v>
      </c>
      <c r="L33" s="7">
        <v>5259301.4375695959</v>
      </c>
      <c r="M33" s="7">
        <v>5714189.1583669167</v>
      </c>
      <c r="N33" s="7">
        <v>7657798.4570446666</v>
      </c>
      <c r="O33" s="7">
        <v>6725890.0707848445</v>
      </c>
      <c r="P33" s="7">
        <v>7347983.8954079989</v>
      </c>
      <c r="Q33" s="7">
        <v>5773400.8600000003</v>
      </c>
    </row>
    <row r="34" spans="1:19" x14ac:dyDescent="0.25">
      <c r="A34" s="16" t="s">
        <v>253</v>
      </c>
      <c r="B34" t="s">
        <v>171</v>
      </c>
      <c r="C34" s="7">
        <v>21931012.159967016</v>
      </c>
      <c r="D34" s="27">
        <f>C34/SUM(C34:C36)</f>
        <v>0.34624290999179308</v>
      </c>
      <c r="E34" s="27">
        <f>D34*C33</f>
        <v>2010415.8847041763</v>
      </c>
      <c r="F34" s="26">
        <f>C34-E34</f>
        <v>19920596.27526284</v>
      </c>
      <c r="G34" s="7">
        <v>14720804.580497665</v>
      </c>
      <c r="H34" s="27">
        <f>G34/SUM(G34:G36)</f>
        <v>0.23421763607359672</v>
      </c>
      <c r="I34" s="27">
        <f>H34*G33</f>
        <v>1349456.155894221</v>
      </c>
      <c r="J34" s="26">
        <f>G34-I34</f>
        <v>13371348.424603444</v>
      </c>
      <c r="K34" s="7">
        <v>14849986.993045302</v>
      </c>
      <c r="L34" s="7">
        <v>13375241.866633415</v>
      </c>
      <c r="M34" s="7">
        <v>15105540.955032475</v>
      </c>
      <c r="N34" s="7">
        <v>12514259.802052185</v>
      </c>
      <c r="O34" s="7">
        <v>12400073.393762289</v>
      </c>
      <c r="P34" s="7">
        <v>11622216.131603997</v>
      </c>
      <c r="Q34" s="7">
        <v>14037009.26</v>
      </c>
    </row>
    <row r="35" spans="1:19" x14ac:dyDescent="0.25">
      <c r="A35" s="16" t="s">
        <v>253</v>
      </c>
      <c r="B35" t="s">
        <v>183</v>
      </c>
      <c r="C35" s="7">
        <v>15579886.307810264</v>
      </c>
      <c r="D35" s="27">
        <f>C35/SUM(C34:C36)</f>
        <v>0.24597246735399336</v>
      </c>
      <c r="E35" s="27">
        <f>D35*C33</f>
        <v>1428208.1778369667</v>
      </c>
      <c r="F35" s="26">
        <f>C35-E35</f>
        <v>14151678.129973296</v>
      </c>
      <c r="G35" s="7">
        <v>16896515.942479782</v>
      </c>
      <c r="H35" s="27">
        <f>G35/SUM(G34:G36)</f>
        <v>0.26883462790956125</v>
      </c>
      <c r="I35" s="27">
        <f>H35*G33</f>
        <v>1548903.6164471218</v>
      </c>
      <c r="J35" s="26">
        <f t="shared" ref="J35:J36" si="3">G35-I35</f>
        <v>15347612.326032661</v>
      </c>
      <c r="K35" s="7">
        <v>19545155.772109225</v>
      </c>
      <c r="L35" s="7">
        <v>26894270.917903431</v>
      </c>
      <c r="M35" s="7">
        <v>28525308.573401492</v>
      </c>
      <c r="N35" s="7">
        <v>29662449.127295326</v>
      </c>
      <c r="O35" s="7">
        <v>31038118.029945977</v>
      </c>
      <c r="P35" s="7">
        <v>34256001.018563993</v>
      </c>
      <c r="Q35" s="7">
        <v>34527529.539999999</v>
      </c>
    </row>
    <row r="36" spans="1:19" x14ac:dyDescent="0.25">
      <c r="A36" s="16" t="s">
        <v>253</v>
      </c>
      <c r="B36" t="s">
        <v>118</v>
      </c>
      <c r="C36" s="7">
        <v>25829061.794475719</v>
      </c>
      <c r="D36" s="27">
        <f>C36/SUM(C34:C36)</f>
        <v>0.4077846226542135</v>
      </c>
      <c r="E36" s="27">
        <f>D36*C33</f>
        <v>2367750.0946995891</v>
      </c>
      <c r="F36" s="26">
        <f>C36-E36</f>
        <v>23461311.699776132</v>
      </c>
      <c r="G36" s="7">
        <v>31233645.045951955</v>
      </c>
      <c r="H36" s="27">
        <f>G36/SUM(G34:G36)</f>
        <v>0.496947736016842</v>
      </c>
      <c r="I36" s="27">
        <f>H36*G33</f>
        <v>2863188.2413624157</v>
      </c>
      <c r="J36" s="26">
        <f t="shared" si="3"/>
        <v>28370456.80458954</v>
      </c>
      <c r="K36" s="7">
        <v>0</v>
      </c>
      <c r="L36" s="7">
        <v>25665217.384059545</v>
      </c>
      <c r="M36" s="7">
        <v>22354950.051813424</v>
      </c>
      <c r="N36" s="7">
        <v>28486269.6254614</v>
      </c>
      <c r="O36" s="7">
        <v>26320980.269267607</v>
      </c>
      <c r="P36" s="7">
        <v>26242017.271859996</v>
      </c>
      <c r="Q36" s="7">
        <v>26442021.329999998</v>
      </c>
    </row>
    <row r="37" spans="1:19" x14ac:dyDescent="0.25">
      <c r="B37" s="14" t="s">
        <v>198</v>
      </c>
      <c r="C37" s="21"/>
      <c r="D37" s="21"/>
      <c r="E37" s="21"/>
      <c r="F37" s="21"/>
      <c r="G37" s="21"/>
      <c r="H37" s="21"/>
      <c r="I37" s="21"/>
      <c r="J37" s="10"/>
      <c r="K37" s="10"/>
      <c r="L37" s="10">
        <f>L33/SUM(L34:L36)</f>
        <v>7.9765268229982283E-2</v>
      </c>
      <c r="M37" s="10">
        <f t="shared" ref="M37:Q37" si="4">M33/SUM(M34:M36)</f>
        <v>8.6597255693139141E-2</v>
      </c>
      <c r="N37" s="10">
        <f t="shared" si="4"/>
        <v>0.10837072840207244</v>
      </c>
      <c r="O37" s="10">
        <f t="shared" si="4"/>
        <v>9.6415853393254689E-2</v>
      </c>
      <c r="P37" s="10">
        <f t="shared" si="4"/>
        <v>0.10188519150408744</v>
      </c>
      <c r="Q37" s="10">
        <f t="shared" si="4"/>
        <v>7.6971945520413781E-2</v>
      </c>
      <c r="R37" s="10"/>
      <c r="S37" s="10">
        <f>AVERAGE(L37:Q37)</f>
        <v>9.1667707123824951E-2</v>
      </c>
    </row>
    <row r="38" spans="1:19" x14ac:dyDescent="0.25">
      <c r="C38" s="21">
        <f>SUM(C34:C36)</f>
        <v>63339960.262253001</v>
      </c>
      <c r="D38" s="21"/>
      <c r="E38" s="21"/>
      <c r="F38" s="21">
        <f>SUM(F33:F36)</f>
        <v>63339960.262253001</v>
      </c>
      <c r="G38" s="21">
        <f>SUM(G34:G36)</f>
        <v>62850965.568929404</v>
      </c>
      <c r="H38" s="21"/>
      <c r="I38" s="21"/>
      <c r="J38" s="21">
        <f>SUM(J33:J36)</f>
        <v>62850965.568929404</v>
      </c>
      <c r="K38" s="10"/>
    </row>
    <row r="39" spans="1:19" x14ac:dyDescent="0.25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</row>
    <row r="40" spans="1:19" x14ac:dyDescent="0.25">
      <c r="G40" s="21"/>
      <c r="H40" s="21"/>
      <c r="I40" s="21"/>
      <c r="J40" s="21"/>
      <c r="L40" s="10"/>
      <c r="M40" s="10"/>
      <c r="N40" s="10"/>
      <c r="O40" s="10"/>
      <c r="P40" s="10"/>
      <c r="Q40" s="10"/>
      <c r="S40" s="20"/>
    </row>
    <row r="41" spans="1:19" x14ac:dyDescent="0.25">
      <c r="G41" s="21"/>
      <c r="H41" s="21"/>
      <c r="I41" s="21"/>
      <c r="J41" s="21"/>
    </row>
    <row r="43" spans="1:19" x14ac:dyDescent="0.25">
      <c r="A43" s="17" t="s">
        <v>254</v>
      </c>
      <c r="B43" s="14" t="s">
        <v>188</v>
      </c>
      <c r="C43" s="7">
        <f>0.14348*SUM(C44:C45)</f>
        <v>11214889.099632893</v>
      </c>
      <c r="F43" s="26">
        <v>11214889.099632893</v>
      </c>
      <c r="G43" s="7">
        <f>0.14348*SUM(G44:G45)</f>
        <v>11664717.509167183</v>
      </c>
      <c r="J43" s="26">
        <v>11664717.509167183</v>
      </c>
      <c r="K43" s="7">
        <v>13726441.139245629</v>
      </c>
      <c r="L43" s="7">
        <v>11580599.959279889</v>
      </c>
      <c r="M43" s="7">
        <v>11950828.516999979</v>
      </c>
      <c r="N43" s="7">
        <v>13549354.242465356</v>
      </c>
      <c r="O43" s="7">
        <v>14166003.810965523</v>
      </c>
      <c r="P43" s="7">
        <v>15024724.883843999</v>
      </c>
      <c r="Q43" s="7">
        <v>19497135.879999999</v>
      </c>
    </row>
    <row r="44" spans="1:19" x14ac:dyDescent="0.25">
      <c r="A44" s="17" t="s">
        <v>254</v>
      </c>
      <c r="B44" t="s">
        <v>181</v>
      </c>
      <c r="C44" s="7">
        <v>30448037.081022568</v>
      </c>
      <c r="D44" s="27">
        <f>C44/SUM(C44:C45)</f>
        <v>0.38954325108111165</v>
      </c>
      <c r="E44" s="27">
        <f>D44*C43</f>
        <v>4368684.3603851181</v>
      </c>
      <c r="F44" s="26">
        <f>C44-E44</f>
        <v>26079352.720637448</v>
      </c>
      <c r="G44" s="7">
        <v>35010379.713524237</v>
      </c>
      <c r="H44" s="27">
        <f>G44/SUM(G44:G45)</f>
        <v>0.43063959991733236</v>
      </c>
      <c r="I44" s="27">
        <f>H44*G43</f>
        <v>5023289.2812964572</v>
      </c>
      <c r="J44" s="26">
        <f>G44-I44</f>
        <v>29987090.432227779</v>
      </c>
      <c r="K44" s="7">
        <v>36491550.122621596</v>
      </c>
      <c r="L44" s="7">
        <v>35322338.959125645</v>
      </c>
      <c r="M44" s="7">
        <v>38275712.658047542</v>
      </c>
      <c r="N44" s="7">
        <v>38290645.582308948</v>
      </c>
      <c r="O44" s="7">
        <v>41464324.545871116</v>
      </c>
      <c r="P44" s="7">
        <v>40888822.648751989</v>
      </c>
      <c r="Q44" s="7">
        <v>42468205.630000003</v>
      </c>
    </row>
    <row r="45" spans="1:19" x14ac:dyDescent="0.25">
      <c r="A45" s="17" t="s">
        <v>254</v>
      </c>
      <c r="B45" t="s">
        <v>118</v>
      </c>
      <c r="C45" s="7">
        <v>47715394.056647435</v>
      </c>
      <c r="D45" s="27">
        <f>C45/SUM(C44:C45)</f>
        <v>0.61045674891888824</v>
      </c>
      <c r="E45" s="27">
        <f>D45*C43</f>
        <v>6846204.7392477738</v>
      </c>
      <c r="F45" s="26">
        <f t="shared" ref="F45" si="5">C45-E45</f>
        <v>40869189.317399658</v>
      </c>
      <c r="G45" s="7">
        <v>46288181.125388384</v>
      </c>
      <c r="H45" s="27">
        <f>G45/SUM(G44:G45)</f>
        <v>0.56936040008266764</v>
      </c>
      <c r="I45" s="27">
        <f>H45*G43</f>
        <v>6641428.227870726</v>
      </c>
      <c r="J45" s="26">
        <f>G45-I45</f>
        <v>39646752.897517659</v>
      </c>
      <c r="K45" s="7">
        <v>0</v>
      </c>
      <c r="L45" s="7">
        <v>50017104.611324482</v>
      </c>
      <c r="M45" s="7">
        <v>54104996.725354828</v>
      </c>
      <c r="N45" s="7">
        <v>59363951.755301595</v>
      </c>
      <c r="O45" s="7">
        <v>62717574.331139773</v>
      </c>
      <c r="P45" s="7">
        <v>63751327.042103991</v>
      </c>
      <c r="Q45" s="7">
        <v>67364209.829999998</v>
      </c>
    </row>
    <row r="46" spans="1:19" x14ac:dyDescent="0.25">
      <c r="A46" s="17" t="s">
        <v>254</v>
      </c>
      <c r="B46" s="14" t="s">
        <v>188</v>
      </c>
      <c r="L46" s="10">
        <f>L43/SUM(L44:L45)</f>
        <v>0.13570043903227205</v>
      </c>
      <c r="M46" s="10">
        <f t="shared" ref="M46:Q46" si="6">M43/SUM(M44:M45)</f>
        <v>0.12936497886589221</v>
      </c>
      <c r="N46" s="10">
        <f t="shared" si="6"/>
        <v>0.13874773550724559</v>
      </c>
      <c r="O46" s="10">
        <f t="shared" si="6"/>
        <v>0.13597375324948546</v>
      </c>
      <c r="P46" s="10">
        <f t="shared" si="6"/>
        <v>0.14358470365564605</v>
      </c>
      <c r="Q46" s="10">
        <f t="shared" si="6"/>
        <v>0.17751713643319339</v>
      </c>
      <c r="R46" s="10"/>
      <c r="S46" s="10">
        <f>AVERAGE(L46:Q46)</f>
        <v>0.14348145779062246</v>
      </c>
    </row>
    <row r="48" spans="1:19" x14ac:dyDescent="0.25">
      <c r="C48" s="21">
        <f>SUM(C44:C45)</f>
        <v>78163431.13767001</v>
      </c>
      <c r="F48" s="11">
        <f>SUM(F43:F45)</f>
        <v>78163431.13767001</v>
      </c>
      <c r="G48" s="21">
        <f>SUM(G44:G45)</f>
        <v>81298560.838912621</v>
      </c>
      <c r="J48" s="11">
        <f>SUM(J43:J45)</f>
        <v>81298560.838912621</v>
      </c>
    </row>
    <row r="53" spans="1:19" x14ac:dyDescent="0.25">
      <c r="A53" s="17" t="s">
        <v>254</v>
      </c>
      <c r="B53" s="14" t="s">
        <v>198</v>
      </c>
      <c r="C53" s="7">
        <f>0.10647*SUM(C54:C56)</f>
        <v>18101138.29189714</v>
      </c>
      <c r="F53" s="26">
        <v>18101138.29189714</v>
      </c>
      <c r="G53" s="7">
        <f>0.10647*SUM(G54:G56)</f>
        <v>16643253.00127862</v>
      </c>
      <c r="J53" s="26">
        <v>16643253.00127862</v>
      </c>
      <c r="K53" s="7">
        <v>15161908.246151501</v>
      </c>
      <c r="L53" s="7">
        <v>18479742.22999914</v>
      </c>
      <c r="M53" s="7">
        <v>20876823.877328217</v>
      </c>
      <c r="N53" s="7">
        <v>22671101.067724369</v>
      </c>
      <c r="O53" s="7">
        <v>23548321.1596178</v>
      </c>
      <c r="P53" s="7">
        <v>25459389.342971995</v>
      </c>
      <c r="Q53" s="7">
        <v>25813324.82</v>
      </c>
    </row>
    <row r="54" spans="1:19" x14ac:dyDescent="0.25">
      <c r="A54" s="17" t="s">
        <v>254</v>
      </c>
      <c r="B54" t="s">
        <v>171</v>
      </c>
      <c r="C54" s="7">
        <v>54536108.071622178</v>
      </c>
      <c r="D54" s="27">
        <f>C54/SUM(C54:C56)</f>
        <v>0.32077868986752273</v>
      </c>
      <c r="E54" s="27">
        <f>D54*C53</f>
        <v>5806459.4263856132</v>
      </c>
      <c r="F54" s="26">
        <f>C54-E54</f>
        <v>48729648.645236567</v>
      </c>
      <c r="G54" s="7">
        <v>43339084.186278783</v>
      </c>
      <c r="H54" s="27">
        <f>G54/SUM(G54:G56)</f>
        <v>0.27724822142393718</v>
      </c>
      <c r="I54" s="27">
        <f>H54*$G$53</f>
        <v>4614312.2933131019</v>
      </c>
      <c r="J54" s="26">
        <f>G54-I54</f>
        <v>38724771.892965682</v>
      </c>
      <c r="K54" s="7">
        <v>51993211.042874008</v>
      </c>
      <c r="L54" s="7">
        <v>56073904.878263168</v>
      </c>
      <c r="M54" s="7">
        <v>62004099.968512028</v>
      </c>
      <c r="N54" s="7">
        <v>53315152.466860995</v>
      </c>
      <c r="O54" s="7">
        <v>57746029.090496086</v>
      </c>
      <c r="P54" s="7">
        <v>59525980.11640799</v>
      </c>
      <c r="Q54" s="7">
        <v>69179533.069999993</v>
      </c>
    </row>
    <row r="55" spans="1:19" x14ac:dyDescent="0.25">
      <c r="A55" s="17" t="s">
        <v>254</v>
      </c>
      <c r="B55" t="s">
        <v>183</v>
      </c>
      <c r="C55" s="7">
        <v>67760128.301871642</v>
      </c>
      <c r="D55" s="27">
        <f>C55/SUM(C54:C56)</f>
        <v>0.39856172269175821</v>
      </c>
      <c r="E55" s="27">
        <f>D55*C53</f>
        <v>7214420.8603002736</v>
      </c>
      <c r="F55" s="26">
        <f t="shared" ref="F55:F56" si="7">C55-E55</f>
        <v>60545707.44157137</v>
      </c>
      <c r="G55" s="7">
        <v>66691444.195974641</v>
      </c>
      <c r="H55" s="27">
        <f>G55/SUM(G54:G56)</f>
        <v>0.42663763285938822</v>
      </c>
      <c r="I55" s="27">
        <f>H55*$G$53</f>
        <v>7100638.0635454189</v>
      </c>
      <c r="J55" s="26">
        <f t="shared" ref="J55:J56" si="8">G55-I55</f>
        <v>59590806.13242922</v>
      </c>
      <c r="K55" s="7">
        <v>74775380.408808827</v>
      </c>
      <c r="L55" s="7">
        <v>79563159.972181588</v>
      </c>
      <c r="M55" s="7">
        <v>78501806.476420641</v>
      </c>
      <c r="N55" s="7">
        <v>95581690.583105937</v>
      </c>
      <c r="O55" s="7">
        <v>104057929.56522335</v>
      </c>
      <c r="P55" s="7">
        <v>101881412.08252798</v>
      </c>
      <c r="Q55" s="7">
        <v>108904995.41</v>
      </c>
    </row>
    <row r="56" spans="1:19" x14ac:dyDescent="0.25">
      <c r="A56" s="17" t="s">
        <v>254</v>
      </c>
      <c r="B56" t="s">
        <v>118</v>
      </c>
      <c r="C56" s="7">
        <v>47715394.056647435</v>
      </c>
      <c r="D56" s="27">
        <f>C56/SUM(C54:C56)</f>
        <v>0.280659587440719</v>
      </c>
      <c r="E56" s="27">
        <f>D56*C53</f>
        <v>5080258.0052112527</v>
      </c>
      <c r="F56" s="26">
        <f t="shared" si="7"/>
        <v>42635136.051436186</v>
      </c>
      <c r="G56" s="7">
        <v>46288181.125388384</v>
      </c>
      <c r="H56" s="27">
        <f>G56/SUM(G54:G56)</f>
        <v>0.29611414571667471</v>
      </c>
      <c r="I56" s="27">
        <f>H56*$G$53</f>
        <v>4928302.6444201013</v>
      </c>
      <c r="J56" s="26">
        <f t="shared" si="8"/>
        <v>41359878.480968282</v>
      </c>
      <c r="K56" s="7">
        <v>0</v>
      </c>
      <c r="L56" s="7">
        <v>50017104.611324482</v>
      </c>
      <c r="M56" s="7">
        <v>54104996.725354828</v>
      </c>
      <c r="N56" s="7">
        <v>59363951.755301595</v>
      </c>
      <c r="O56" s="7">
        <v>62717574.331139773</v>
      </c>
      <c r="P56" s="7">
        <v>63751327.042103991</v>
      </c>
      <c r="Q56" s="7">
        <v>67364209.829999998</v>
      </c>
    </row>
    <row r="57" spans="1:19" x14ac:dyDescent="0.25">
      <c r="L57">
        <f>L53/SUM(L54:L56)</f>
        <v>9.9538525224474275E-2</v>
      </c>
      <c r="M57">
        <f t="shared" ref="M57:Q57" si="9">M53/SUM(M54:M56)</f>
        <v>0.10727468778591855</v>
      </c>
      <c r="N57">
        <f t="shared" si="9"/>
        <v>0.10885918825443204</v>
      </c>
      <c r="O57">
        <f t="shared" si="9"/>
        <v>0.10488223933958279</v>
      </c>
      <c r="P57">
        <f t="shared" si="9"/>
        <v>0.11307307764402791</v>
      </c>
      <c r="Q57">
        <f t="shared" si="9"/>
        <v>0.10516788555416388</v>
      </c>
      <c r="S57">
        <f>AVERAGE(L57:Q57)</f>
        <v>0.10646593396709991</v>
      </c>
    </row>
    <row r="59" spans="1:19" x14ac:dyDescent="0.25">
      <c r="C59" s="21">
        <f>SUM(C54:C56)</f>
        <v>170011630.43014127</v>
      </c>
      <c r="F59" s="11">
        <f>SUM(F53:F56)</f>
        <v>170011630.43014127</v>
      </c>
      <c r="G59" s="21">
        <f>SUM(G54:G56)</f>
        <v>156318709.50764179</v>
      </c>
      <c r="J59" s="11">
        <f>SUM(J53:J56)</f>
        <v>156318709.50764179</v>
      </c>
    </row>
    <row r="66" spans="1:19" x14ac:dyDescent="0.25">
      <c r="A66" s="18" t="s">
        <v>255</v>
      </c>
      <c r="B66" t="s">
        <v>209</v>
      </c>
      <c r="C66" s="4">
        <v>662112065.14167583</v>
      </c>
      <c r="D66" s="27">
        <f>C66/SUM(C66:C68)</f>
        <v>0.1737772216972952</v>
      </c>
      <c r="E66" s="27">
        <f>D66*$C$69</f>
        <v>72832327.165584341</v>
      </c>
      <c r="F66" s="26">
        <f>C66-E66</f>
        <v>589279737.9760915</v>
      </c>
      <c r="G66" s="4">
        <v>680732244.94692564</v>
      </c>
      <c r="H66" s="27">
        <f>G66/SUM(G66:G68)</f>
        <v>0.17623783972264812</v>
      </c>
      <c r="I66" s="27">
        <f>H66*$G$69</f>
        <v>72611946.38654916</v>
      </c>
      <c r="J66" s="26">
        <f>G66-I66</f>
        <v>608120298.56037652</v>
      </c>
      <c r="K66" s="4">
        <v>708726789.61497545</v>
      </c>
      <c r="L66" s="4">
        <v>1089974259.6238437</v>
      </c>
      <c r="M66" s="4">
        <v>1301904429.6980827</v>
      </c>
      <c r="N66" s="4">
        <v>1683800537.3172626</v>
      </c>
      <c r="O66" s="4">
        <v>1453776975.2412968</v>
      </c>
      <c r="P66" s="4">
        <v>1179129429.9719999</v>
      </c>
      <c r="Q66" s="4">
        <v>1084473170</v>
      </c>
    </row>
    <row r="67" spans="1:19" x14ac:dyDescent="0.25">
      <c r="A67" s="18" t="s">
        <v>255</v>
      </c>
      <c r="B67" t="s">
        <v>114</v>
      </c>
      <c r="C67" s="4">
        <v>1722869335.087965</v>
      </c>
      <c r="D67" s="27">
        <f>C67/SUM(C66:C68)</f>
        <v>0.45218243581619311</v>
      </c>
      <c r="E67" s="27">
        <f t="shared" ref="E67:E68" si="10">D67*$C$69</f>
        <v>189515626.85967618</v>
      </c>
      <c r="F67" s="26">
        <f t="shared" ref="F67:F68" si="11">C67-E67</f>
        <v>1533353708.2282889</v>
      </c>
      <c r="G67" s="4">
        <v>1637269671.0008743</v>
      </c>
      <c r="H67" s="27">
        <f>G67/SUM(G66:G68)</f>
        <v>0.42388012614725201</v>
      </c>
      <c r="I67" s="27">
        <f t="shared" ref="I67:I68" si="12">H67*$G$69</f>
        <v>174643317.47691423</v>
      </c>
      <c r="J67" s="26">
        <f t="shared" ref="J67:J68" si="13">G67-I67</f>
        <v>1462626353.5239601</v>
      </c>
      <c r="K67" s="4">
        <v>1906808627.1853311</v>
      </c>
      <c r="L67" s="4">
        <v>1869553407.6264837</v>
      </c>
      <c r="M67" s="4">
        <v>1745983374.6861484</v>
      </c>
      <c r="N67" s="4">
        <v>1681463368.8791122</v>
      </c>
      <c r="O67" s="4">
        <v>1937975986.0441184</v>
      </c>
      <c r="P67" s="4">
        <v>1960083805.5239997</v>
      </c>
      <c r="Q67" s="4">
        <v>2113978890.0000002</v>
      </c>
    </row>
    <row r="68" spans="1:19" x14ac:dyDescent="0.25">
      <c r="A68" s="18" t="s">
        <v>255</v>
      </c>
      <c r="B68" t="s">
        <v>118</v>
      </c>
      <c r="C68" s="4">
        <v>1425138583.7059834</v>
      </c>
      <c r="D68" s="27">
        <f>C68/SUM(C66:C68)</f>
        <v>0.37404034248651175</v>
      </c>
      <c r="E68" s="27">
        <f t="shared" si="10"/>
        <v>156765244.2076582</v>
      </c>
      <c r="F68" s="26">
        <f t="shared" si="11"/>
        <v>1268373339.4983251</v>
      </c>
      <c r="G68" s="4">
        <v>1544575190.1845644</v>
      </c>
      <c r="H68" s="27">
        <f>G68/SUM(G66:G68)</f>
        <v>0.39988203413009982</v>
      </c>
      <c r="I68" s="27">
        <f t="shared" si="12"/>
        <v>164755837.16240719</v>
      </c>
      <c r="J68" s="26">
        <f t="shared" si="13"/>
        <v>1379819353.0221572</v>
      </c>
      <c r="K68" s="4">
        <v>1575961234.1308539</v>
      </c>
      <c r="L68" s="4">
        <v>1602397918.4592481</v>
      </c>
      <c r="M68" s="4">
        <v>1739893990.2305808</v>
      </c>
      <c r="N68" s="4">
        <v>1676596513.2641616</v>
      </c>
      <c r="O68" s="4">
        <v>1987370658.3440263</v>
      </c>
      <c r="P68" s="4">
        <v>1603071214.6799998</v>
      </c>
      <c r="Q68" s="4">
        <v>1966408910</v>
      </c>
    </row>
    <row r="69" spans="1:19" x14ac:dyDescent="0.25">
      <c r="A69" s="18" t="s">
        <v>255</v>
      </c>
      <c r="B69" t="s">
        <v>149</v>
      </c>
      <c r="C69" s="4">
        <f>0.11*SUM(C68,C66,C67)</f>
        <v>419113198.23291868</v>
      </c>
      <c r="D69" s="4"/>
      <c r="E69" s="4"/>
      <c r="F69" s="26">
        <v>419113198.23291868</v>
      </c>
      <c r="G69" s="4">
        <v>412011101.02587062</v>
      </c>
      <c r="H69" s="4"/>
      <c r="I69" s="4"/>
      <c r="J69" s="26">
        <v>412011101.02587062</v>
      </c>
      <c r="K69" s="4">
        <v>472009730.04572177</v>
      </c>
      <c r="L69" s="4">
        <v>545331700.27033198</v>
      </c>
      <c r="M69" s="4">
        <v>563683544.39149833</v>
      </c>
      <c r="N69" s="4">
        <v>699100455.72762883</v>
      </c>
      <c r="O69" s="4">
        <v>790884814.83303225</v>
      </c>
      <c r="P69" s="4">
        <v>772297631.97599983</v>
      </c>
      <c r="Q69" s="4">
        <v>903054530</v>
      </c>
    </row>
    <row r="70" spans="1:19" x14ac:dyDescent="0.25">
      <c r="B70" s="14" t="s">
        <v>149</v>
      </c>
      <c r="C70" s="12"/>
      <c r="D70" s="12"/>
      <c r="E70" s="12"/>
      <c r="F70" s="12"/>
      <c r="G70" s="24">
        <f>G69/SUM(G66,G67,G68)</f>
        <v>0.10666741134351654</v>
      </c>
      <c r="J70" s="24"/>
      <c r="K70" s="24">
        <f t="shared" ref="K70:Q70" si="14">K69/SUM(K66,K67,K68)</f>
        <v>0.11261126260016519</v>
      </c>
      <c r="L70" s="24">
        <f t="shared" si="14"/>
        <v>0.11953980616838787</v>
      </c>
      <c r="M70" s="24">
        <f t="shared" si="14"/>
        <v>0.11773375825638435</v>
      </c>
      <c r="N70" s="24">
        <f t="shared" si="14"/>
        <v>0.1386592244857168</v>
      </c>
      <c r="O70" s="24">
        <f t="shared" si="14"/>
        <v>0.14702856278426912</v>
      </c>
      <c r="P70" s="24">
        <f t="shared" si="14"/>
        <v>0.16285350237633633</v>
      </c>
      <c r="Q70" s="24">
        <f t="shared" si="14"/>
        <v>0.17484585456324489</v>
      </c>
      <c r="S70" s="20">
        <f>AVERAGE(G70:Q70)</f>
        <v>0.13499242282225263</v>
      </c>
    </row>
    <row r="71" spans="1:19" x14ac:dyDescent="0.25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9" x14ac:dyDescent="0.25">
      <c r="C72" s="11">
        <f>SUM(C66:C68)</f>
        <v>3810119983.9356241</v>
      </c>
      <c r="F72" s="11">
        <f>SUM(F66:F69)</f>
        <v>3810119983.9356241</v>
      </c>
      <c r="G72" s="11">
        <f>SUM(G66:G68)</f>
        <v>3862577106.1323643</v>
      </c>
      <c r="J72" s="11">
        <f>SUM(J66:J69)</f>
        <v>3862577106.1323647</v>
      </c>
    </row>
    <row r="78" spans="1:19" x14ac:dyDescent="0.25">
      <c r="A78" t="s">
        <v>256</v>
      </c>
      <c r="B78" t="s">
        <v>209</v>
      </c>
      <c r="C78" s="4">
        <v>44321.095652630429</v>
      </c>
      <c r="D78" s="27">
        <f>C78/SUM($C$78:$C$80)</f>
        <v>0.22501311217722339</v>
      </c>
      <c r="E78" s="27">
        <f>D78*$C$81</f>
        <v>17775.757900431181</v>
      </c>
      <c r="F78" s="26">
        <f>C78-E78</f>
        <v>26545.337752199248</v>
      </c>
      <c r="G78" s="4">
        <v>48839.990653748282</v>
      </c>
      <c r="H78" s="27">
        <f>G78/SUM($G$78:$G$80)</f>
        <v>0.23495654447097097</v>
      </c>
      <c r="I78" s="27">
        <f>H78*$G$81</f>
        <v>19588.140523512484</v>
      </c>
      <c r="J78" s="26">
        <f>G78-I78</f>
        <v>29251.850130235798</v>
      </c>
      <c r="K78" s="4">
        <v>49875.220240102943</v>
      </c>
      <c r="L78" s="4">
        <v>75305.673479793171</v>
      </c>
      <c r="M78" s="4">
        <v>88360.553016743099</v>
      </c>
      <c r="N78" s="4">
        <v>112313.27166542085</v>
      </c>
      <c r="O78" s="4">
        <v>95285.897681083181</v>
      </c>
      <c r="P78" s="4">
        <v>75965.041931999993</v>
      </c>
      <c r="Q78" s="4">
        <v>68741.960000000006</v>
      </c>
    </row>
    <row r="79" spans="1:19" x14ac:dyDescent="0.25">
      <c r="A79" t="s">
        <v>256</v>
      </c>
      <c r="B79" t="s">
        <v>114</v>
      </c>
      <c r="C79" s="4">
        <v>82611.823669665624</v>
      </c>
      <c r="D79" s="27">
        <f>C79/SUM($C$78:$C$80)</f>
        <v>0.41941074047983828</v>
      </c>
      <c r="E79" s="27">
        <f t="shared" ref="E79:E80" si="15">D79*$C$81</f>
        <v>33132.93039446629</v>
      </c>
      <c r="F79" s="26">
        <f t="shared" ref="F79:F80" si="16">C79-E79</f>
        <v>49478.893275199334</v>
      </c>
      <c r="G79" s="4">
        <v>77022.622772841467</v>
      </c>
      <c r="H79" s="27">
        <f t="shared" ref="H79:H80" si="17">G79/SUM($G$78:$G$80)</f>
        <v>0.37053588771334206</v>
      </c>
      <c r="I79" s="27">
        <f t="shared" ref="I79:I80" si="18">H79*$G$81</f>
        <v>30891.282700278774</v>
      </c>
      <c r="J79" s="26">
        <f t="shared" ref="J79:J80" si="19">G79-I79</f>
        <v>46131.340072562693</v>
      </c>
      <c r="K79" s="4">
        <v>86878.474706208857</v>
      </c>
      <c r="L79" s="4">
        <v>82650.457338480905</v>
      </c>
      <c r="M79" s="4">
        <v>74986.400712546543</v>
      </c>
      <c r="N79" s="4">
        <v>70236.559389551476</v>
      </c>
      <c r="O79" s="4">
        <v>78911.02506755518</v>
      </c>
      <c r="P79" s="4">
        <v>77725.587264000002</v>
      </c>
      <c r="Q79" s="4">
        <v>81731.25</v>
      </c>
    </row>
    <row r="80" spans="1:19" x14ac:dyDescent="0.25">
      <c r="A80" t="s">
        <v>256</v>
      </c>
      <c r="B80" t="s">
        <v>118</v>
      </c>
      <c r="C80" s="4">
        <v>70038.249263304126</v>
      </c>
      <c r="D80" s="27">
        <f>C80/SUM($C$78:$C$80)</f>
        <v>0.35557614734293841</v>
      </c>
      <c r="E80" s="27">
        <f t="shared" si="15"/>
        <v>28090.076392338862</v>
      </c>
      <c r="F80" s="26">
        <f t="shared" si="16"/>
        <v>41948.172870965267</v>
      </c>
      <c r="G80" s="4">
        <v>82005.57242759272</v>
      </c>
      <c r="H80" s="27">
        <f t="shared" si="17"/>
        <v>0.39450756781568702</v>
      </c>
      <c r="I80" s="27">
        <f t="shared" si="18"/>
        <v>32889.782633475726</v>
      </c>
      <c r="J80" s="26">
        <f t="shared" si="19"/>
        <v>49115.789794116994</v>
      </c>
      <c r="K80" s="4">
        <v>82188.335547712923</v>
      </c>
      <c r="L80" s="4">
        <v>82140.55469988109</v>
      </c>
      <c r="M80" s="4">
        <v>87718.377388467299</v>
      </c>
      <c r="N80" s="4">
        <v>83168.638040320555</v>
      </c>
      <c r="O80" s="4">
        <v>96963.833147687968</v>
      </c>
      <c r="P80" s="4">
        <v>76985.606567999988</v>
      </c>
      <c r="Q80" s="4">
        <v>93009.600000000006</v>
      </c>
    </row>
    <row r="81" spans="1:19" x14ac:dyDescent="0.25">
      <c r="A81" t="s">
        <v>256</v>
      </c>
      <c r="B81" t="s">
        <v>149</v>
      </c>
      <c r="C81" s="4">
        <f>0.401067655*SUM(C80,C78,C79)</f>
        <v>78998.764687236326</v>
      </c>
      <c r="F81" s="26">
        <v>78998.764687236326</v>
      </c>
      <c r="G81" s="4">
        <v>83369.205857266978</v>
      </c>
      <c r="H81" s="4"/>
      <c r="I81" s="4"/>
      <c r="J81" s="26">
        <v>83369.205857266978</v>
      </c>
      <c r="K81" s="4">
        <v>93522.833948025931</v>
      </c>
      <c r="L81" s="4">
        <v>105889.64513029193</v>
      </c>
      <c r="M81" s="4">
        <v>107347.84387164384</v>
      </c>
      <c r="N81" s="4">
        <v>130672.98745323495</v>
      </c>
      <c r="O81" s="4">
        <v>144983.46271368954</v>
      </c>
      <c r="P81" s="4">
        <v>139027.47658799999</v>
      </c>
      <c r="Q81" s="4">
        <v>159719.57999999999</v>
      </c>
    </row>
    <row r="82" spans="1:19" x14ac:dyDescent="0.25">
      <c r="G82">
        <f>G81/SUM(G78,G79,G80)</f>
        <v>0.40106765503668595</v>
      </c>
      <c r="K82">
        <f>K81/SUM(K78,K79,K80)</f>
        <v>0.42715797298946817</v>
      </c>
      <c r="L82">
        <f t="shared" ref="L82:Q82" si="20">L81/SUM(L78,L79,L80)</f>
        <v>0.44102918331325724</v>
      </c>
      <c r="M82">
        <f t="shared" si="20"/>
        <v>0.42756936369400428</v>
      </c>
      <c r="N82">
        <f t="shared" si="20"/>
        <v>0.49177231789022752</v>
      </c>
      <c r="O82">
        <f t="shared" si="20"/>
        <v>0.53467715943792948</v>
      </c>
      <c r="P82">
        <f t="shared" si="20"/>
        <v>0.60269527169775772</v>
      </c>
      <c r="Q82">
        <f t="shared" si="20"/>
        <v>0.65597887588039572</v>
      </c>
      <c r="S82">
        <f>AVERAGE(G82,K82:Q82)</f>
        <v>0.49774347499246574</v>
      </c>
    </row>
    <row r="84" spans="1:19" x14ac:dyDescent="0.25">
      <c r="C84" s="11">
        <f>SUM(C78:C80)</f>
        <v>196971.16858560016</v>
      </c>
      <c r="F84" s="11">
        <f>SUM(F78:F81)</f>
        <v>196971.16858560016</v>
      </c>
      <c r="G84" s="11">
        <f>SUM(G78:G80)</f>
        <v>207868.18585418246</v>
      </c>
      <c r="J84" s="11">
        <f>SUM(J78:J81)</f>
        <v>207868.18585418246</v>
      </c>
    </row>
    <row r="87" spans="1:19" x14ac:dyDescent="0.25">
      <c r="A87" t="s">
        <v>257</v>
      </c>
      <c r="B87" t="s">
        <v>209</v>
      </c>
      <c r="C87" s="8">
        <v>589279737.9760915</v>
      </c>
      <c r="D87" s="8">
        <v>1084473170</v>
      </c>
      <c r="E87" s="9"/>
      <c r="F87" s="8"/>
    </row>
    <row r="88" spans="1:19" x14ac:dyDescent="0.25">
      <c r="A88" t="s">
        <v>257</v>
      </c>
      <c r="B88" t="s">
        <v>110</v>
      </c>
      <c r="C88" s="8">
        <v>416007943.37556189</v>
      </c>
      <c r="D88" s="8">
        <v>540041490</v>
      </c>
      <c r="E88" s="9"/>
    </row>
    <row r="89" spans="1:19" x14ac:dyDescent="0.25">
      <c r="A89" t="s">
        <v>257</v>
      </c>
      <c r="B89" t="s">
        <v>114</v>
      </c>
      <c r="C89" s="8">
        <v>1533353708.2282889</v>
      </c>
      <c r="D89" s="8">
        <v>2113978890.0000002</v>
      </c>
      <c r="E89" s="9"/>
    </row>
    <row r="90" spans="1:19" x14ac:dyDescent="0.25">
      <c r="A90" t="s">
        <v>257</v>
      </c>
      <c r="B90" t="s">
        <v>118</v>
      </c>
      <c r="C90" s="8">
        <v>1268373339.4983251</v>
      </c>
      <c r="D90" s="8">
        <v>1966408910</v>
      </c>
      <c r="E90" s="9"/>
    </row>
    <row r="91" spans="1:19" x14ac:dyDescent="0.25">
      <c r="A91" t="s">
        <v>257</v>
      </c>
      <c r="B91" t="s">
        <v>126</v>
      </c>
      <c r="C91" s="8">
        <v>87293804.146248728</v>
      </c>
      <c r="D91" s="8">
        <v>126740990</v>
      </c>
      <c r="E91" s="9"/>
    </row>
    <row r="92" spans="1:19" x14ac:dyDescent="0.25">
      <c r="A92" t="s">
        <v>257</v>
      </c>
      <c r="B92" t="s">
        <v>149</v>
      </c>
      <c r="C92" s="8">
        <v>419113198.23291868</v>
      </c>
      <c r="D92" s="8">
        <v>903054530</v>
      </c>
      <c r="E92" s="9"/>
    </row>
    <row r="96" spans="1:19" x14ac:dyDescent="0.25">
      <c r="A96" t="s">
        <v>258</v>
      </c>
      <c r="B96" t="s">
        <v>209</v>
      </c>
      <c r="C96" s="8">
        <v>26545.337752199248</v>
      </c>
      <c r="D96" s="8">
        <v>68741.960000000006</v>
      </c>
      <c r="E96" s="10"/>
      <c r="F96" s="8"/>
    </row>
    <row r="97" spans="1:6" x14ac:dyDescent="0.25">
      <c r="A97" t="s">
        <v>258</v>
      </c>
      <c r="B97" t="s">
        <v>110</v>
      </c>
      <c r="C97" s="8">
        <v>30568.54699121126</v>
      </c>
      <c r="D97" s="8">
        <v>39439.24</v>
      </c>
      <c r="E97" s="10"/>
      <c r="F97" s="8"/>
    </row>
    <row r="98" spans="1:6" x14ac:dyDescent="0.25">
      <c r="A98" t="s">
        <v>258</v>
      </c>
      <c r="B98" t="s">
        <v>114</v>
      </c>
      <c r="C98" s="8">
        <v>49478.893275199334</v>
      </c>
      <c r="D98" s="8">
        <v>81731.25</v>
      </c>
      <c r="E98" s="10"/>
      <c r="F98" s="8"/>
    </row>
    <row r="99" spans="1:6" x14ac:dyDescent="0.25">
      <c r="A99" t="s">
        <v>258</v>
      </c>
      <c r="B99" t="s">
        <v>118</v>
      </c>
      <c r="C99" s="8">
        <v>41948.172870965267</v>
      </c>
      <c r="D99" s="8">
        <v>93009.600000000006</v>
      </c>
      <c r="E99" s="10"/>
      <c r="F99" s="8"/>
    </row>
    <row r="100" spans="1:6" x14ac:dyDescent="0.25">
      <c r="A100" t="s">
        <v>258</v>
      </c>
      <c r="B100" t="s">
        <v>126</v>
      </c>
      <c r="C100" s="8">
        <v>29641.438193417787</v>
      </c>
      <c r="D100" s="8">
        <v>41432.160000000003</v>
      </c>
      <c r="E100" s="10"/>
      <c r="F100" s="8"/>
    </row>
    <row r="101" spans="1:6" x14ac:dyDescent="0.25">
      <c r="A101" t="s">
        <v>258</v>
      </c>
      <c r="B101" t="s">
        <v>149</v>
      </c>
      <c r="C101" s="8">
        <v>78998.764687236326</v>
      </c>
      <c r="D101" s="8">
        <v>159719.57999999999</v>
      </c>
      <c r="E101" s="10"/>
      <c r="F101" s="8"/>
    </row>
    <row r="113" spans="1:19" x14ac:dyDescent="0.25">
      <c r="A113" t="s">
        <v>251</v>
      </c>
      <c r="B113" t="s">
        <v>89</v>
      </c>
    </row>
    <row r="123" spans="1:19" x14ac:dyDescent="0.25">
      <c r="A123" t="s">
        <v>259</v>
      </c>
      <c r="B123" t="s">
        <v>90</v>
      </c>
      <c r="C123" s="4">
        <f>S127*SUM(C124:C126)</f>
        <v>187135.37634577599</v>
      </c>
      <c r="F123" s="26">
        <v>187135.37634577599</v>
      </c>
      <c r="G123" s="4">
        <f>S127*SUM(G124:G126)</f>
        <v>221013.42446167549</v>
      </c>
      <c r="J123" s="26">
        <v>221013.42446167549</v>
      </c>
      <c r="K123" s="4">
        <v>177732.30507296542</v>
      </c>
      <c r="L123" s="4">
        <v>233601.68988054982</v>
      </c>
      <c r="M123" s="4">
        <v>258610.38819213619</v>
      </c>
      <c r="N123" s="4">
        <v>284555.51145492174</v>
      </c>
      <c r="O123" s="4">
        <v>324043.41539662553</v>
      </c>
      <c r="P123" s="4">
        <v>378641.13393599994</v>
      </c>
      <c r="Q123" s="4">
        <v>211648.49</v>
      </c>
    </row>
    <row r="124" spans="1:19" x14ac:dyDescent="0.25">
      <c r="A124" t="s">
        <v>259</v>
      </c>
      <c r="B124" t="s">
        <v>12</v>
      </c>
      <c r="C124" s="4">
        <v>521786.00136945717</v>
      </c>
      <c r="D124" s="27">
        <f>C124/SUM($C$124:$C$126)</f>
        <v>0.28281779826328307</v>
      </c>
      <c r="E124" s="27">
        <f>D124*$C$123</f>
        <v>52925.21511528323</v>
      </c>
      <c r="F124" s="26">
        <f>C124-E124</f>
        <v>468860.78625417396</v>
      </c>
      <c r="G124" s="4">
        <v>602760.57983428752</v>
      </c>
      <c r="H124" s="27">
        <f>G124/SUM($G$124:$G$126)</f>
        <v>0.2766281654550431</v>
      </c>
      <c r="I124" s="27">
        <f>H124*G123</f>
        <v>61138.538149770036</v>
      </c>
      <c r="J124" s="26">
        <f>G124-I124</f>
        <v>541622.04168451752</v>
      </c>
      <c r="K124" s="4">
        <v>625343.3310177715</v>
      </c>
      <c r="L124" s="4">
        <v>592798.77652558999</v>
      </c>
      <c r="M124" s="4">
        <v>590875.47723647789</v>
      </c>
      <c r="N124" s="4">
        <v>602609.71326524741</v>
      </c>
      <c r="O124" s="4">
        <v>710261.00996895705</v>
      </c>
      <c r="P124" s="4">
        <v>904782.89865599992</v>
      </c>
      <c r="Q124" s="4">
        <v>566424.48</v>
      </c>
    </row>
    <row r="125" spans="1:19" x14ac:dyDescent="0.25">
      <c r="A125" t="s">
        <v>259</v>
      </c>
      <c r="B125" t="s">
        <v>34</v>
      </c>
      <c r="C125" s="4">
        <v>723753.73911004246</v>
      </c>
      <c r="D125" s="27">
        <f>C125/SUM($C$124:$C$126)</f>
        <v>0.39228809980087437</v>
      </c>
      <c r="E125" s="27">
        <f>D125*$C$123</f>
        <v>73410.98119220596</v>
      </c>
      <c r="F125" s="26">
        <f t="shared" ref="F125:F126" si="21">C125-E125</f>
        <v>650342.75791783654</v>
      </c>
      <c r="G125" s="4">
        <v>831612.15027196996</v>
      </c>
      <c r="H125" s="27">
        <f t="shared" ref="H125:H126" si="22">G125/SUM($G$124:$G$126)</f>
        <v>0.38165625158019439</v>
      </c>
      <c r="I125" s="27">
        <f>H125*G123</f>
        <v>84351.155128945509</v>
      </c>
      <c r="J125" s="26">
        <f t="shared" ref="J125:J126" si="23">G125-I125</f>
        <v>747260.99514302448</v>
      </c>
      <c r="K125" s="4">
        <v>924563.95488994673</v>
      </c>
      <c r="L125" s="4">
        <v>932802.8857502368</v>
      </c>
      <c r="M125" s="4">
        <v>952026.30051954673</v>
      </c>
      <c r="N125" s="4">
        <v>940368.25322168728</v>
      </c>
      <c r="O125" s="4">
        <v>1135469.2134717358</v>
      </c>
      <c r="P125" s="4">
        <v>1446689.2163879997</v>
      </c>
      <c r="Q125" s="4">
        <v>909156.84</v>
      </c>
    </row>
    <row r="126" spans="1:19" x14ac:dyDescent="0.25">
      <c r="A126" t="s">
        <v>259</v>
      </c>
      <c r="B126" t="s">
        <v>38</v>
      </c>
      <c r="C126" s="4">
        <v>599414.87190211541</v>
      </c>
      <c r="D126" s="27">
        <f>C126/SUM($C$124:$C$126)</f>
        <v>0.32489410193584262</v>
      </c>
      <c r="E126" s="27">
        <f>D126*$C$123</f>
        <v>60799.180038286817</v>
      </c>
      <c r="F126" s="26">
        <f t="shared" si="21"/>
        <v>538615.69186382857</v>
      </c>
      <c r="G126" s="4">
        <v>744583.19378807466</v>
      </c>
      <c r="H126" s="27">
        <f t="shared" si="22"/>
        <v>0.34171558296476268</v>
      </c>
      <c r="I126" s="27">
        <f>H126*G123</f>
        <v>75523.731182959978</v>
      </c>
      <c r="J126" s="26">
        <f t="shared" si="23"/>
        <v>669059.46260511468</v>
      </c>
      <c r="K126" s="4">
        <v>775683.67934893398</v>
      </c>
      <c r="L126" s="4">
        <v>778699.43103653053</v>
      </c>
      <c r="M126" s="4">
        <v>828918.42846107366</v>
      </c>
      <c r="N126" s="4">
        <v>922359.05274957721</v>
      </c>
      <c r="O126" s="4">
        <v>1041681.0332430213</v>
      </c>
      <c r="P126" s="4">
        <v>1292802.0059759996</v>
      </c>
      <c r="Q126" s="4">
        <v>834196.39</v>
      </c>
    </row>
    <row r="127" spans="1:19" x14ac:dyDescent="0.25">
      <c r="K127">
        <f>K123/SUM(K124,K125,K126)</f>
        <v>7.6424576689629029E-2</v>
      </c>
      <c r="L127">
        <f t="shared" ref="L127:Q127" si="24">L123/SUM(L124,L125,L126)</f>
        <v>0.10137637418934477</v>
      </c>
      <c r="M127">
        <f t="shared" si="24"/>
        <v>0.10903456658066138</v>
      </c>
      <c r="N127">
        <f t="shared" si="24"/>
        <v>0.11542256058080268</v>
      </c>
      <c r="O127">
        <f t="shared" si="24"/>
        <v>0.1122262769622918</v>
      </c>
      <c r="P127">
        <f t="shared" si="24"/>
        <v>0.10390028888112887</v>
      </c>
      <c r="Q127">
        <f t="shared" si="24"/>
        <v>9.1631540595306898E-2</v>
      </c>
      <c r="S127">
        <f>AVERAGE(K127:Q127)</f>
        <v>0.10143088349702364</v>
      </c>
    </row>
    <row r="129" spans="3:10" x14ac:dyDescent="0.25">
      <c r="C129" s="11">
        <f>SUM(C124:C126)</f>
        <v>1844954.612381615</v>
      </c>
      <c r="F129" s="11">
        <f>SUM(F123:F126)</f>
        <v>1844954.612381615</v>
      </c>
      <c r="G129" s="11">
        <f>SUM(G124:G126)</f>
        <v>2178955.9238943318</v>
      </c>
      <c r="J129" s="11">
        <f>SUM(J123:J126)</f>
        <v>2178955.9238943323</v>
      </c>
    </row>
  </sheetData>
  <mergeCells count="1">
    <mergeCell ref="F12:I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topLeftCell="E45" zoomScaleNormal="100" workbookViewId="0">
      <selection activeCell="AK2" sqref="AK2:AK80"/>
    </sheetView>
  </sheetViews>
  <sheetFormatPr defaultRowHeight="15" x14ac:dyDescent="0.25"/>
  <cols>
    <col min="1" max="1" width="24.28515625" bestFit="1" customWidth="1"/>
    <col min="2" max="2" width="18" hidden="1" customWidth="1"/>
    <col min="3" max="3" width="9.42578125" hidden="1" customWidth="1"/>
    <col min="4" max="4" width="8.85546875" hidden="1" customWidth="1"/>
    <col min="5" max="5" width="28.140625" bestFit="1" customWidth="1"/>
    <col min="6" max="6" width="18" hidden="1" customWidth="1"/>
    <col min="7" max="7" width="9.42578125" hidden="1" customWidth="1"/>
    <col min="8" max="8" width="8.85546875" hidden="1" customWidth="1"/>
    <col min="9" max="9" width="28.140625" customWidth="1"/>
    <col min="10" max="10" width="18" hidden="1" customWidth="1"/>
    <col min="11" max="11" width="9.42578125" hidden="1" customWidth="1"/>
    <col min="12" max="12" width="8.85546875" hidden="1" customWidth="1"/>
    <col min="13" max="13" width="28.140625" bestFit="1" customWidth="1"/>
    <col min="14" max="14" width="18" hidden="1" customWidth="1"/>
    <col min="15" max="15" width="9.42578125" hidden="1" customWidth="1"/>
    <col min="16" max="16" width="8.85546875" hidden="1" customWidth="1"/>
    <col min="17" max="17" width="28.140625" bestFit="1" customWidth="1"/>
    <col min="18" max="18" width="16.85546875" hidden="1" customWidth="1"/>
    <col min="19" max="19" width="9.42578125" hidden="1" customWidth="1"/>
    <col min="20" max="20" width="8.85546875" hidden="1" customWidth="1"/>
    <col min="21" max="21" width="28.140625" bestFit="1" customWidth="1"/>
    <col min="22" max="22" width="18" hidden="1" customWidth="1"/>
    <col min="23" max="23" width="9.42578125" hidden="1" customWidth="1"/>
    <col min="24" max="24" width="8.85546875" hidden="1" customWidth="1"/>
    <col min="25" max="25" width="28.140625" bestFit="1" customWidth="1"/>
    <col min="26" max="26" width="18" hidden="1" customWidth="1"/>
    <col min="27" max="27" width="9.42578125" hidden="1" customWidth="1"/>
    <col min="28" max="28" width="8.85546875" hidden="1" customWidth="1"/>
    <col min="29" max="29" width="28.140625" bestFit="1" customWidth="1"/>
    <col min="30" max="30" width="18" hidden="1" customWidth="1"/>
    <col min="31" max="31" width="9.42578125" hidden="1" customWidth="1"/>
    <col min="32" max="32" width="8.85546875" hidden="1" customWidth="1"/>
    <col min="33" max="33" width="28.140625" bestFit="1" customWidth="1"/>
    <col min="34" max="34" width="18" hidden="1" customWidth="1"/>
    <col min="35" max="35" width="9.42578125" hidden="1" customWidth="1"/>
    <col min="36" max="36" width="8.85546875" hidden="1" customWidth="1"/>
    <col min="37" max="37" width="28.140625" bestFit="1" customWidth="1"/>
  </cols>
  <sheetData>
    <row r="1" spans="1:37" ht="15.75" x14ac:dyDescent="0.25">
      <c r="A1" s="1" t="s">
        <v>0</v>
      </c>
      <c r="B1" s="5">
        <v>2012</v>
      </c>
      <c r="C1" s="1" t="s">
        <v>1</v>
      </c>
      <c r="D1" s="1" t="s">
        <v>2</v>
      </c>
      <c r="E1" s="1" t="s">
        <v>3</v>
      </c>
      <c r="F1" s="5">
        <v>2013</v>
      </c>
      <c r="G1" s="1" t="s">
        <v>1</v>
      </c>
      <c r="H1" s="1" t="s">
        <v>2</v>
      </c>
      <c r="I1" s="1" t="s">
        <v>4</v>
      </c>
      <c r="J1" s="5">
        <v>2014</v>
      </c>
      <c r="K1" s="1" t="s">
        <v>1</v>
      </c>
      <c r="L1" s="1" t="s">
        <v>2</v>
      </c>
      <c r="M1" s="1" t="s">
        <v>5</v>
      </c>
      <c r="N1" s="5">
        <v>2015</v>
      </c>
      <c r="O1" s="1" t="s">
        <v>1</v>
      </c>
      <c r="P1" s="1" t="s">
        <v>2</v>
      </c>
      <c r="Q1" s="1" t="s">
        <v>6</v>
      </c>
      <c r="R1" s="5">
        <v>2016</v>
      </c>
      <c r="S1" s="1" t="s">
        <v>1</v>
      </c>
      <c r="T1" s="1" t="s">
        <v>2</v>
      </c>
      <c r="U1" s="1" t="s">
        <v>7</v>
      </c>
      <c r="V1" s="5">
        <v>2017</v>
      </c>
      <c r="W1" s="1" t="s">
        <v>1</v>
      </c>
      <c r="X1" s="1" t="s">
        <v>2</v>
      </c>
      <c r="Y1" s="1" t="s">
        <v>8</v>
      </c>
      <c r="Z1" s="5">
        <v>2018</v>
      </c>
      <c r="AA1" s="1" t="s">
        <v>1</v>
      </c>
      <c r="AB1" s="1" t="s">
        <v>2</v>
      </c>
      <c r="AC1" s="1" t="s">
        <v>9</v>
      </c>
      <c r="AD1" s="5">
        <v>2019</v>
      </c>
      <c r="AE1" s="1" t="s">
        <v>1</v>
      </c>
      <c r="AF1" s="1" t="s">
        <v>2</v>
      </c>
      <c r="AG1" s="1" t="s">
        <v>10</v>
      </c>
      <c r="AH1" s="5">
        <v>2020</v>
      </c>
      <c r="AI1" s="1" t="s">
        <v>1</v>
      </c>
      <c r="AJ1" s="1" t="s">
        <v>2</v>
      </c>
      <c r="AK1" s="1" t="s">
        <v>11</v>
      </c>
    </row>
    <row r="2" spans="1:37" x14ac:dyDescent="0.25">
      <c r="A2" t="s">
        <v>12</v>
      </c>
      <c r="B2" s="6">
        <v>272797.82095149369</v>
      </c>
      <c r="C2" s="2">
        <v>1.0584</v>
      </c>
      <c r="D2" s="2">
        <v>0.64776647727787162</v>
      </c>
      <c r="E2" s="7">
        <f t="shared" ref="E2:E66" si="0">B2/D2</f>
        <v>421136.05831823853</v>
      </c>
      <c r="F2" s="6">
        <v>420263.29056013172</v>
      </c>
      <c r="G2" s="2">
        <v>1.0590999999999999</v>
      </c>
      <c r="H2" s="2">
        <v>0.68604947608499378</v>
      </c>
      <c r="I2" s="7">
        <f t="shared" ref="I2:I66" si="1">F2/H2</f>
        <v>612584.52226857445</v>
      </c>
      <c r="J2" s="6">
        <v>469316.69</v>
      </c>
      <c r="K2" s="2">
        <v>1.0641</v>
      </c>
      <c r="L2" s="2">
        <v>0.7300252475020419</v>
      </c>
      <c r="M2" s="7">
        <f>J2/L2</f>
        <v>642877.34103153378</v>
      </c>
      <c r="N2" s="6">
        <v>365882.54</v>
      </c>
      <c r="O2" s="2">
        <v>1.1067</v>
      </c>
      <c r="P2" s="2">
        <v>0.80791894141050979</v>
      </c>
      <c r="Q2" s="7">
        <f>N2/P2</f>
        <v>452870.3577133888</v>
      </c>
      <c r="R2" s="6">
        <v>648188.41</v>
      </c>
      <c r="S2" s="2">
        <v>1.0629</v>
      </c>
      <c r="T2" s="2">
        <v>0.85873704282523078</v>
      </c>
      <c r="U2" s="7">
        <f>R2/T2</f>
        <v>754815.94210431492</v>
      </c>
      <c r="V2" s="6">
        <v>344141.05</v>
      </c>
      <c r="W2" s="2">
        <v>1.0295000000000001</v>
      </c>
      <c r="X2" s="2">
        <v>0.88406978558857519</v>
      </c>
      <c r="Y2" s="7">
        <f>V2/X2</f>
        <v>389269.10025647562</v>
      </c>
      <c r="Z2" s="6">
        <v>649163.91</v>
      </c>
      <c r="AA2" s="2">
        <v>1.0375000000000001</v>
      </c>
      <c r="AB2" s="3">
        <v>0.9172224025481468</v>
      </c>
      <c r="AC2" s="7">
        <f>Z2/AB2</f>
        <v>707749.73244934902</v>
      </c>
      <c r="AD2" s="6">
        <v>596577.02</v>
      </c>
      <c r="AE2" s="2">
        <v>1.0430999999999999</v>
      </c>
      <c r="AF2" s="3">
        <v>0.95675468809797182</v>
      </c>
      <c r="AG2" s="7">
        <f>AD2/AF2</f>
        <v>623542.30130399996</v>
      </c>
      <c r="AH2" s="6">
        <v>1025337.27</v>
      </c>
      <c r="AI2" s="2">
        <v>1.0451999999999999</v>
      </c>
      <c r="AJ2" s="3">
        <v>1</v>
      </c>
      <c r="AK2" s="7">
        <f>AH2/AJ2</f>
        <v>1025337.27</v>
      </c>
    </row>
    <row r="3" spans="1:37" x14ac:dyDescent="0.25">
      <c r="A3" t="s">
        <v>13</v>
      </c>
      <c r="B3" s="6">
        <v>106342.52</v>
      </c>
      <c r="C3" s="2">
        <v>1.0584</v>
      </c>
      <c r="D3" s="2">
        <v>0.64776647727787162</v>
      </c>
      <c r="E3" s="7">
        <f t="shared" si="0"/>
        <v>164167.98912917869</v>
      </c>
      <c r="F3" s="6">
        <v>189550.99</v>
      </c>
      <c r="G3" s="2">
        <v>1.0590999999999999</v>
      </c>
      <c r="H3" s="2">
        <v>0.68604947608499378</v>
      </c>
      <c r="I3" s="7">
        <f t="shared" si="1"/>
        <v>276293.4695055678</v>
      </c>
      <c r="J3" s="6">
        <v>232756.6</v>
      </c>
      <c r="K3" s="2">
        <v>1.0641</v>
      </c>
      <c r="L3" s="2">
        <v>0.7300252475020419</v>
      </c>
      <c r="M3" s="7">
        <f t="shared" ref="M3:M66" si="2">J3/L3</f>
        <v>318833.63047570351</v>
      </c>
      <c r="N3" s="6">
        <v>127333.08</v>
      </c>
      <c r="O3" s="2">
        <v>1.1067</v>
      </c>
      <c r="P3" s="2">
        <v>0.80791894141050979</v>
      </c>
      <c r="Q3" s="7">
        <f t="shared" ref="Q3:Q66" si="3">N3/P3</f>
        <v>157606.25660996986</v>
      </c>
      <c r="R3" s="6">
        <v>54778.36</v>
      </c>
      <c r="S3" s="2">
        <v>1.0629</v>
      </c>
      <c r="T3" s="2">
        <v>0.85873704282523078</v>
      </c>
      <c r="U3" s="7">
        <f t="shared" ref="U3:U66" si="4">R3/T3</f>
        <v>63789.445742063363</v>
      </c>
      <c r="V3" s="6">
        <v>218425.29</v>
      </c>
      <c r="W3" s="2">
        <v>1.0295000000000001</v>
      </c>
      <c r="X3" s="2">
        <v>0.88406978558857519</v>
      </c>
      <c r="Y3" s="7">
        <f t="shared" ref="Y3:Y66" si="5">V3/X3</f>
        <v>247067.92784981558</v>
      </c>
      <c r="Z3" s="6">
        <v>1300662.48</v>
      </c>
      <c r="AA3" s="2">
        <v>1.0375000000000001</v>
      </c>
      <c r="AB3" s="3">
        <v>0.9172224025481468</v>
      </c>
      <c r="AC3" s="7">
        <f t="shared" ref="AC3:AC66" si="6">Z3/AB3</f>
        <v>1418044.8235745372</v>
      </c>
      <c r="AD3" s="6">
        <v>375996.4</v>
      </c>
      <c r="AE3" s="2">
        <v>1.0430999999999999</v>
      </c>
      <c r="AF3" s="3">
        <v>0.95675468809797182</v>
      </c>
      <c r="AG3" s="7">
        <f t="shared" ref="AG3:AG66" si="7">AD3/AF3</f>
        <v>392991.43727999995</v>
      </c>
      <c r="AH3" s="6">
        <v>146304.26</v>
      </c>
      <c r="AI3" s="2">
        <v>1.0451999999999999</v>
      </c>
      <c r="AJ3" s="3">
        <v>1</v>
      </c>
      <c r="AK3" s="7">
        <f t="shared" ref="AK3:AK66" si="8">AH3/AJ3</f>
        <v>146304.26</v>
      </c>
    </row>
    <row r="4" spans="1:37" x14ac:dyDescent="0.25">
      <c r="A4" t="s">
        <v>14</v>
      </c>
      <c r="B4" s="6">
        <v>958537.87</v>
      </c>
      <c r="C4" s="2">
        <v>1.0584</v>
      </c>
      <c r="D4" s="2">
        <v>0.64776647727787162</v>
      </c>
      <c r="E4" s="7">
        <f t="shared" si="0"/>
        <v>1479758.3753146539</v>
      </c>
      <c r="F4" s="6">
        <v>902451.54</v>
      </c>
      <c r="G4" s="2">
        <v>1.0590999999999999</v>
      </c>
      <c r="H4" s="2">
        <v>0.68604947608499378</v>
      </c>
      <c r="I4" s="7">
        <f t="shared" si="1"/>
        <v>1315432.1538876833</v>
      </c>
      <c r="J4" s="6">
        <v>1715500.74</v>
      </c>
      <c r="K4" s="2">
        <v>1.0641</v>
      </c>
      <c r="L4" s="2">
        <v>0.7300252475020419</v>
      </c>
      <c r="M4" s="7">
        <f t="shared" si="2"/>
        <v>2349919.7402692591</v>
      </c>
      <c r="N4" s="6">
        <v>1578977</v>
      </c>
      <c r="O4" s="2">
        <v>1.1067</v>
      </c>
      <c r="P4" s="2">
        <v>0.80791894141050979</v>
      </c>
      <c r="Q4" s="7">
        <f t="shared" si="3"/>
        <v>1954375.5184688878</v>
      </c>
      <c r="R4" s="6">
        <v>1217150.93</v>
      </c>
      <c r="S4" s="2">
        <v>1.0629</v>
      </c>
      <c r="T4" s="2">
        <v>0.85873704282523078</v>
      </c>
      <c r="U4" s="7">
        <f t="shared" si="4"/>
        <v>1417373.2694651128</v>
      </c>
      <c r="V4" s="6">
        <v>1328994.17</v>
      </c>
      <c r="W4" s="2">
        <v>1.0295000000000001</v>
      </c>
      <c r="X4" s="2">
        <v>0.88406978558857519</v>
      </c>
      <c r="Y4" s="7">
        <f t="shared" si="5"/>
        <v>1503268.3976584647</v>
      </c>
      <c r="Z4" s="6">
        <v>3030654.14</v>
      </c>
      <c r="AA4" s="2">
        <v>1.0375000000000001</v>
      </c>
      <c r="AB4" s="3">
        <v>0.9172224025481468</v>
      </c>
      <c r="AC4" s="7">
        <f t="shared" si="6"/>
        <v>3304164.9785052161</v>
      </c>
      <c r="AD4" s="6">
        <v>2218273.16</v>
      </c>
      <c r="AE4" s="2">
        <v>1.0430999999999999</v>
      </c>
      <c r="AF4" s="3">
        <v>0.95675468809797182</v>
      </c>
      <c r="AG4" s="7">
        <f t="shared" si="7"/>
        <v>2318539.106832</v>
      </c>
      <c r="AH4" s="6">
        <v>2959998.56</v>
      </c>
      <c r="AI4" s="2">
        <v>1.0451999999999999</v>
      </c>
      <c r="AJ4" s="3">
        <v>1</v>
      </c>
      <c r="AK4" s="7">
        <f t="shared" si="8"/>
        <v>2959998.56</v>
      </c>
    </row>
    <row r="5" spans="1:37" x14ac:dyDescent="0.25">
      <c r="A5" t="s">
        <v>15</v>
      </c>
      <c r="B5" s="6">
        <v>653423.32999999996</v>
      </c>
      <c r="C5" s="2">
        <v>1.0584</v>
      </c>
      <c r="D5" s="2">
        <v>0.64776647727787162</v>
      </c>
      <c r="E5" s="7">
        <f t="shared" si="0"/>
        <v>1008732.8580909285</v>
      </c>
      <c r="F5" s="6">
        <v>696906.94</v>
      </c>
      <c r="G5" s="2">
        <v>1.0590999999999999</v>
      </c>
      <c r="H5" s="2">
        <v>0.68604947608499378</v>
      </c>
      <c r="I5" s="7">
        <f t="shared" si="1"/>
        <v>1015826.0654566275</v>
      </c>
      <c r="J5" s="6">
        <v>790298.1</v>
      </c>
      <c r="K5" s="2">
        <v>1.0641</v>
      </c>
      <c r="L5" s="2">
        <v>0.7300252475020419</v>
      </c>
      <c r="M5" s="7">
        <f t="shared" si="2"/>
        <v>1082562.695885103</v>
      </c>
      <c r="N5" s="6">
        <v>583098.61</v>
      </c>
      <c r="O5" s="2">
        <v>1.1067</v>
      </c>
      <c r="P5" s="2">
        <v>0.80791894141050979</v>
      </c>
      <c r="Q5" s="7">
        <f t="shared" si="3"/>
        <v>721729.0994341512</v>
      </c>
      <c r="R5" s="6">
        <v>634409.76</v>
      </c>
      <c r="S5" s="2">
        <v>1.0629</v>
      </c>
      <c r="T5" s="2">
        <v>0.85873704282523078</v>
      </c>
      <c r="U5" s="7">
        <f t="shared" si="4"/>
        <v>738770.69272894331</v>
      </c>
      <c r="V5" s="6">
        <v>846292.55</v>
      </c>
      <c r="W5" s="2">
        <v>1.0295000000000001</v>
      </c>
      <c r="X5" s="2">
        <v>0.88406978558857519</v>
      </c>
      <c r="Y5" s="7">
        <f t="shared" si="5"/>
        <v>957268.94391778728</v>
      </c>
      <c r="Z5" s="6">
        <v>1380400.36</v>
      </c>
      <c r="AA5" s="2">
        <v>1.0375000000000001</v>
      </c>
      <c r="AB5" s="3">
        <v>0.9172224025481468</v>
      </c>
      <c r="AC5" s="7">
        <f t="shared" si="6"/>
        <v>1504978.8973373228</v>
      </c>
      <c r="AD5" s="6">
        <v>851814.93</v>
      </c>
      <c r="AE5" s="2">
        <v>1.0430999999999999</v>
      </c>
      <c r="AF5" s="3">
        <v>0.95675468809797182</v>
      </c>
      <c r="AG5" s="7">
        <f t="shared" si="7"/>
        <v>890316.96483599988</v>
      </c>
      <c r="AH5" s="6">
        <v>1452323.93</v>
      </c>
      <c r="AI5" s="2">
        <v>1.0451999999999999</v>
      </c>
      <c r="AJ5" s="3">
        <v>1</v>
      </c>
      <c r="AK5" s="7">
        <f t="shared" si="8"/>
        <v>1452323.93</v>
      </c>
    </row>
    <row r="6" spans="1:37" x14ac:dyDescent="0.25">
      <c r="A6" t="s">
        <v>16</v>
      </c>
      <c r="B6" s="6">
        <v>645938.14</v>
      </c>
      <c r="C6" s="2">
        <v>1.0584</v>
      </c>
      <c r="D6" s="2">
        <v>0.64776647727787162</v>
      </c>
      <c r="E6" s="7">
        <f t="shared" si="0"/>
        <v>997177.47468878771</v>
      </c>
      <c r="F6" s="6">
        <v>680424.77</v>
      </c>
      <c r="G6" s="2">
        <v>1.0590999999999999</v>
      </c>
      <c r="H6" s="2">
        <v>0.68604947608499378</v>
      </c>
      <c r="I6" s="7">
        <f t="shared" si="1"/>
        <v>991801.31130324351</v>
      </c>
      <c r="J6" s="6">
        <v>681070.45</v>
      </c>
      <c r="K6" s="2">
        <v>1.0641</v>
      </c>
      <c r="L6" s="2">
        <v>0.7300252475020419</v>
      </c>
      <c r="M6" s="7">
        <f t="shared" si="2"/>
        <v>932940.95283751807</v>
      </c>
      <c r="N6" s="6">
        <v>474170.55</v>
      </c>
      <c r="O6" s="2">
        <v>1.1067</v>
      </c>
      <c r="P6" s="2">
        <v>0.80791894141050979</v>
      </c>
      <c r="Q6" s="7">
        <f t="shared" si="3"/>
        <v>586903.6182914176</v>
      </c>
      <c r="R6" s="6">
        <v>488438.69</v>
      </c>
      <c r="S6" s="2">
        <v>1.0629</v>
      </c>
      <c r="T6" s="2">
        <v>0.85873704282523078</v>
      </c>
      <c r="U6" s="7">
        <f t="shared" si="4"/>
        <v>568787.26040866331</v>
      </c>
      <c r="V6" s="6">
        <v>1089213.8</v>
      </c>
      <c r="W6" s="2">
        <v>1.0295000000000001</v>
      </c>
      <c r="X6" s="2">
        <v>0.88406978558857519</v>
      </c>
      <c r="Y6" s="7">
        <f t="shared" si="5"/>
        <v>1232045.0463928578</v>
      </c>
      <c r="Z6" s="6">
        <v>990424.8</v>
      </c>
      <c r="AA6" s="2">
        <v>1.0375000000000001</v>
      </c>
      <c r="AB6" s="3">
        <v>0.9172224025481468</v>
      </c>
      <c r="AC6" s="7">
        <f t="shared" si="6"/>
        <v>1079808.7762013758</v>
      </c>
      <c r="AD6" s="6">
        <v>613449.61</v>
      </c>
      <c r="AE6" s="2">
        <v>1.0430999999999999</v>
      </c>
      <c r="AF6" s="3">
        <v>0.95675468809797182</v>
      </c>
      <c r="AG6" s="7">
        <f t="shared" si="7"/>
        <v>641177.53237199993</v>
      </c>
      <c r="AH6" s="6">
        <v>860476.83</v>
      </c>
      <c r="AI6" s="2">
        <v>1.0451999999999999</v>
      </c>
      <c r="AJ6" s="3">
        <v>1</v>
      </c>
      <c r="AK6" s="7">
        <f t="shared" si="8"/>
        <v>860476.83</v>
      </c>
    </row>
    <row r="7" spans="1:37" x14ac:dyDescent="0.25">
      <c r="A7" t="s">
        <v>17</v>
      </c>
      <c r="B7" s="6">
        <v>483656.79</v>
      </c>
      <c r="C7" s="2">
        <v>1.0584</v>
      </c>
      <c r="D7" s="2">
        <v>0.64776647727787162</v>
      </c>
      <c r="E7" s="7">
        <f t="shared" si="0"/>
        <v>746653.00994346815</v>
      </c>
      <c r="F7" s="6">
        <v>628495.05000000005</v>
      </c>
      <c r="G7" s="2">
        <v>1.0590999999999999</v>
      </c>
      <c r="H7" s="2">
        <v>0.68604947608499378</v>
      </c>
      <c r="I7" s="7">
        <f t="shared" si="1"/>
        <v>916107.47024626634</v>
      </c>
      <c r="J7" s="6">
        <v>485653.38</v>
      </c>
      <c r="K7" s="2">
        <v>1.0641</v>
      </c>
      <c r="L7" s="2">
        <v>0.7300252475020419</v>
      </c>
      <c r="M7" s="7">
        <f t="shared" si="2"/>
        <v>665255.59446304163</v>
      </c>
      <c r="N7" s="6">
        <v>515345.19</v>
      </c>
      <c r="O7" s="2">
        <v>1.1067</v>
      </c>
      <c r="P7" s="2">
        <v>0.80791894141050979</v>
      </c>
      <c r="Q7" s="7">
        <f t="shared" si="3"/>
        <v>637867.44385554537</v>
      </c>
      <c r="R7" s="6">
        <v>495530.26</v>
      </c>
      <c r="S7" s="2">
        <v>1.0629</v>
      </c>
      <c r="T7" s="2">
        <v>0.85873704282523078</v>
      </c>
      <c r="U7" s="7">
        <f t="shared" si="4"/>
        <v>577045.39956691931</v>
      </c>
      <c r="V7" s="6">
        <v>718507.65</v>
      </c>
      <c r="W7" s="2">
        <v>1.0295000000000001</v>
      </c>
      <c r="X7" s="2">
        <v>0.88406978558857519</v>
      </c>
      <c r="Y7" s="7">
        <f t="shared" si="5"/>
        <v>812727.30016629724</v>
      </c>
      <c r="Z7" s="6">
        <v>397438.03</v>
      </c>
      <c r="AA7" s="2">
        <v>1.0375000000000001</v>
      </c>
      <c r="AB7" s="3">
        <v>0.9172224025481468</v>
      </c>
      <c r="AC7" s="7">
        <f t="shared" si="6"/>
        <v>433306.0650240035</v>
      </c>
      <c r="AD7" s="6">
        <v>483650.19</v>
      </c>
      <c r="AE7" s="2">
        <v>1.0430999999999999</v>
      </c>
      <c r="AF7" s="3">
        <v>0.95675468809797182</v>
      </c>
      <c r="AG7" s="7">
        <f t="shared" si="7"/>
        <v>505511.17858799995</v>
      </c>
      <c r="AH7" s="6">
        <v>857432.89</v>
      </c>
      <c r="AI7" s="2">
        <v>1.0451999999999999</v>
      </c>
      <c r="AJ7" s="3">
        <v>1</v>
      </c>
      <c r="AK7" s="7">
        <f t="shared" si="8"/>
        <v>857432.89</v>
      </c>
    </row>
    <row r="8" spans="1:37" x14ac:dyDescent="0.25">
      <c r="A8" t="s">
        <v>18</v>
      </c>
      <c r="B8" s="6">
        <v>383006.95</v>
      </c>
      <c r="C8" s="2">
        <v>1.0584</v>
      </c>
      <c r="D8" s="2">
        <v>0.64776647727787162</v>
      </c>
      <c r="E8" s="7">
        <f t="shared" si="0"/>
        <v>591273.18784621509</v>
      </c>
      <c r="F8" s="6">
        <v>270751.14</v>
      </c>
      <c r="G8" s="2">
        <v>1.0590999999999999</v>
      </c>
      <c r="H8" s="2">
        <v>0.68604947608499378</v>
      </c>
      <c r="I8" s="7">
        <f t="shared" si="1"/>
        <v>394652.49874552345</v>
      </c>
      <c r="J8" s="6">
        <v>386151.34</v>
      </c>
      <c r="K8" s="2">
        <v>1.0641</v>
      </c>
      <c r="L8" s="2">
        <v>0.7300252475020419</v>
      </c>
      <c r="M8" s="7">
        <f t="shared" si="2"/>
        <v>528956.14408037299</v>
      </c>
      <c r="N8" s="6">
        <v>288155.44</v>
      </c>
      <c r="O8" s="2">
        <v>1.1067</v>
      </c>
      <c r="P8" s="2">
        <v>0.80791894141050979</v>
      </c>
      <c r="Q8" s="7">
        <f t="shared" si="3"/>
        <v>356663.80032744649</v>
      </c>
      <c r="R8" s="6">
        <v>349646.18</v>
      </c>
      <c r="S8" s="2">
        <v>1.0629</v>
      </c>
      <c r="T8" s="2">
        <v>0.85873704282523078</v>
      </c>
      <c r="U8" s="7">
        <f t="shared" si="4"/>
        <v>407163.26717392995</v>
      </c>
      <c r="V8" s="6">
        <v>609491.68999999994</v>
      </c>
      <c r="W8" s="2">
        <v>1.0295000000000001</v>
      </c>
      <c r="X8" s="2">
        <v>0.88406978558857519</v>
      </c>
      <c r="Y8" s="7">
        <f t="shared" si="5"/>
        <v>689415.81302230223</v>
      </c>
      <c r="Z8" s="6">
        <v>377837.3</v>
      </c>
      <c r="AA8" s="2">
        <v>1.0375000000000001</v>
      </c>
      <c r="AB8" s="3">
        <v>0.9172224025481468</v>
      </c>
      <c r="AC8" s="7">
        <f t="shared" si="6"/>
        <v>411936.40599087591</v>
      </c>
      <c r="AD8" s="6">
        <v>397191.42</v>
      </c>
      <c r="AE8" s="2">
        <v>1.0430999999999999</v>
      </c>
      <c r="AF8" s="3">
        <v>0.95675468809797182</v>
      </c>
      <c r="AG8" s="7">
        <f t="shared" si="7"/>
        <v>415144.4721839999</v>
      </c>
      <c r="AH8" s="6">
        <v>498966.16</v>
      </c>
      <c r="AI8" s="2">
        <v>1.0451999999999999</v>
      </c>
      <c r="AJ8" s="3">
        <v>1</v>
      </c>
      <c r="AK8" s="7">
        <f t="shared" si="8"/>
        <v>498966.16</v>
      </c>
    </row>
    <row r="9" spans="1:37" x14ac:dyDescent="0.25">
      <c r="A9" t="s">
        <v>19</v>
      </c>
      <c r="B9" s="6">
        <v>480439.67</v>
      </c>
      <c r="C9" s="2">
        <v>1.0584</v>
      </c>
      <c r="D9" s="2">
        <v>0.64776647727787162</v>
      </c>
      <c r="E9" s="7">
        <f t="shared" si="0"/>
        <v>741686.52879192808</v>
      </c>
      <c r="F9" s="6">
        <v>619361.11</v>
      </c>
      <c r="G9" s="2">
        <v>1.0590999999999999</v>
      </c>
      <c r="H9" s="2">
        <v>0.68604947608499378</v>
      </c>
      <c r="I9" s="7">
        <f t="shared" si="1"/>
        <v>902793.6491321919</v>
      </c>
      <c r="J9" s="6">
        <v>801163.29</v>
      </c>
      <c r="K9" s="2">
        <v>1.0641</v>
      </c>
      <c r="L9" s="2">
        <v>0.7300252475020419</v>
      </c>
      <c r="M9" s="7">
        <f t="shared" si="2"/>
        <v>1097446.0030545164</v>
      </c>
      <c r="N9" s="6">
        <v>1448881.74</v>
      </c>
      <c r="O9" s="2">
        <v>1.1067</v>
      </c>
      <c r="P9" s="2">
        <v>0.80791894141050979</v>
      </c>
      <c r="Q9" s="7">
        <f t="shared" si="3"/>
        <v>1793350.3792725317</v>
      </c>
      <c r="R9" s="6">
        <v>1654533.9</v>
      </c>
      <c r="S9" s="2">
        <v>1.0629</v>
      </c>
      <c r="T9" s="2">
        <v>0.85873704282523078</v>
      </c>
      <c r="U9" s="7">
        <f t="shared" si="4"/>
        <v>1926706.1015053112</v>
      </c>
      <c r="V9" s="6">
        <v>1477677.92</v>
      </c>
      <c r="W9" s="2">
        <v>1.0295000000000001</v>
      </c>
      <c r="X9" s="2">
        <v>0.88406978558857519</v>
      </c>
      <c r="Y9" s="7">
        <f t="shared" si="5"/>
        <v>1671449.4082797165</v>
      </c>
      <c r="Z9" s="6">
        <v>1717862.03</v>
      </c>
      <c r="AA9" s="2">
        <v>1.0375000000000001</v>
      </c>
      <c r="AB9" s="3">
        <v>0.9172224025481468</v>
      </c>
      <c r="AC9" s="7">
        <f t="shared" si="6"/>
        <v>1872895.8486268832</v>
      </c>
      <c r="AD9" s="6">
        <v>1526512.06</v>
      </c>
      <c r="AE9" s="2">
        <v>1.0430999999999999</v>
      </c>
      <c r="AF9" s="3">
        <v>0.95675468809797182</v>
      </c>
      <c r="AG9" s="7">
        <f t="shared" si="7"/>
        <v>1595510.4051119997</v>
      </c>
      <c r="AH9" s="6">
        <v>2803827.94</v>
      </c>
      <c r="AI9" s="2">
        <v>1.0451999999999999</v>
      </c>
      <c r="AJ9" s="3">
        <v>1</v>
      </c>
      <c r="AK9" s="7">
        <f t="shared" si="8"/>
        <v>2803827.94</v>
      </c>
    </row>
    <row r="10" spans="1:37" x14ac:dyDescent="0.25">
      <c r="A10" t="s">
        <v>20</v>
      </c>
      <c r="B10" s="6">
        <v>4326944.6500000004</v>
      </c>
      <c r="C10" s="2">
        <v>1.0584</v>
      </c>
      <c r="D10" s="2">
        <v>0.64776647727787162</v>
      </c>
      <c r="E10" s="7">
        <f t="shared" si="0"/>
        <v>6679790.9459335543</v>
      </c>
      <c r="F10" s="6">
        <v>4179655.94</v>
      </c>
      <c r="G10" s="2">
        <v>1.0590999999999999</v>
      </c>
      <c r="H10" s="2">
        <v>0.68604947608499378</v>
      </c>
      <c r="I10" s="7">
        <f t="shared" si="1"/>
        <v>6092353.5192412101</v>
      </c>
      <c r="J10" s="6">
        <v>5027756.21</v>
      </c>
      <c r="K10" s="2">
        <v>1.0641</v>
      </c>
      <c r="L10" s="2">
        <v>0.7300252475020419</v>
      </c>
      <c r="M10" s="7">
        <f t="shared" si="2"/>
        <v>6887099.0793862063</v>
      </c>
      <c r="N10" s="6">
        <v>4034224.81</v>
      </c>
      <c r="O10" s="2">
        <v>1.1067</v>
      </c>
      <c r="P10" s="2">
        <v>0.80791894141050979</v>
      </c>
      <c r="Q10" s="7">
        <f t="shared" si="3"/>
        <v>4993353.4210212054</v>
      </c>
      <c r="R10" s="6">
        <v>5274858.5599999996</v>
      </c>
      <c r="S10" s="2">
        <v>1.0629</v>
      </c>
      <c r="T10" s="2">
        <v>0.85873704282523078</v>
      </c>
      <c r="U10" s="7">
        <f t="shared" si="4"/>
        <v>6142577.1766474657</v>
      </c>
      <c r="V10" s="6">
        <v>4403483.34</v>
      </c>
      <c r="W10" s="2">
        <v>1.0295000000000001</v>
      </c>
      <c r="X10" s="2">
        <v>0.88406978558857519</v>
      </c>
      <c r="Y10" s="7">
        <f t="shared" si="5"/>
        <v>4980922.7866195571</v>
      </c>
      <c r="Z10" s="6">
        <v>4856770.17</v>
      </c>
      <c r="AA10" s="2">
        <v>1.0375000000000001</v>
      </c>
      <c r="AB10" s="3">
        <v>0.9172224025481468</v>
      </c>
      <c r="AC10" s="7">
        <f t="shared" si="6"/>
        <v>5295084.547114579</v>
      </c>
      <c r="AD10" s="6">
        <v>5710482.9500000002</v>
      </c>
      <c r="AE10" s="2">
        <v>1.0430999999999999</v>
      </c>
      <c r="AF10" s="3">
        <v>0.95675468809797182</v>
      </c>
      <c r="AG10" s="7">
        <f t="shared" si="7"/>
        <v>5968596.779339999</v>
      </c>
      <c r="AH10" s="6">
        <v>8153721.0599999996</v>
      </c>
      <c r="AI10" s="2">
        <v>1.0451999999999999</v>
      </c>
      <c r="AJ10" s="3">
        <v>1</v>
      </c>
      <c r="AK10" s="7">
        <f t="shared" si="8"/>
        <v>8153721.0599999996</v>
      </c>
    </row>
    <row r="11" spans="1:37" x14ac:dyDescent="0.25">
      <c r="A11" t="s">
        <v>21</v>
      </c>
      <c r="B11" s="6">
        <v>171434.89</v>
      </c>
      <c r="C11" s="2">
        <v>1.0584</v>
      </c>
      <c r="D11" s="2">
        <v>0.64776647727787162</v>
      </c>
      <c r="E11" s="7">
        <f t="shared" si="0"/>
        <v>264655.39050496399</v>
      </c>
      <c r="F11" s="6">
        <v>412535.99</v>
      </c>
      <c r="G11" s="2">
        <v>1.0590999999999999</v>
      </c>
      <c r="H11" s="2">
        <v>0.68604947608499378</v>
      </c>
      <c r="I11" s="7">
        <f t="shared" si="1"/>
        <v>601321.04808850761</v>
      </c>
      <c r="J11" s="6">
        <v>275917.21000000002</v>
      </c>
      <c r="K11" s="2">
        <v>1.0641</v>
      </c>
      <c r="L11" s="2">
        <v>0.7300252475020419</v>
      </c>
      <c r="M11" s="7">
        <f t="shared" si="2"/>
        <v>377955.70898967882</v>
      </c>
      <c r="N11" s="6">
        <v>422298.39</v>
      </c>
      <c r="O11" s="2">
        <v>1.1067</v>
      </c>
      <c r="P11" s="2">
        <v>0.80791894141050979</v>
      </c>
      <c r="Q11" s="7">
        <f t="shared" si="3"/>
        <v>522698.95945591771</v>
      </c>
      <c r="R11" s="6">
        <v>258543.2</v>
      </c>
      <c r="S11" s="2">
        <v>1.0629</v>
      </c>
      <c r="T11" s="2">
        <v>0.85873704282523078</v>
      </c>
      <c r="U11" s="7">
        <f t="shared" si="4"/>
        <v>301073.77125528106</v>
      </c>
      <c r="V11" s="6">
        <v>600590.80000000005</v>
      </c>
      <c r="W11" s="2">
        <v>1.0295000000000001</v>
      </c>
      <c r="X11" s="2">
        <v>0.88406978558857519</v>
      </c>
      <c r="Y11" s="7">
        <f t="shared" si="5"/>
        <v>679347.7277363945</v>
      </c>
      <c r="Z11" s="6">
        <v>1045348.84</v>
      </c>
      <c r="AA11" s="2">
        <v>1.0375000000000001</v>
      </c>
      <c r="AB11" s="3">
        <v>0.9172224025481468</v>
      </c>
      <c r="AC11" s="7">
        <f t="shared" si="6"/>
        <v>1139689.6075541805</v>
      </c>
      <c r="AD11" s="6">
        <v>520735.77</v>
      </c>
      <c r="AE11" s="2">
        <v>1.0430999999999999</v>
      </c>
      <c r="AF11" s="3">
        <v>0.95675468809797182</v>
      </c>
      <c r="AG11" s="7">
        <f t="shared" si="7"/>
        <v>544273.02680399991</v>
      </c>
      <c r="AH11" s="6">
        <v>678398.5</v>
      </c>
      <c r="AI11" s="2">
        <v>1.0451999999999999</v>
      </c>
      <c r="AJ11" s="3">
        <v>1</v>
      </c>
      <c r="AK11" s="7">
        <f t="shared" si="8"/>
        <v>678398.5</v>
      </c>
    </row>
    <row r="12" spans="1:37" x14ac:dyDescent="0.25">
      <c r="A12" t="s">
        <v>22</v>
      </c>
      <c r="B12" s="6">
        <v>136086.24</v>
      </c>
      <c r="C12" s="2">
        <v>1.0584</v>
      </c>
      <c r="D12" s="2">
        <v>0.64776647727787162</v>
      </c>
      <c r="E12" s="7">
        <f t="shared" si="0"/>
        <v>210085.33904359987</v>
      </c>
      <c r="F12" s="6">
        <v>311274.90000000002</v>
      </c>
      <c r="G12" s="2">
        <v>1.0590999999999999</v>
      </c>
      <c r="H12" s="2">
        <v>0.68604947608499378</v>
      </c>
      <c r="I12" s="7">
        <f t="shared" si="1"/>
        <v>453720.77503261087</v>
      </c>
      <c r="J12" s="6">
        <v>299855.21000000002</v>
      </c>
      <c r="K12" s="2">
        <v>1.0641</v>
      </c>
      <c r="L12" s="2">
        <v>0.7300252475020419</v>
      </c>
      <c r="M12" s="7">
        <f t="shared" si="2"/>
        <v>410746.35572677414</v>
      </c>
      <c r="N12" s="6">
        <v>202979.82</v>
      </c>
      <c r="O12" s="2">
        <v>1.1067</v>
      </c>
      <c r="P12" s="2">
        <v>0.80791894141050979</v>
      </c>
      <c r="Q12" s="7">
        <f t="shared" si="3"/>
        <v>251237.85270540451</v>
      </c>
      <c r="R12" s="6">
        <v>113969.97</v>
      </c>
      <c r="S12" s="2">
        <v>1.0629</v>
      </c>
      <c r="T12" s="2">
        <v>0.85873704282523078</v>
      </c>
      <c r="U12" s="7">
        <f t="shared" si="4"/>
        <v>132718.12477663788</v>
      </c>
      <c r="V12" s="6">
        <v>261352.72</v>
      </c>
      <c r="W12" s="2">
        <v>1.0295000000000001</v>
      </c>
      <c r="X12" s="2">
        <v>0.88406978558857519</v>
      </c>
      <c r="Y12" s="7">
        <f t="shared" si="5"/>
        <v>295624.53582326957</v>
      </c>
      <c r="Z12" s="6">
        <v>618294.63</v>
      </c>
      <c r="AA12" s="2">
        <v>1.0375000000000001</v>
      </c>
      <c r="AB12" s="3">
        <v>0.9172224025481468</v>
      </c>
      <c r="AC12" s="7">
        <f t="shared" si="6"/>
        <v>674094.55796359538</v>
      </c>
      <c r="AD12" s="6">
        <v>211214.84</v>
      </c>
      <c r="AE12" s="2">
        <v>1.0430999999999999</v>
      </c>
      <c r="AF12" s="3">
        <v>0.95675468809797182</v>
      </c>
      <c r="AG12" s="7">
        <f t="shared" si="7"/>
        <v>220761.75076799997</v>
      </c>
      <c r="AH12" s="6">
        <v>638724.55000000005</v>
      </c>
      <c r="AI12" s="2">
        <v>1.0451999999999999</v>
      </c>
      <c r="AJ12" s="3">
        <v>1</v>
      </c>
      <c r="AK12" s="7">
        <f t="shared" si="8"/>
        <v>638724.55000000005</v>
      </c>
    </row>
    <row r="13" spans="1:37" x14ac:dyDescent="0.25">
      <c r="A13" t="s">
        <v>23</v>
      </c>
      <c r="B13" s="6">
        <v>974559.83</v>
      </c>
      <c r="C13" s="2">
        <v>1.0584</v>
      </c>
      <c r="D13" s="2">
        <v>0.64776647727787162</v>
      </c>
      <c r="E13" s="7">
        <f t="shared" si="0"/>
        <v>1504492.5357907093</v>
      </c>
      <c r="F13" s="6">
        <v>1281744.44</v>
      </c>
      <c r="G13" s="2">
        <v>1.0590999999999999</v>
      </c>
      <c r="H13" s="2">
        <v>0.68604947608499378</v>
      </c>
      <c r="I13" s="7">
        <f t="shared" si="1"/>
        <v>1868297.3818658034</v>
      </c>
      <c r="J13" s="6">
        <v>1057260.6000000001</v>
      </c>
      <c r="K13" s="2">
        <v>1.0641</v>
      </c>
      <c r="L13" s="2">
        <v>0.7300252475020419</v>
      </c>
      <c r="M13" s="7">
        <f t="shared" si="2"/>
        <v>1448252.1030850278</v>
      </c>
      <c r="N13" s="6">
        <v>1496306.09</v>
      </c>
      <c r="O13" s="2">
        <v>1.1067</v>
      </c>
      <c r="P13" s="2">
        <v>0.80791894141050979</v>
      </c>
      <c r="Q13" s="7">
        <f t="shared" si="3"/>
        <v>1852049.7704728469</v>
      </c>
      <c r="R13" s="6">
        <v>1382651.94</v>
      </c>
      <c r="S13" s="2">
        <v>1.0629</v>
      </c>
      <c r="T13" s="2">
        <v>0.85873704282523078</v>
      </c>
      <c r="U13" s="7">
        <f t="shared" si="4"/>
        <v>1610099.3331452173</v>
      </c>
      <c r="V13" s="6">
        <v>1056717.98</v>
      </c>
      <c r="W13" s="2">
        <v>1.0295000000000001</v>
      </c>
      <c r="X13" s="2">
        <v>0.88406978558857519</v>
      </c>
      <c r="Y13" s="7">
        <f t="shared" si="5"/>
        <v>1195287.9707301422</v>
      </c>
      <c r="Z13" s="6">
        <v>1073625.3400000001</v>
      </c>
      <c r="AA13" s="2">
        <v>1.0375000000000001</v>
      </c>
      <c r="AB13" s="3">
        <v>0.9172224025481468</v>
      </c>
      <c r="AC13" s="7">
        <f t="shared" si="6"/>
        <v>1170518.0085193606</v>
      </c>
      <c r="AD13" s="6">
        <v>970325.32</v>
      </c>
      <c r="AE13" s="2">
        <v>1.0430999999999999</v>
      </c>
      <c r="AF13" s="3">
        <v>0.95675468809797182</v>
      </c>
      <c r="AG13" s="7">
        <f t="shared" si="7"/>
        <v>1014184.0244639998</v>
      </c>
      <c r="AH13" s="6">
        <v>1982699.65</v>
      </c>
      <c r="AI13" s="2">
        <v>1.0451999999999999</v>
      </c>
      <c r="AJ13" s="3">
        <v>1</v>
      </c>
      <c r="AK13" s="7">
        <f t="shared" si="8"/>
        <v>1982699.65</v>
      </c>
    </row>
    <row r="14" spans="1:37" x14ac:dyDescent="0.25">
      <c r="A14" t="s">
        <v>24</v>
      </c>
      <c r="B14" s="6">
        <v>563721.80000000005</v>
      </c>
      <c r="C14" s="2">
        <v>1.0584</v>
      </c>
      <c r="D14" s="2">
        <v>0.64776647727787162</v>
      </c>
      <c r="E14" s="7">
        <f t="shared" si="0"/>
        <v>870254.6670351713</v>
      </c>
      <c r="F14" s="6">
        <v>761636.66</v>
      </c>
      <c r="G14" s="2">
        <v>1.0590999999999999</v>
      </c>
      <c r="H14" s="2">
        <v>0.68604947608499378</v>
      </c>
      <c r="I14" s="7">
        <f t="shared" si="1"/>
        <v>1110177.4530116278</v>
      </c>
      <c r="J14" s="6">
        <v>668847.89</v>
      </c>
      <c r="K14" s="2">
        <v>1.0641</v>
      </c>
      <c r="L14" s="2">
        <v>0.7300252475020419</v>
      </c>
      <c r="M14" s="7">
        <f t="shared" si="2"/>
        <v>916198.29901585588</v>
      </c>
      <c r="N14" s="6">
        <v>633202.18000000005</v>
      </c>
      <c r="O14" s="2">
        <v>1.1067</v>
      </c>
      <c r="P14" s="2">
        <v>0.80791894141050979</v>
      </c>
      <c r="Q14" s="7">
        <f t="shared" si="3"/>
        <v>783744.68965230661</v>
      </c>
      <c r="R14" s="6">
        <v>753731.91</v>
      </c>
      <c r="S14" s="2">
        <v>1.0629</v>
      </c>
      <c r="T14" s="2">
        <v>0.85873704282523078</v>
      </c>
      <c r="U14" s="7">
        <f t="shared" si="4"/>
        <v>877721.43556336453</v>
      </c>
      <c r="V14" s="6">
        <v>610085.26</v>
      </c>
      <c r="W14" s="2">
        <v>1.0295000000000001</v>
      </c>
      <c r="X14" s="2">
        <v>0.88406978558857519</v>
      </c>
      <c r="Y14" s="7">
        <f t="shared" si="5"/>
        <v>690087.21929551277</v>
      </c>
      <c r="Z14" s="6">
        <v>1109695.69</v>
      </c>
      <c r="AA14" s="2">
        <v>1.0375000000000001</v>
      </c>
      <c r="AB14" s="3">
        <v>0.9172224025481468</v>
      </c>
      <c r="AC14" s="7">
        <f t="shared" si="6"/>
        <v>1209843.6397946025</v>
      </c>
      <c r="AD14" s="6">
        <v>369915.33</v>
      </c>
      <c r="AE14" s="2">
        <v>1.0430999999999999</v>
      </c>
      <c r="AF14" s="3">
        <v>0.95675468809797182</v>
      </c>
      <c r="AG14" s="7">
        <f t="shared" si="7"/>
        <v>386635.50291599997</v>
      </c>
      <c r="AH14" s="6">
        <v>696073.06</v>
      </c>
      <c r="AI14" s="2">
        <v>1.0451999999999999</v>
      </c>
      <c r="AJ14" s="3">
        <v>1</v>
      </c>
      <c r="AK14" s="7">
        <f t="shared" si="8"/>
        <v>696073.06</v>
      </c>
    </row>
    <row r="15" spans="1:37" x14ac:dyDescent="0.25">
      <c r="A15" t="s">
        <v>25</v>
      </c>
      <c r="B15" s="6">
        <v>612308.24</v>
      </c>
      <c r="C15" s="2">
        <v>1.0584</v>
      </c>
      <c r="D15" s="2">
        <v>0.64776647727787162</v>
      </c>
      <c r="E15" s="7">
        <f t="shared" si="0"/>
        <v>945260.77140194282</v>
      </c>
      <c r="F15" s="6">
        <v>745795.51</v>
      </c>
      <c r="G15" s="2">
        <v>1.0590999999999999</v>
      </c>
      <c r="H15" s="2">
        <v>0.68604947608499378</v>
      </c>
      <c r="I15" s="7">
        <f t="shared" si="1"/>
        <v>1087087.0629563814</v>
      </c>
      <c r="J15" s="6">
        <v>877745.05</v>
      </c>
      <c r="K15" s="2">
        <v>1.0641</v>
      </c>
      <c r="L15" s="2">
        <v>0.7300252475020419</v>
      </c>
      <c r="M15" s="7">
        <f t="shared" si="2"/>
        <v>1202348.895470968</v>
      </c>
      <c r="N15" s="6">
        <v>675193.7</v>
      </c>
      <c r="O15" s="2">
        <v>1.1067</v>
      </c>
      <c r="P15" s="2">
        <v>0.80791894141050979</v>
      </c>
      <c r="Q15" s="7">
        <f t="shared" si="3"/>
        <v>835719.60674818349</v>
      </c>
      <c r="R15" s="6">
        <v>718079.1</v>
      </c>
      <c r="S15" s="2">
        <v>1.0629</v>
      </c>
      <c r="T15" s="2">
        <v>0.85873704282523078</v>
      </c>
      <c r="U15" s="7">
        <f t="shared" si="4"/>
        <v>836203.70869006834</v>
      </c>
      <c r="V15" s="6">
        <v>842018.26</v>
      </c>
      <c r="W15" s="2">
        <v>1.0295000000000001</v>
      </c>
      <c r="X15" s="2">
        <v>0.88406978558857519</v>
      </c>
      <c r="Y15" s="7">
        <f t="shared" si="5"/>
        <v>952434.1559070712</v>
      </c>
      <c r="Z15" s="6">
        <v>1384863.36</v>
      </c>
      <c r="AA15" s="2">
        <v>1.0375000000000001</v>
      </c>
      <c r="AB15" s="3">
        <v>0.9172224025481468</v>
      </c>
      <c r="AC15" s="7">
        <f t="shared" si="6"/>
        <v>1509844.674696883</v>
      </c>
      <c r="AD15" s="6">
        <v>1022782.46</v>
      </c>
      <c r="AE15" s="2">
        <v>1.0430999999999999</v>
      </c>
      <c r="AF15" s="3">
        <v>0.95675468809797182</v>
      </c>
      <c r="AG15" s="7">
        <f t="shared" si="7"/>
        <v>1069012.2271919998</v>
      </c>
      <c r="AH15" s="6">
        <v>1574514.45</v>
      </c>
      <c r="AI15" s="2">
        <v>1.0451999999999999</v>
      </c>
      <c r="AJ15" s="3">
        <v>1</v>
      </c>
      <c r="AK15" s="7">
        <f t="shared" si="8"/>
        <v>1574514.45</v>
      </c>
    </row>
    <row r="16" spans="1:37" x14ac:dyDescent="0.25">
      <c r="A16" t="s">
        <v>26</v>
      </c>
      <c r="B16" s="6">
        <v>319090.65999999997</v>
      </c>
      <c r="C16" s="2">
        <v>1.0584</v>
      </c>
      <c r="D16" s="2">
        <v>0.64776647727787162</v>
      </c>
      <c r="E16" s="7">
        <f t="shared" si="0"/>
        <v>492601.37903542671</v>
      </c>
      <c r="F16" s="6">
        <v>259781.75</v>
      </c>
      <c r="G16" s="2">
        <v>1.0590999999999999</v>
      </c>
      <c r="H16" s="2">
        <v>0.68604947608499378</v>
      </c>
      <c r="I16" s="7">
        <f t="shared" si="1"/>
        <v>378663.28749709006</v>
      </c>
      <c r="J16" s="6">
        <v>313532</v>
      </c>
      <c r="K16" s="2">
        <v>1.0641</v>
      </c>
      <c r="L16" s="2">
        <v>0.7300252475020419</v>
      </c>
      <c r="M16" s="7">
        <f t="shared" si="2"/>
        <v>429481.03654336015</v>
      </c>
      <c r="N16" s="6">
        <v>231424.15</v>
      </c>
      <c r="O16" s="2">
        <v>1.1067</v>
      </c>
      <c r="P16" s="2">
        <v>0.80791894141050979</v>
      </c>
      <c r="Q16" s="7">
        <f t="shared" si="3"/>
        <v>286444.76337683934</v>
      </c>
      <c r="R16" s="6">
        <v>223923.48</v>
      </c>
      <c r="S16" s="2">
        <v>1.0629</v>
      </c>
      <c r="T16" s="2">
        <v>0.85873704282523078</v>
      </c>
      <c r="U16" s="7">
        <f t="shared" si="4"/>
        <v>260759.07854550611</v>
      </c>
      <c r="V16" s="6">
        <v>394681.08</v>
      </c>
      <c r="W16" s="2">
        <v>1.0295000000000001</v>
      </c>
      <c r="X16" s="2">
        <v>0.88406978558857519</v>
      </c>
      <c r="Y16" s="7">
        <f t="shared" si="5"/>
        <v>446436.56692467839</v>
      </c>
      <c r="Z16" s="6">
        <v>743876.28</v>
      </c>
      <c r="AA16" s="2">
        <v>1.0375000000000001</v>
      </c>
      <c r="AB16" s="3">
        <v>0.9172224025481468</v>
      </c>
      <c r="AC16" s="7">
        <f t="shared" si="6"/>
        <v>811009.71578259347</v>
      </c>
      <c r="AD16" s="6">
        <v>351883.33</v>
      </c>
      <c r="AE16" s="2">
        <v>1.0430999999999999</v>
      </c>
      <c r="AF16" s="3">
        <v>0.95675468809797182</v>
      </c>
      <c r="AG16" s="7">
        <f t="shared" si="7"/>
        <v>367788.45651599998</v>
      </c>
      <c r="AH16" s="6">
        <v>1466370.58</v>
      </c>
      <c r="AI16" s="2">
        <v>1.0451999999999999</v>
      </c>
      <c r="AJ16" s="3">
        <v>1</v>
      </c>
      <c r="AK16" s="7">
        <f t="shared" si="8"/>
        <v>1466370.58</v>
      </c>
    </row>
    <row r="17" spans="1:37" x14ac:dyDescent="0.25">
      <c r="A17" t="s">
        <v>27</v>
      </c>
      <c r="B17" s="6">
        <v>1003715.34</v>
      </c>
      <c r="C17" s="2">
        <v>1.0584</v>
      </c>
      <c r="D17" s="2">
        <v>0.64776647727787162</v>
      </c>
      <c r="E17" s="7">
        <f t="shared" si="0"/>
        <v>1549501.8269823762</v>
      </c>
      <c r="F17" s="6">
        <v>1224785.04</v>
      </c>
      <c r="G17" s="2">
        <v>1.0590999999999999</v>
      </c>
      <c r="H17" s="2">
        <v>0.68604947608499378</v>
      </c>
      <c r="I17" s="7">
        <f t="shared" si="1"/>
        <v>1785272.1745220937</v>
      </c>
      <c r="J17" s="6">
        <v>1223440.6200000001</v>
      </c>
      <c r="K17" s="2">
        <v>1.0641</v>
      </c>
      <c r="L17" s="2">
        <v>0.7300252475020419</v>
      </c>
      <c r="M17" s="7">
        <f t="shared" si="2"/>
        <v>1675888.0931670491</v>
      </c>
      <c r="N17" s="6">
        <v>1217840.03</v>
      </c>
      <c r="O17" s="2">
        <v>1.1067</v>
      </c>
      <c r="P17" s="2">
        <v>0.80791894141050979</v>
      </c>
      <c r="Q17" s="7">
        <f t="shared" si="3"/>
        <v>1507378.9802153013</v>
      </c>
      <c r="R17" s="6">
        <v>1268775.83</v>
      </c>
      <c r="S17" s="2">
        <v>1.0629</v>
      </c>
      <c r="T17" s="2">
        <v>0.85873704282523078</v>
      </c>
      <c r="U17" s="7">
        <f t="shared" si="4"/>
        <v>1477490.5084165793</v>
      </c>
      <c r="V17" s="6">
        <v>1304351.01</v>
      </c>
      <c r="W17" s="2">
        <v>1.0295000000000001</v>
      </c>
      <c r="X17" s="2">
        <v>0.88406978558857519</v>
      </c>
      <c r="Y17" s="7">
        <f t="shared" si="5"/>
        <v>1475393.7203403234</v>
      </c>
      <c r="Z17" s="6">
        <v>1249667.1499999999</v>
      </c>
      <c r="AA17" s="2">
        <v>1.0375000000000001</v>
      </c>
      <c r="AB17" s="3">
        <v>0.9172224025481468</v>
      </c>
      <c r="AC17" s="7">
        <f t="shared" si="6"/>
        <v>1362447.2609132575</v>
      </c>
      <c r="AD17" s="6">
        <v>1290293.1000000001</v>
      </c>
      <c r="AE17" s="2">
        <v>1.0430999999999999</v>
      </c>
      <c r="AF17" s="3">
        <v>0.95675468809797182</v>
      </c>
      <c r="AG17" s="7">
        <f t="shared" si="7"/>
        <v>1348614.34812</v>
      </c>
      <c r="AH17" s="6">
        <v>2110198.06</v>
      </c>
      <c r="AI17" s="2">
        <v>1.0451999999999999</v>
      </c>
      <c r="AJ17" s="3">
        <v>1</v>
      </c>
      <c r="AK17" s="7">
        <f t="shared" si="8"/>
        <v>2110198.06</v>
      </c>
    </row>
    <row r="18" spans="1:37" x14ac:dyDescent="0.25">
      <c r="A18" t="s">
        <v>28</v>
      </c>
      <c r="B18" s="6">
        <v>327888.08</v>
      </c>
      <c r="C18" s="2">
        <v>1.0584</v>
      </c>
      <c r="D18" s="2">
        <v>0.64776647727787162</v>
      </c>
      <c r="E18" s="7">
        <f t="shared" si="0"/>
        <v>506182.53877214191</v>
      </c>
      <c r="F18" s="6">
        <v>474809.52</v>
      </c>
      <c r="G18" s="2">
        <v>1.0590999999999999</v>
      </c>
      <c r="H18" s="2">
        <v>0.68604947608499378</v>
      </c>
      <c r="I18" s="7">
        <f t="shared" si="1"/>
        <v>692092.2419612438</v>
      </c>
      <c r="J18" s="6">
        <v>541247.35</v>
      </c>
      <c r="K18" s="2">
        <v>1.0641</v>
      </c>
      <c r="L18" s="2">
        <v>0.7300252475020419</v>
      </c>
      <c r="M18" s="7">
        <f t="shared" si="2"/>
        <v>741409.08393512247</v>
      </c>
      <c r="N18" s="6">
        <v>405917.91</v>
      </c>
      <c r="O18" s="2">
        <v>1.1067</v>
      </c>
      <c r="P18" s="2">
        <v>0.80791894141050979</v>
      </c>
      <c r="Q18" s="7">
        <f t="shared" si="3"/>
        <v>502424.05418955261</v>
      </c>
      <c r="R18" s="6">
        <v>491316.2</v>
      </c>
      <c r="S18" s="2">
        <v>1.0629</v>
      </c>
      <c r="T18" s="2">
        <v>0.85873704282523078</v>
      </c>
      <c r="U18" s="7">
        <f t="shared" si="4"/>
        <v>572138.12319493957</v>
      </c>
      <c r="V18" s="6">
        <v>686222.81</v>
      </c>
      <c r="W18" s="2">
        <v>1.0295000000000001</v>
      </c>
      <c r="X18" s="2">
        <v>0.88406978558857519</v>
      </c>
      <c r="Y18" s="7">
        <f t="shared" si="5"/>
        <v>776208.87082250277</v>
      </c>
      <c r="Z18" s="6">
        <v>519516.8</v>
      </c>
      <c r="AA18" s="2">
        <v>1.0375000000000001</v>
      </c>
      <c r="AB18" s="3">
        <v>0.9172224025481468</v>
      </c>
      <c r="AC18" s="7">
        <f t="shared" si="6"/>
        <v>566402.2145084159</v>
      </c>
      <c r="AD18" s="6">
        <v>510889.16</v>
      </c>
      <c r="AE18" s="2">
        <v>1.0430999999999999</v>
      </c>
      <c r="AF18" s="3">
        <v>0.95675468809797182</v>
      </c>
      <c r="AG18" s="7">
        <f t="shared" si="7"/>
        <v>533981.35003199987</v>
      </c>
      <c r="AH18" s="6">
        <v>912468.34</v>
      </c>
      <c r="AI18" s="2">
        <v>1.0451999999999999</v>
      </c>
      <c r="AJ18" s="3">
        <v>1</v>
      </c>
      <c r="AK18" s="7">
        <f t="shared" si="8"/>
        <v>912468.34</v>
      </c>
    </row>
    <row r="19" spans="1:37" x14ac:dyDescent="0.25">
      <c r="A19" t="s">
        <v>29</v>
      </c>
      <c r="B19" s="6">
        <v>559276.16</v>
      </c>
      <c r="C19" s="2">
        <v>1.0584</v>
      </c>
      <c r="D19" s="2">
        <v>0.64776647727787162</v>
      </c>
      <c r="E19" s="7">
        <f t="shared" si="0"/>
        <v>863391.63821854896</v>
      </c>
      <c r="F19" s="6">
        <v>630601.4</v>
      </c>
      <c r="G19" s="2">
        <v>1.0590999999999999</v>
      </c>
      <c r="H19" s="2">
        <v>0.68604947608499378</v>
      </c>
      <c r="I19" s="7">
        <f t="shared" si="1"/>
        <v>919177.72986080614</v>
      </c>
      <c r="J19" s="6">
        <v>887271.97</v>
      </c>
      <c r="K19" s="2">
        <v>1.0641</v>
      </c>
      <c r="L19" s="2">
        <v>0.7300252475020419</v>
      </c>
      <c r="M19" s="7">
        <f t="shared" si="2"/>
        <v>1215399.0194668141</v>
      </c>
      <c r="N19" s="6">
        <v>727794.99</v>
      </c>
      <c r="O19" s="2">
        <v>1.1067</v>
      </c>
      <c r="P19" s="2">
        <v>0.80791894141050979</v>
      </c>
      <c r="Q19" s="7">
        <f t="shared" si="3"/>
        <v>900826.7447342861</v>
      </c>
      <c r="R19" s="6">
        <v>710767.99</v>
      </c>
      <c r="S19" s="2">
        <v>1.0629</v>
      </c>
      <c r="T19" s="2">
        <v>0.85873704282523078</v>
      </c>
      <c r="U19" s="7">
        <f t="shared" si="4"/>
        <v>827689.91501936957</v>
      </c>
      <c r="V19" s="6">
        <v>613673.9</v>
      </c>
      <c r="W19" s="2">
        <v>1.0295000000000001</v>
      </c>
      <c r="X19" s="2">
        <v>0.88406978558857519</v>
      </c>
      <c r="Y19" s="7">
        <f t="shared" si="5"/>
        <v>694146.44635937049</v>
      </c>
      <c r="Z19" s="6">
        <v>1690284.06</v>
      </c>
      <c r="AA19" s="2">
        <v>1.0375000000000001</v>
      </c>
      <c r="AB19" s="3">
        <v>0.9172224025481468</v>
      </c>
      <c r="AC19" s="7">
        <f t="shared" si="6"/>
        <v>1842829.0186809667</v>
      </c>
      <c r="AD19" s="6">
        <v>1290406.1299999999</v>
      </c>
      <c r="AE19" s="2">
        <v>1.0430999999999999</v>
      </c>
      <c r="AF19" s="3">
        <v>0.95675468809797182</v>
      </c>
      <c r="AG19" s="7">
        <f t="shared" si="7"/>
        <v>1348732.4870759996</v>
      </c>
      <c r="AH19" s="6">
        <v>1783574.22</v>
      </c>
      <c r="AI19" s="2">
        <v>1.0451999999999999</v>
      </c>
      <c r="AJ19" s="3">
        <v>1</v>
      </c>
      <c r="AK19" s="7">
        <f t="shared" si="8"/>
        <v>1783574.22</v>
      </c>
    </row>
    <row r="20" spans="1:37" x14ac:dyDescent="0.25">
      <c r="A20" t="s">
        <v>30</v>
      </c>
      <c r="B20" s="6">
        <v>774653.87</v>
      </c>
      <c r="C20" s="2">
        <v>1.0584</v>
      </c>
      <c r="D20" s="2">
        <v>0.64776647727787162</v>
      </c>
      <c r="E20" s="7">
        <f t="shared" si="0"/>
        <v>1195884.4694392816</v>
      </c>
      <c r="F20" s="6">
        <v>845242.3</v>
      </c>
      <c r="G20" s="2">
        <v>1.0590999999999999</v>
      </c>
      <c r="H20" s="2">
        <v>0.68604947608499378</v>
      </c>
      <c r="I20" s="7">
        <f t="shared" si="1"/>
        <v>1232042.7745582655</v>
      </c>
      <c r="J20" s="6">
        <v>1096403.8999999999</v>
      </c>
      <c r="K20" s="2">
        <v>1.0641</v>
      </c>
      <c r="L20" s="2">
        <v>0.7300252475020419</v>
      </c>
      <c r="M20" s="7">
        <f t="shared" si="2"/>
        <v>1501871.2075392066</v>
      </c>
      <c r="N20" s="6">
        <v>726537.64</v>
      </c>
      <c r="O20" s="2">
        <v>1.1067</v>
      </c>
      <c r="P20" s="2">
        <v>0.80791894141050979</v>
      </c>
      <c r="Q20" s="7">
        <f t="shared" si="3"/>
        <v>899270.46237035887</v>
      </c>
      <c r="R20" s="6">
        <v>943856.47</v>
      </c>
      <c r="S20" s="2">
        <v>1.0629</v>
      </c>
      <c r="T20" s="2">
        <v>0.85873704282523078</v>
      </c>
      <c r="U20" s="7">
        <f t="shared" si="4"/>
        <v>1099121.6436811991</v>
      </c>
      <c r="V20" s="6">
        <v>767321.55</v>
      </c>
      <c r="W20" s="2">
        <v>1.0295000000000001</v>
      </c>
      <c r="X20" s="2">
        <v>0.88406978558857519</v>
      </c>
      <c r="Y20" s="7">
        <f t="shared" si="5"/>
        <v>867942.28522259789</v>
      </c>
      <c r="Z20" s="6">
        <v>993377.17</v>
      </c>
      <c r="AA20" s="2">
        <v>1.0375000000000001</v>
      </c>
      <c r="AB20" s="3">
        <v>0.9172224025481468</v>
      </c>
      <c r="AC20" s="7">
        <f t="shared" si="6"/>
        <v>1083027.5920434201</v>
      </c>
      <c r="AD20" s="6">
        <v>865317.44</v>
      </c>
      <c r="AE20" s="2">
        <v>1.0430999999999999</v>
      </c>
      <c r="AF20" s="3">
        <v>0.95675468809797182</v>
      </c>
      <c r="AG20" s="7">
        <f t="shared" si="7"/>
        <v>904429.78828799981</v>
      </c>
      <c r="AH20" s="6">
        <v>1205165.3899999999</v>
      </c>
      <c r="AI20" s="2">
        <v>1.0451999999999999</v>
      </c>
      <c r="AJ20" s="3">
        <v>1</v>
      </c>
      <c r="AK20" s="7">
        <f t="shared" si="8"/>
        <v>1205165.3899999999</v>
      </c>
    </row>
    <row r="21" spans="1:37" x14ac:dyDescent="0.25">
      <c r="A21" t="s">
        <v>31</v>
      </c>
      <c r="B21" s="6">
        <v>36227896.009999998</v>
      </c>
      <c r="C21" s="2">
        <v>1.0584</v>
      </c>
      <c r="D21" s="2">
        <v>0.64776647727787162</v>
      </c>
      <c r="E21" s="7">
        <f t="shared" si="0"/>
        <v>55927401.742432803</v>
      </c>
      <c r="F21" s="6">
        <v>40083862.869999997</v>
      </c>
      <c r="G21" s="2">
        <v>1.0590999999999999</v>
      </c>
      <c r="H21" s="2">
        <v>0.68604947608499378</v>
      </c>
      <c r="I21" s="7">
        <f t="shared" si="1"/>
        <v>58427073.071671672</v>
      </c>
      <c r="J21" s="6">
        <v>57309481.990000002</v>
      </c>
      <c r="K21" s="2">
        <v>1.0641</v>
      </c>
      <c r="L21" s="2">
        <v>0.7300252475020419</v>
      </c>
      <c r="M21" s="7">
        <f t="shared" si="2"/>
        <v>78503424.622776091</v>
      </c>
      <c r="N21" s="6">
        <v>49809921.210000001</v>
      </c>
      <c r="O21" s="2">
        <v>1.1067</v>
      </c>
      <c r="P21" s="2">
        <v>0.80791894141050979</v>
      </c>
      <c r="Q21" s="7">
        <f t="shared" si="3"/>
        <v>61652127.0352185</v>
      </c>
      <c r="R21" s="6">
        <v>64026087.090000004</v>
      </c>
      <c r="S21" s="2">
        <v>1.0629</v>
      </c>
      <c r="T21" s="2">
        <v>0.85873704282523078</v>
      </c>
      <c r="U21" s="7">
        <f t="shared" si="4"/>
        <v>74558431.623439968</v>
      </c>
      <c r="V21" s="6">
        <v>60663551.07</v>
      </c>
      <c r="W21" s="2">
        <v>1.0295000000000001</v>
      </c>
      <c r="X21" s="2">
        <v>0.88406978558857519</v>
      </c>
      <c r="Y21" s="7">
        <f t="shared" si="5"/>
        <v>68618509.60058865</v>
      </c>
      <c r="Z21" s="6">
        <v>91285256.930000007</v>
      </c>
      <c r="AA21" s="2">
        <v>1.0375000000000001</v>
      </c>
      <c r="AB21" s="3">
        <v>0.9172224025481468</v>
      </c>
      <c r="AC21" s="7">
        <f t="shared" si="6"/>
        <v>99523579.751649454</v>
      </c>
      <c r="AD21" s="6">
        <v>122855254.48</v>
      </c>
      <c r="AE21" s="2">
        <v>1.0430999999999999</v>
      </c>
      <c r="AF21" s="3">
        <v>0.95675468809797182</v>
      </c>
      <c r="AG21" s="7">
        <f t="shared" si="7"/>
        <v>128408311.98249599</v>
      </c>
      <c r="AH21" s="6">
        <v>176166866.47</v>
      </c>
      <c r="AI21" s="2">
        <v>1.0451999999999999</v>
      </c>
      <c r="AJ21" s="3">
        <v>1</v>
      </c>
      <c r="AK21" s="7">
        <f t="shared" si="8"/>
        <v>176166866.47</v>
      </c>
    </row>
    <row r="22" spans="1:37" x14ac:dyDescent="0.25">
      <c r="A22" t="s">
        <v>32</v>
      </c>
      <c r="B22" s="6">
        <v>692244.19</v>
      </c>
      <c r="C22" s="2">
        <v>1.0584</v>
      </c>
      <c r="D22" s="2">
        <v>0.64776647727787162</v>
      </c>
      <c r="E22" s="7">
        <f t="shared" si="0"/>
        <v>1068663.1900265021</v>
      </c>
      <c r="F22" s="6">
        <v>473881.62</v>
      </c>
      <c r="G22" s="2">
        <v>1.0590999999999999</v>
      </c>
      <c r="H22" s="2">
        <v>0.68604947608499378</v>
      </c>
      <c r="I22" s="7">
        <f t="shared" si="1"/>
        <v>690739.7156022191</v>
      </c>
      <c r="J22" s="6">
        <v>498741.45</v>
      </c>
      <c r="K22" s="2">
        <v>1.0641</v>
      </c>
      <c r="L22" s="2">
        <v>0.7300252475020419</v>
      </c>
      <c r="M22" s="7">
        <f t="shared" si="2"/>
        <v>683183.83741735597</v>
      </c>
      <c r="N22" s="6">
        <v>299003.3</v>
      </c>
      <c r="O22" s="2">
        <v>1.1067</v>
      </c>
      <c r="P22" s="2">
        <v>0.80791894141050979</v>
      </c>
      <c r="Q22" s="7">
        <f t="shared" si="3"/>
        <v>370090.71662311</v>
      </c>
      <c r="R22" s="6">
        <v>630914.55000000005</v>
      </c>
      <c r="S22" s="2">
        <v>1.0629</v>
      </c>
      <c r="T22" s="2">
        <v>0.85873704282523078</v>
      </c>
      <c r="U22" s="7">
        <f t="shared" si="4"/>
        <v>734700.51777934434</v>
      </c>
      <c r="V22" s="6">
        <v>374079.93</v>
      </c>
      <c r="W22" s="2">
        <v>1.0295000000000001</v>
      </c>
      <c r="X22" s="2">
        <v>0.88406978558857519</v>
      </c>
      <c r="Y22" s="7">
        <f t="shared" si="5"/>
        <v>423133.9381776902</v>
      </c>
      <c r="Z22" s="6">
        <v>625976.38</v>
      </c>
      <c r="AA22" s="2">
        <v>1.0375000000000001</v>
      </c>
      <c r="AB22" s="3">
        <v>0.9172224025481468</v>
      </c>
      <c r="AC22" s="7">
        <f t="shared" si="6"/>
        <v>682469.57145940547</v>
      </c>
      <c r="AD22" s="6">
        <v>563900.03</v>
      </c>
      <c r="AE22" s="2">
        <v>1.0430999999999999</v>
      </c>
      <c r="AF22" s="3">
        <v>0.95675468809797182</v>
      </c>
      <c r="AG22" s="7">
        <f t="shared" si="7"/>
        <v>589388.3113559999</v>
      </c>
      <c r="AH22" s="6">
        <v>722700.82</v>
      </c>
      <c r="AI22" s="2">
        <v>1.0451999999999999</v>
      </c>
      <c r="AJ22" s="3">
        <v>1</v>
      </c>
      <c r="AK22" s="7">
        <f t="shared" si="8"/>
        <v>722700.82</v>
      </c>
    </row>
    <row r="23" spans="1:37" x14ac:dyDescent="0.25">
      <c r="A23" t="s">
        <v>33</v>
      </c>
      <c r="B23" s="6">
        <v>891770.8</v>
      </c>
      <c r="C23" s="2">
        <v>1.0584</v>
      </c>
      <c r="D23" s="2">
        <v>0.64776647727787162</v>
      </c>
      <c r="E23" s="7">
        <f t="shared" si="0"/>
        <v>1376685.6286659276</v>
      </c>
      <c r="F23" s="6">
        <v>798528.48</v>
      </c>
      <c r="G23" s="2">
        <v>1.0590999999999999</v>
      </c>
      <c r="H23" s="2">
        <v>0.68604947608499378</v>
      </c>
      <c r="I23" s="7">
        <f t="shared" si="1"/>
        <v>1163951.7379371503</v>
      </c>
      <c r="J23" s="6">
        <v>846392.09</v>
      </c>
      <c r="K23" s="2">
        <v>1.0641</v>
      </c>
      <c r="L23" s="2">
        <v>0.7300252475020419</v>
      </c>
      <c r="M23" s="7">
        <f t="shared" si="2"/>
        <v>1159401.1205723849</v>
      </c>
      <c r="N23" s="6">
        <v>763120.29</v>
      </c>
      <c r="O23" s="2">
        <v>1.1067</v>
      </c>
      <c r="P23" s="2">
        <v>0.80791894141050979</v>
      </c>
      <c r="Q23" s="7">
        <f t="shared" si="3"/>
        <v>944550.56180227955</v>
      </c>
      <c r="R23" s="6">
        <v>632795.55000000005</v>
      </c>
      <c r="S23" s="2">
        <v>1.0629</v>
      </c>
      <c r="T23" s="2">
        <v>0.85873704282523078</v>
      </c>
      <c r="U23" s="7">
        <f t="shared" si="4"/>
        <v>736890.94384249812</v>
      </c>
      <c r="V23" s="6">
        <v>798789.73</v>
      </c>
      <c r="W23" s="2">
        <v>1.0295000000000001</v>
      </c>
      <c r="X23" s="2">
        <v>0.88406978558857519</v>
      </c>
      <c r="Y23" s="7">
        <f t="shared" si="5"/>
        <v>903536.9639606002</v>
      </c>
      <c r="Z23" s="6">
        <v>1271945.6000000001</v>
      </c>
      <c r="AA23" s="2">
        <v>1.0375000000000001</v>
      </c>
      <c r="AB23" s="3">
        <v>0.9172224025481468</v>
      </c>
      <c r="AC23" s="7">
        <f t="shared" si="6"/>
        <v>1386736.2991422717</v>
      </c>
      <c r="AD23" s="6">
        <v>878208.21</v>
      </c>
      <c r="AE23" s="2">
        <v>1.0430999999999999</v>
      </c>
      <c r="AF23" s="3">
        <v>0.95675468809797182</v>
      </c>
      <c r="AG23" s="7">
        <f t="shared" si="7"/>
        <v>917903.22109199979</v>
      </c>
      <c r="AH23" s="6">
        <v>2242774.17</v>
      </c>
      <c r="AI23" s="2">
        <v>1.0451999999999999</v>
      </c>
      <c r="AJ23" s="3">
        <v>1</v>
      </c>
      <c r="AK23" s="7">
        <f t="shared" si="8"/>
        <v>2242774.17</v>
      </c>
    </row>
    <row r="24" spans="1:37" x14ac:dyDescent="0.25">
      <c r="A24" t="s">
        <v>34</v>
      </c>
      <c r="B24" s="6">
        <v>601115.28383013408</v>
      </c>
      <c r="C24" s="2">
        <v>1.0584</v>
      </c>
      <c r="D24" s="2">
        <v>0.64776647727787162</v>
      </c>
      <c r="E24" s="7">
        <f t="shared" si="0"/>
        <v>927981.46386984817</v>
      </c>
      <c r="F24" s="6">
        <v>680831.68642051204</v>
      </c>
      <c r="G24" s="2">
        <v>1.0590999999999999</v>
      </c>
      <c r="H24" s="2">
        <v>0.68604947608499378</v>
      </c>
      <c r="I24" s="7">
        <f t="shared" si="1"/>
        <v>992394.44114984595</v>
      </c>
      <c r="J24" s="6">
        <v>765290.05</v>
      </c>
      <c r="K24" s="2">
        <v>1.0641</v>
      </c>
      <c r="L24" s="2">
        <v>0.7300252475020419</v>
      </c>
      <c r="M24" s="7">
        <f t="shared" si="2"/>
        <v>1048306.2779248049</v>
      </c>
      <c r="N24" s="6">
        <v>752257.98</v>
      </c>
      <c r="O24" s="2">
        <v>1.1067</v>
      </c>
      <c r="P24" s="2">
        <v>0.80791894141050979</v>
      </c>
      <c r="Q24" s="7">
        <f t="shared" si="3"/>
        <v>931105.76004897989</v>
      </c>
      <c r="R24" s="6">
        <v>1977029.87</v>
      </c>
      <c r="S24" s="2">
        <v>1.0629</v>
      </c>
      <c r="T24" s="2">
        <v>0.85873704282523078</v>
      </c>
      <c r="U24" s="7">
        <f t="shared" si="4"/>
        <v>2302252.9265717994</v>
      </c>
      <c r="V24" s="6">
        <v>460523.13</v>
      </c>
      <c r="W24" s="2">
        <v>1.0295000000000001</v>
      </c>
      <c r="X24" s="2">
        <v>0.88406978558857519</v>
      </c>
      <c r="Y24" s="7">
        <f t="shared" si="5"/>
        <v>520912.64457522857</v>
      </c>
      <c r="Z24" s="6">
        <v>1109199.52</v>
      </c>
      <c r="AA24" s="2">
        <v>1.0375000000000001</v>
      </c>
      <c r="AB24" s="3">
        <v>0.9172224025481468</v>
      </c>
      <c r="AC24" s="7">
        <f t="shared" si="6"/>
        <v>1209302.6913849022</v>
      </c>
      <c r="AD24" s="6">
        <v>1257873.04</v>
      </c>
      <c r="AE24" s="2">
        <v>1.0430999999999999</v>
      </c>
      <c r="AF24" s="3">
        <v>0.95675468809797182</v>
      </c>
      <c r="AG24" s="7">
        <f t="shared" si="7"/>
        <v>1314728.9014079999</v>
      </c>
      <c r="AH24" s="6">
        <v>3970911.55</v>
      </c>
      <c r="AI24" s="2">
        <v>1.0451999999999999</v>
      </c>
      <c r="AJ24" s="3">
        <v>1</v>
      </c>
      <c r="AK24" s="7">
        <f t="shared" si="8"/>
        <v>3970911.55</v>
      </c>
    </row>
    <row r="25" spans="1:37" x14ac:dyDescent="0.25">
      <c r="A25" t="s">
        <v>35</v>
      </c>
      <c r="B25" s="6">
        <v>290636.36</v>
      </c>
      <c r="C25" s="2">
        <v>1.0584</v>
      </c>
      <c r="D25" s="2">
        <v>0.64776647727787162</v>
      </c>
      <c r="E25" s="7">
        <f t="shared" si="0"/>
        <v>448674.59214831528</v>
      </c>
      <c r="F25" s="6">
        <v>352171.98</v>
      </c>
      <c r="G25" s="2">
        <v>1.0590999999999999</v>
      </c>
      <c r="H25" s="2">
        <v>0.68604947608499378</v>
      </c>
      <c r="I25" s="7">
        <f t="shared" si="1"/>
        <v>513333.21032427967</v>
      </c>
      <c r="J25" s="6">
        <v>440651.85</v>
      </c>
      <c r="K25" s="2">
        <v>1.0641</v>
      </c>
      <c r="L25" s="2">
        <v>0.7300252475020419</v>
      </c>
      <c r="M25" s="7">
        <f t="shared" si="2"/>
        <v>603611.79494517064</v>
      </c>
      <c r="N25" s="6">
        <v>218872.98</v>
      </c>
      <c r="O25" s="2">
        <v>1.1067</v>
      </c>
      <c r="P25" s="2">
        <v>0.80791894141050979</v>
      </c>
      <c r="Q25" s="7">
        <f t="shared" si="3"/>
        <v>270909.57864891668</v>
      </c>
      <c r="R25" s="6">
        <v>220616.63</v>
      </c>
      <c r="S25" s="2">
        <v>1.0629</v>
      </c>
      <c r="T25" s="2">
        <v>0.85873704282523078</v>
      </c>
      <c r="U25" s="7">
        <f t="shared" si="4"/>
        <v>256908.24897243854</v>
      </c>
      <c r="V25" s="6">
        <v>178300.18</v>
      </c>
      <c r="W25" s="2">
        <v>1.0295000000000001</v>
      </c>
      <c r="X25" s="2">
        <v>0.88406978558857519</v>
      </c>
      <c r="Y25" s="7">
        <f t="shared" si="5"/>
        <v>201681.11489218636</v>
      </c>
      <c r="Z25" s="6">
        <v>266135.78000000003</v>
      </c>
      <c r="AA25" s="2">
        <v>1.0375000000000001</v>
      </c>
      <c r="AB25" s="3">
        <v>0.9172224025481468</v>
      </c>
      <c r="AC25" s="7">
        <f t="shared" si="6"/>
        <v>290154.03380973358</v>
      </c>
      <c r="AD25" s="6">
        <v>163160.85999999999</v>
      </c>
      <c r="AE25" s="2">
        <v>1.0430999999999999</v>
      </c>
      <c r="AF25" s="3">
        <v>0.95675468809797182</v>
      </c>
      <c r="AG25" s="7">
        <f t="shared" si="7"/>
        <v>170535.73087199996</v>
      </c>
      <c r="AH25" s="6">
        <v>531539.11</v>
      </c>
      <c r="AI25" s="2">
        <v>1.0451999999999999</v>
      </c>
      <c r="AJ25" s="3">
        <v>1</v>
      </c>
      <c r="AK25" s="7">
        <f t="shared" si="8"/>
        <v>531539.11</v>
      </c>
    </row>
    <row r="26" spans="1:37" x14ac:dyDescent="0.25">
      <c r="A26" t="s">
        <v>36</v>
      </c>
      <c r="B26" s="6">
        <v>255053.12</v>
      </c>
      <c r="C26" s="2">
        <v>1.0584</v>
      </c>
      <c r="D26" s="2">
        <v>0.64776647727787162</v>
      </c>
      <c r="E26" s="7">
        <f t="shared" si="0"/>
        <v>393742.38857159961</v>
      </c>
      <c r="F26" s="6">
        <v>363754.44</v>
      </c>
      <c r="G26" s="2">
        <v>1.0590999999999999</v>
      </c>
      <c r="H26" s="2">
        <v>0.68604947608499378</v>
      </c>
      <c r="I26" s="7">
        <f t="shared" si="1"/>
        <v>530216.04516892729</v>
      </c>
      <c r="J26" s="6">
        <v>668686.79</v>
      </c>
      <c r="K26" s="2">
        <v>1.0641</v>
      </c>
      <c r="L26" s="2">
        <v>0.7300252475020419</v>
      </c>
      <c r="M26" s="7">
        <f t="shared" si="2"/>
        <v>915977.62171661016</v>
      </c>
      <c r="N26" s="6">
        <v>247647.76</v>
      </c>
      <c r="O26" s="2">
        <v>1.1067</v>
      </c>
      <c r="P26" s="2">
        <v>0.80791894141050979</v>
      </c>
      <c r="Q26" s="7">
        <f t="shared" si="3"/>
        <v>306525.50312490854</v>
      </c>
      <c r="R26" s="6">
        <v>222814.03</v>
      </c>
      <c r="S26" s="2">
        <v>1.0629</v>
      </c>
      <c r="T26" s="2">
        <v>0.85873704282523078</v>
      </c>
      <c r="U26" s="7">
        <f t="shared" si="4"/>
        <v>259467.12309852793</v>
      </c>
      <c r="V26" s="6">
        <v>486143.3</v>
      </c>
      <c r="W26" s="2">
        <v>1.0295000000000001</v>
      </c>
      <c r="X26" s="2">
        <v>0.88406978558857519</v>
      </c>
      <c r="Y26" s="7">
        <f t="shared" si="5"/>
        <v>549892.44958343077</v>
      </c>
      <c r="Z26" s="6">
        <v>468464.58</v>
      </c>
      <c r="AA26" s="2">
        <v>1.0375000000000001</v>
      </c>
      <c r="AB26" s="3">
        <v>0.9172224025481468</v>
      </c>
      <c r="AC26" s="7">
        <f t="shared" si="6"/>
        <v>510742.62763158948</v>
      </c>
      <c r="AD26" s="6">
        <v>406914.29</v>
      </c>
      <c r="AE26" s="2">
        <v>1.0430999999999999</v>
      </c>
      <c r="AF26" s="3">
        <v>0.95675468809797182</v>
      </c>
      <c r="AG26" s="7">
        <f t="shared" si="7"/>
        <v>425306.81590799993</v>
      </c>
      <c r="AH26" s="6">
        <v>1062120.7</v>
      </c>
      <c r="AI26" s="2">
        <v>1.0451999999999999</v>
      </c>
      <c r="AJ26" s="3">
        <v>1</v>
      </c>
      <c r="AK26" s="7">
        <f t="shared" si="8"/>
        <v>1062120.7</v>
      </c>
    </row>
    <row r="27" spans="1:37" x14ac:dyDescent="0.25">
      <c r="A27" t="s">
        <v>37</v>
      </c>
      <c r="B27" s="6">
        <v>4703539.75</v>
      </c>
      <c r="C27" s="2">
        <v>1.0584</v>
      </c>
      <c r="D27" s="2">
        <v>0.64776647727787162</v>
      </c>
      <c r="E27" s="7">
        <f t="shared" si="0"/>
        <v>7261165.7364021447</v>
      </c>
      <c r="F27" s="6">
        <v>4624911.47</v>
      </c>
      <c r="G27" s="2">
        <v>1.0590999999999999</v>
      </c>
      <c r="H27" s="2">
        <v>0.68604947608499378</v>
      </c>
      <c r="I27" s="7">
        <f t="shared" si="1"/>
        <v>6741367.2500597108</v>
      </c>
      <c r="J27" s="6">
        <v>6918147.75</v>
      </c>
      <c r="K27" s="2">
        <v>1.0641</v>
      </c>
      <c r="L27" s="2">
        <v>0.7300252475020419</v>
      </c>
      <c r="M27" s="7">
        <f t="shared" si="2"/>
        <v>9476586.9723987188</v>
      </c>
      <c r="N27" s="6">
        <v>7760144.7599999998</v>
      </c>
      <c r="O27" s="2">
        <v>1.1067</v>
      </c>
      <c r="P27" s="2">
        <v>0.80791894141050979</v>
      </c>
      <c r="Q27" s="7">
        <f t="shared" si="3"/>
        <v>9605103.1387528908</v>
      </c>
      <c r="R27" s="6">
        <v>6704529.1900000004</v>
      </c>
      <c r="S27" s="2">
        <v>1.0629</v>
      </c>
      <c r="T27" s="2">
        <v>0.85873704282523078</v>
      </c>
      <c r="U27" s="7">
        <f t="shared" si="4"/>
        <v>7807429.8133712849</v>
      </c>
      <c r="V27" s="6">
        <v>6208073.0899999999</v>
      </c>
      <c r="W27" s="2">
        <v>1.0295000000000001</v>
      </c>
      <c r="X27" s="2">
        <v>0.88406978558857519</v>
      </c>
      <c r="Y27" s="7">
        <f t="shared" si="5"/>
        <v>7022152.7657649051</v>
      </c>
      <c r="Z27" s="6">
        <v>11260109.939999999</v>
      </c>
      <c r="AA27" s="2">
        <v>1.0375000000000001</v>
      </c>
      <c r="AB27" s="3">
        <v>0.9172224025481468</v>
      </c>
      <c r="AC27" s="7">
        <f t="shared" si="6"/>
        <v>12276313.693078309</v>
      </c>
      <c r="AD27" s="6">
        <v>15805659.199999999</v>
      </c>
      <c r="AE27" s="2">
        <v>1.0430999999999999</v>
      </c>
      <c r="AF27" s="3">
        <v>0.95675468809797182</v>
      </c>
      <c r="AG27" s="7">
        <f t="shared" si="7"/>
        <v>16520074.995839996</v>
      </c>
      <c r="AH27" s="6">
        <v>17696967.420000002</v>
      </c>
      <c r="AI27" s="2">
        <v>1.0451999999999999</v>
      </c>
      <c r="AJ27" s="3">
        <v>1</v>
      </c>
      <c r="AK27" s="7">
        <f t="shared" si="8"/>
        <v>17696967.420000002</v>
      </c>
    </row>
    <row r="28" spans="1:37" x14ac:dyDescent="0.25">
      <c r="A28" t="s">
        <v>38</v>
      </c>
      <c r="B28" s="6">
        <v>943239.44967125438</v>
      </c>
      <c r="C28" s="2">
        <v>1.0584</v>
      </c>
      <c r="D28" s="2">
        <v>0.64776647727787162</v>
      </c>
      <c r="E28" s="7">
        <f t="shared" si="0"/>
        <v>1456141.1909351309</v>
      </c>
      <c r="F28" s="6">
        <v>1069767.2898901163</v>
      </c>
      <c r="G28" s="2">
        <v>1.0590999999999999</v>
      </c>
      <c r="H28" s="2">
        <v>0.68604947608499378</v>
      </c>
      <c r="I28" s="7">
        <f t="shared" si="1"/>
        <v>1559315.0744678716</v>
      </c>
      <c r="J28" s="6">
        <v>1551265.84</v>
      </c>
      <c r="K28" s="2">
        <v>1.0641</v>
      </c>
      <c r="L28" s="2">
        <v>0.7300252475020419</v>
      </c>
      <c r="M28" s="7">
        <f t="shared" si="2"/>
        <v>2124948.2059805901</v>
      </c>
      <c r="N28" s="6">
        <v>508068.54</v>
      </c>
      <c r="O28" s="2">
        <v>1.1067</v>
      </c>
      <c r="P28" s="2">
        <v>0.80791894141050979</v>
      </c>
      <c r="Q28" s="7">
        <f t="shared" si="3"/>
        <v>628860.78535674093</v>
      </c>
      <c r="R28" s="6">
        <v>970665.23</v>
      </c>
      <c r="S28" s="2">
        <v>1.0629</v>
      </c>
      <c r="T28" s="2">
        <v>0.85873704282523078</v>
      </c>
      <c r="U28" s="7">
        <f t="shared" si="4"/>
        <v>1130340.4669798887</v>
      </c>
      <c r="V28" s="6">
        <v>1346830.19</v>
      </c>
      <c r="W28" s="2">
        <v>1.0295000000000001</v>
      </c>
      <c r="X28" s="2">
        <v>0.88406978558857519</v>
      </c>
      <c r="Y28" s="7">
        <f t="shared" si="5"/>
        <v>1523443.2982044953</v>
      </c>
      <c r="Z28" s="6">
        <v>1089078.1399999999</v>
      </c>
      <c r="AA28" s="2">
        <v>1.0375000000000001</v>
      </c>
      <c r="AB28" s="3">
        <v>0.9172224025481468</v>
      </c>
      <c r="AC28" s="7">
        <f t="shared" si="6"/>
        <v>1187365.3946680964</v>
      </c>
      <c r="AD28" s="6">
        <v>1436499.01</v>
      </c>
      <c r="AE28" s="2">
        <v>1.0430999999999999</v>
      </c>
      <c r="AF28" s="3">
        <v>0.95675468809797182</v>
      </c>
      <c r="AG28" s="7">
        <f t="shared" si="7"/>
        <v>1501428.7652519997</v>
      </c>
      <c r="AH28" s="6">
        <v>4492778.92</v>
      </c>
      <c r="AI28" s="2">
        <v>1.0451999999999999</v>
      </c>
      <c r="AJ28" s="3">
        <v>1</v>
      </c>
      <c r="AK28" s="7">
        <f t="shared" si="8"/>
        <v>4492778.92</v>
      </c>
    </row>
    <row r="29" spans="1:37" x14ac:dyDescent="0.25">
      <c r="A29" t="s">
        <v>39</v>
      </c>
      <c r="B29" s="6">
        <v>2950215.23</v>
      </c>
      <c r="C29" s="2">
        <v>1.0584</v>
      </c>
      <c r="D29" s="2">
        <v>0.64776647727787162</v>
      </c>
      <c r="E29" s="7">
        <f t="shared" si="0"/>
        <v>4554442.5861581741</v>
      </c>
      <c r="F29" s="6">
        <v>3632048.57</v>
      </c>
      <c r="G29" s="2">
        <v>1.0590999999999999</v>
      </c>
      <c r="H29" s="2">
        <v>0.68604947608499378</v>
      </c>
      <c r="I29" s="7">
        <f t="shared" si="1"/>
        <v>5294149.6154572237</v>
      </c>
      <c r="J29" s="6">
        <v>4474723.01</v>
      </c>
      <c r="K29" s="2">
        <v>1.0641</v>
      </c>
      <c r="L29" s="2">
        <v>0.7300252475020419</v>
      </c>
      <c r="M29" s="7">
        <f t="shared" si="2"/>
        <v>6129545.5538165942</v>
      </c>
      <c r="N29" s="6">
        <v>5759640.3700000001</v>
      </c>
      <c r="O29" s="2">
        <v>1.1067</v>
      </c>
      <c r="P29" s="2">
        <v>0.80791894141050979</v>
      </c>
      <c r="Q29" s="7">
        <f t="shared" si="3"/>
        <v>7128982.9644846544</v>
      </c>
      <c r="R29" s="6">
        <v>7805381.1799999997</v>
      </c>
      <c r="S29" s="2">
        <v>1.0629</v>
      </c>
      <c r="T29" s="2">
        <v>0.85873704282523078</v>
      </c>
      <c r="U29" s="7">
        <f t="shared" si="4"/>
        <v>9089372.870559331</v>
      </c>
      <c r="V29" s="6">
        <v>6295428.0300000003</v>
      </c>
      <c r="W29" s="2">
        <v>1.0295000000000001</v>
      </c>
      <c r="X29" s="2">
        <v>0.88406978558857519</v>
      </c>
      <c r="Y29" s="7">
        <f t="shared" si="5"/>
        <v>7120962.7708391575</v>
      </c>
      <c r="Z29" s="6">
        <v>5848737.1200000001</v>
      </c>
      <c r="AA29" s="2">
        <v>1.0375000000000001</v>
      </c>
      <c r="AB29" s="3">
        <v>0.9172224025481468</v>
      </c>
      <c r="AC29" s="7">
        <f t="shared" si="6"/>
        <v>6376574.6494542127</v>
      </c>
      <c r="AD29" s="6">
        <v>7254571.8799999999</v>
      </c>
      <c r="AE29" s="2">
        <v>1.0430999999999999</v>
      </c>
      <c r="AF29" s="3">
        <v>0.95675468809797182</v>
      </c>
      <c r="AG29" s="7">
        <f t="shared" si="7"/>
        <v>7582478.528975999</v>
      </c>
      <c r="AH29" s="6">
        <v>9270725.5399999991</v>
      </c>
      <c r="AI29" s="2">
        <v>1.0451999999999999</v>
      </c>
      <c r="AJ29" s="3">
        <v>1</v>
      </c>
      <c r="AK29" s="7">
        <f t="shared" si="8"/>
        <v>9270725.5399999991</v>
      </c>
    </row>
    <row r="30" spans="1:37" x14ac:dyDescent="0.25">
      <c r="A30" t="s">
        <v>40</v>
      </c>
      <c r="B30" s="6">
        <v>368844.16</v>
      </c>
      <c r="C30" s="2">
        <v>1.0584</v>
      </c>
      <c r="D30" s="2">
        <v>0.64776647727787162</v>
      </c>
      <c r="E30" s="7">
        <f t="shared" si="0"/>
        <v>569409.15119597537</v>
      </c>
      <c r="F30" s="6">
        <v>353239.5</v>
      </c>
      <c r="G30" s="2">
        <v>1.0590999999999999</v>
      </c>
      <c r="H30" s="2">
        <v>0.68604947608499378</v>
      </c>
      <c r="I30" s="7">
        <f t="shared" si="1"/>
        <v>514889.24970221479</v>
      </c>
      <c r="J30" s="6">
        <v>493194.32</v>
      </c>
      <c r="K30" s="2">
        <v>1.0641</v>
      </c>
      <c r="L30" s="2">
        <v>0.7300252475020419</v>
      </c>
      <c r="M30" s="7">
        <f t="shared" si="2"/>
        <v>675585.29199857649</v>
      </c>
      <c r="N30" s="6">
        <v>419481.73</v>
      </c>
      <c r="O30" s="2">
        <v>1.1067</v>
      </c>
      <c r="P30" s="2">
        <v>0.80791894141050979</v>
      </c>
      <c r="Q30" s="7">
        <f t="shared" si="3"/>
        <v>519212.64436212555</v>
      </c>
      <c r="R30" s="6">
        <v>550656.11</v>
      </c>
      <c r="S30" s="2">
        <v>1.0629</v>
      </c>
      <c r="T30" s="2">
        <v>0.85873704282523078</v>
      </c>
      <c r="U30" s="7">
        <f t="shared" si="4"/>
        <v>641239.4977027548</v>
      </c>
      <c r="V30" s="6">
        <v>562405.31000000006</v>
      </c>
      <c r="W30" s="2">
        <v>1.0295000000000001</v>
      </c>
      <c r="X30" s="2">
        <v>0.88406978558857519</v>
      </c>
      <c r="Y30" s="7">
        <f t="shared" si="5"/>
        <v>636154.88185197406</v>
      </c>
      <c r="Z30" s="6">
        <v>744891.22</v>
      </c>
      <c r="AA30" s="2">
        <v>1.0375000000000001</v>
      </c>
      <c r="AB30" s="3">
        <v>0.9172224025481468</v>
      </c>
      <c r="AC30" s="7">
        <f t="shared" si="6"/>
        <v>812116.25220950611</v>
      </c>
      <c r="AD30" s="6">
        <v>505968.06</v>
      </c>
      <c r="AE30" s="2">
        <v>1.0430999999999999</v>
      </c>
      <c r="AF30" s="3">
        <v>0.95675468809797182</v>
      </c>
      <c r="AG30" s="7">
        <f t="shared" si="7"/>
        <v>528837.81631199992</v>
      </c>
      <c r="AH30" s="6">
        <v>1656023.63</v>
      </c>
      <c r="AI30" s="2">
        <v>1.0451999999999999</v>
      </c>
      <c r="AJ30" s="3">
        <v>1</v>
      </c>
      <c r="AK30" s="7">
        <f t="shared" si="8"/>
        <v>1656023.63</v>
      </c>
    </row>
    <row r="31" spans="1:37" x14ac:dyDescent="0.25">
      <c r="A31" t="s">
        <v>41</v>
      </c>
      <c r="B31" s="6">
        <v>388812.15</v>
      </c>
      <c r="C31" s="2">
        <v>1.0584</v>
      </c>
      <c r="D31" s="2">
        <v>0.64776647727787162</v>
      </c>
      <c r="E31" s="7">
        <f t="shared" si="0"/>
        <v>600235.05945216073</v>
      </c>
      <c r="F31" s="6">
        <v>442791.56</v>
      </c>
      <c r="G31" s="2">
        <v>1.0590999999999999</v>
      </c>
      <c r="H31" s="2">
        <v>0.68604947608499378</v>
      </c>
      <c r="I31" s="7">
        <f t="shared" si="1"/>
        <v>645422.1968462565</v>
      </c>
      <c r="J31" s="6">
        <v>520754.11</v>
      </c>
      <c r="K31" s="2">
        <v>1.0641</v>
      </c>
      <c r="L31" s="2">
        <v>0.7300252475020419</v>
      </c>
      <c r="M31" s="7">
        <f t="shared" si="2"/>
        <v>713337.12331441441</v>
      </c>
      <c r="N31" s="6">
        <v>511273.16</v>
      </c>
      <c r="O31" s="2">
        <v>1.1067</v>
      </c>
      <c r="P31" s="2">
        <v>0.80791894141050979</v>
      </c>
      <c r="Q31" s="7">
        <f t="shared" si="3"/>
        <v>632827.29713873379</v>
      </c>
      <c r="R31" s="6">
        <v>530798.67000000004</v>
      </c>
      <c r="S31" s="2">
        <v>1.0629</v>
      </c>
      <c r="T31" s="2">
        <v>0.85873704282523078</v>
      </c>
      <c r="U31" s="7">
        <f t="shared" si="4"/>
        <v>618115.4923207704</v>
      </c>
      <c r="V31" s="6">
        <v>400943.45</v>
      </c>
      <c r="W31" s="2">
        <v>1.0295000000000001</v>
      </c>
      <c r="X31" s="2">
        <v>0.88406978558857519</v>
      </c>
      <c r="Y31" s="7">
        <f t="shared" si="5"/>
        <v>453520.13668589445</v>
      </c>
      <c r="Z31" s="6">
        <v>560714.27</v>
      </c>
      <c r="AA31" s="2">
        <v>1.0375000000000001</v>
      </c>
      <c r="AB31" s="3">
        <v>0.9172224025481468</v>
      </c>
      <c r="AC31" s="7">
        <f t="shared" si="6"/>
        <v>611317.6787246723</v>
      </c>
      <c r="AD31" s="6">
        <v>820681.44</v>
      </c>
      <c r="AE31" s="2">
        <v>1.0430999999999999</v>
      </c>
      <c r="AF31" s="3">
        <v>0.95675468809797182</v>
      </c>
      <c r="AG31" s="7">
        <f t="shared" si="7"/>
        <v>857776.24108799978</v>
      </c>
      <c r="AH31" s="6">
        <v>952579.47</v>
      </c>
      <c r="AI31" s="2">
        <v>1.0451999999999999</v>
      </c>
      <c r="AJ31" s="3">
        <v>1</v>
      </c>
      <c r="AK31" s="7">
        <f t="shared" si="8"/>
        <v>952579.47</v>
      </c>
    </row>
    <row r="32" spans="1:37" x14ac:dyDescent="0.25">
      <c r="A32" t="s">
        <v>42</v>
      </c>
      <c r="B32" s="6">
        <v>259181.49</v>
      </c>
      <c r="C32" s="2">
        <v>1.0584</v>
      </c>
      <c r="D32" s="2">
        <v>0.64776647727787162</v>
      </c>
      <c r="E32" s="7">
        <f t="shared" si="0"/>
        <v>400115.62668257562</v>
      </c>
      <c r="F32" s="6">
        <v>1425963.66</v>
      </c>
      <c r="G32" s="2">
        <v>1.0590999999999999</v>
      </c>
      <c r="H32" s="2">
        <v>0.68604947608499378</v>
      </c>
      <c r="I32" s="7">
        <f t="shared" si="1"/>
        <v>2078514.3196047556</v>
      </c>
      <c r="J32" s="6">
        <v>156557.93</v>
      </c>
      <c r="K32" s="2">
        <v>1.0641</v>
      </c>
      <c r="L32" s="2">
        <v>0.7300252475020419</v>
      </c>
      <c r="M32" s="7">
        <f t="shared" si="2"/>
        <v>214455.5007319279</v>
      </c>
      <c r="N32" s="6">
        <v>118047.22</v>
      </c>
      <c r="O32" s="2">
        <v>1.1067</v>
      </c>
      <c r="P32" s="2">
        <v>0.80791894141050979</v>
      </c>
      <c r="Q32" s="7">
        <f t="shared" si="3"/>
        <v>146112.70258611167</v>
      </c>
      <c r="R32" s="6">
        <v>118552.33</v>
      </c>
      <c r="S32" s="2">
        <v>1.0629</v>
      </c>
      <c r="T32" s="2">
        <v>0.85873704282523078</v>
      </c>
      <c r="U32" s="7">
        <f t="shared" si="4"/>
        <v>138054.28680468327</v>
      </c>
      <c r="V32" s="6">
        <v>108188.26</v>
      </c>
      <c r="W32" s="2">
        <v>1.0295000000000001</v>
      </c>
      <c r="X32" s="2">
        <v>0.88406978558857519</v>
      </c>
      <c r="Y32" s="7">
        <f t="shared" si="5"/>
        <v>122375.24883623634</v>
      </c>
      <c r="Z32" s="6">
        <v>1374094.45</v>
      </c>
      <c r="AA32" s="2">
        <v>1.0375000000000001</v>
      </c>
      <c r="AB32" s="3">
        <v>0.9172224025481468</v>
      </c>
      <c r="AC32" s="7">
        <f t="shared" si="6"/>
        <v>1498103.8908149335</v>
      </c>
      <c r="AD32" s="6">
        <v>1769941.55</v>
      </c>
      <c r="AE32" s="2">
        <v>1.0430999999999999</v>
      </c>
      <c r="AF32" s="3">
        <v>0.95675468809797182</v>
      </c>
      <c r="AG32" s="7">
        <f t="shared" si="7"/>
        <v>1849942.9080599998</v>
      </c>
      <c r="AH32" s="6">
        <v>1734479.97</v>
      </c>
      <c r="AI32" s="2">
        <v>1.0451999999999999</v>
      </c>
      <c r="AJ32" s="3">
        <v>1</v>
      </c>
      <c r="AK32" s="7">
        <f t="shared" si="8"/>
        <v>1734479.97</v>
      </c>
    </row>
    <row r="33" spans="1:37" x14ac:dyDescent="0.25">
      <c r="A33" t="s">
        <v>43</v>
      </c>
      <c r="B33" s="6">
        <v>11395300.51</v>
      </c>
      <c r="C33" s="2">
        <v>1.0584</v>
      </c>
      <c r="D33" s="2">
        <v>0.64776647727787162</v>
      </c>
      <c r="E33" s="7">
        <f t="shared" si="0"/>
        <v>17591679.887305703</v>
      </c>
      <c r="F33" s="6">
        <v>11260982.77</v>
      </c>
      <c r="G33" s="2">
        <v>1.0590999999999999</v>
      </c>
      <c r="H33" s="2">
        <v>0.68604947608499378</v>
      </c>
      <c r="I33" s="7">
        <f t="shared" si="1"/>
        <v>16414242.94099292</v>
      </c>
      <c r="J33" s="6">
        <v>13046990.4</v>
      </c>
      <c r="K33" s="2">
        <v>1.0641</v>
      </c>
      <c r="L33" s="2">
        <v>0.7300252475020419</v>
      </c>
      <c r="M33" s="7">
        <f t="shared" si="2"/>
        <v>17871971.475840647</v>
      </c>
      <c r="N33" s="6">
        <v>14782869.59</v>
      </c>
      <c r="O33" s="2">
        <v>1.1067</v>
      </c>
      <c r="P33" s="2">
        <v>0.80791894141050979</v>
      </c>
      <c r="Q33" s="7">
        <f t="shared" si="3"/>
        <v>18297466.283178415</v>
      </c>
      <c r="R33" s="6">
        <v>20007285.969999999</v>
      </c>
      <c r="S33" s="2">
        <v>1.0629</v>
      </c>
      <c r="T33" s="2">
        <v>0.85873704282523078</v>
      </c>
      <c r="U33" s="7">
        <f t="shared" si="4"/>
        <v>23298501.138574801</v>
      </c>
      <c r="V33" s="6">
        <v>10806234.59</v>
      </c>
      <c r="W33" s="2">
        <v>1.0295000000000001</v>
      </c>
      <c r="X33" s="2">
        <v>0.88406978558857519</v>
      </c>
      <c r="Y33" s="7">
        <f t="shared" si="5"/>
        <v>12223282.33150246</v>
      </c>
      <c r="Z33" s="6">
        <v>28350951.09</v>
      </c>
      <c r="AA33" s="2">
        <v>1.0375000000000001</v>
      </c>
      <c r="AB33" s="3">
        <v>0.9172224025481468</v>
      </c>
      <c r="AC33" s="7">
        <f t="shared" si="6"/>
        <v>30909571.126084443</v>
      </c>
      <c r="AD33" s="6">
        <v>33018508.030000001</v>
      </c>
      <c r="AE33" s="2">
        <v>1.0430999999999999</v>
      </c>
      <c r="AF33" s="3">
        <v>0.95675468809797182</v>
      </c>
      <c r="AG33" s="7">
        <f t="shared" si="7"/>
        <v>34510944.592955999</v>
      </c>
      <c r="AH33" s="6">
        <v>37331536.859999999</v>
      </c>
      <c r="AI33" s="2">
        <v>1.0451999999999999</v>
      </c>
      <c r="AJ33" s="3">
        <v>1</v>
      </c>
      <c r="AK33" s="7">
        <f t="shared" si="8"/>
        <v>37331536.859999999</v>
      </c>
    </row>
    <row r="34" spans="1:37" x14ac:dyDescent="0.25">
      <c r="A34" t="s">
        <v>44</v>
      </c>
      <c r="B34" s="6">
        <v>653926.48</v>
      </c>
      <c r="C34" s="2">
        <v>1.0584</v>
      </c>
      <c r="D34" s="2">
        <v>0.64776647727787162</v>
      </c>
      <c r="E34" s="7">
        <f t="shared" si="0"/>
        <v>1009509.6040598068</v>
      </c>
      <c r="F34" s="6">
        <v>709539.3</v>
      </c>
      <c r="G34" s="2">
        <v>1.0590999999999999</v>
      </c>
      <c r="H34" s="2">
        <v>0.68604947608499378</v>
      </c>
      <c r="I34" s="7">
        <f t="shared" si="1"/>
        <v>1034239.2564003593</v>
      </c>
      <c r="J34" s="6">
        <v>425031.5</v>
      </c>
      <c r="K34" s="2">
        <v>1.0641</v>
      </c>
      <c r="L34" s="2">
        <v>0.7300252475020419</v>
      </c>
      <c r="M34" s="7">
        <f t="shared" si="2"/>
        <v>582214.79524762766</v>
      </c>
      <c r="N34" s="6">
        <v>215228.96</v>
      </c>
      <c r="O34" s="2">
        <v>1.1067</v>
      </c>
      <c r="P34" s="2">
        <v>0.80791894141050979</v>
      </c>
      <c r="Q34" s="7">
        <f t="shared" si="3"/>
        <v>266399.20042503439</v>
      </c>
      <c r="R34" s="6">
        <v>319026.09999999998</v>
      </c>
      <c r="S34" s="2">
        <v>1.0629</v>
      </c>
      <c r="T34" s="2">
        <v>0.85873704282523078</v>
      </c>
      <c r="U34" s="7">
        <f t="shared" si="4"/>
        <v>371506.15856794687</v>
      </c>
      <c r="V34" s="6">
        <v>285374.37</v>
      </c>
      <c r="W34" s="2">
        <v>1.0295000000000001</v>
      </c>
      <c r="X34" s="2">
        <v>0.88406978558857519</v>
      </c>
      <c r="Y34" s="7">
        <f t="shared" si="5"/>
        <v>322796.20302825997</v>
      </c>
      <c r="Z34" s="6">
        <v>1738422.47</v>
      </c>
      <c r="AA34" s="2">
        <v>1.0375000000000001</v>
      </c>
      <c r="AB34" s="3">
        <v>0.9172224025481468</v>
      </c>
      <c r="AC34" s="7">
        <f t="shared" si="6"/>
        <v>1895311.8296832559</v>
      </c>
      <c r="AD34" s="6">
        <v>1333543.8999999999</v>
      </c>
      <c r="AE34" s="2">
        <v>1.0430999999999999</v>
      </c>
      <c r="AF34" s="3">
        <v>0.95675468809797182</v>
      </c>
      <c r="AG34" s="7">
        <f t="shared" si="7"/>
        <v>1393820.0842799996</v>
      </c>
      <c r="AH34" s="6">
        <v>1939353.72</v>
      </c>
      <c r="AI34" s="2">
        <v>1.0451999999999999</v>
      </c>
      <c r="AJ34" s="3">
        <v>1</v>
      </c>
      <c r="AK34" s="7">
        <f t="shared" si="8"/>
        <v>1939353.72</v>
      </c>
    </row>
    <row r="35" spans="1:37" x14ac:dyDescent="0.25">
      <c r="A35" t="s">
        <v>45</v>
      </c>
      <c r="B35" s="6">
        <v>639886.47</v>
      </c>
      <c r="C35" s="2">
        <v>1.0584</v>
      </c>
      <c r="D35" s="2">
        <v>0.64776647727787162</v>
      </c>
      <c r="E35" s="7">
        <f t="shared" si="0"/>
        <v>987835.11102490814</v>
      </c>
      <c r="F35" s="6">
        <v>929438.57</v>
      </c>
      <c r="G35" s="2">
        <v>1.0590999999999999</v>
      </c>
      <c r="H35" s="2">
        <v>0.68604947608499378</v>
      </c>
      <c r="I35" s="7">
        <f t="shared" si="1"/>
        <v>1354769.0106899126</v>
      </c>
      <c r="J35" s="6">
        <v>823039.73</v>
      </c>
      <c r="K35" s="2">
        <v>1.0641</v>
      </c>
      <c r="L35" s="2">
        <v>0.7300252475020419</v>
      </c>
      <c r="M35" s="7">
        <f t="shared" si="2"/>
        <v>1127412.692665397</v>
      </c>
      <c r="N35" s="6">
        <v>681111.48</v>
      </c>
      <c r="O35" s="2">
        <v>1.1067</v>
      </c>
      <c r="P35" s="2">
        <v>0.80791894141050979</v>
      </c>
      <c r="Q35" s="7">
        <f t="shared" si="3"/>
        <v>843044.3267128726</v>
      </c>
      <c r="R35" s="6">
        <v>3268823.21</v>
      </c>
      <c r="S35" s="2">
        <v>1.0629</v>
      </c>
      <c r="T35" s="2">
        <v>0.85873704282523078</v>
      </c>
      <c r="U35" s="7">
        <f t="shared" si="4"/>
        <v>3806547.3445114526</v>
      </c>
      <c r="V35" s="6">
        <v>936800.92</v>
      </c>
      <c r="W35" s="2">
        <v>1.0295000000000001</v>
      </c>
      <c r="X35" s="2">
        <v>0.88406978558857519</v>
      </c>
      <c r="Y35" s="7">
        <f t="shared" si="5"/>
        <v>1059645.8959134303</v>
      </c>
      <c r="Z35" s="6">
        <v>2335245.2400000002</v>
      </c>
      <c r="AA35" s="2">
        <v>1.0375000000000001</v>
      </c>
      <c r="AB35" s="3">
        <v>0.9172224025481468</v>
      </c>
      <c r="AC35" s="7">
        <f t="shared" si="6"/>
        <v>2545996.7326489482</v>
      </c>
      <c r="AD35" s="6">
        <v>2726489.56</v>
      </c>
      <c r="AE35" s="2">
        <v>1.0430999999999999</v>
      </c>
      <c r="AF35" s="3">
        <v>0.95675468809797182</v>
      </c>
      <c r="AG35" s="7">
        <f t="shared" si="7"/>
        <v>2849726.8881119997</v>
      </c>
      <c r="AH35" s="6">
        <v>2660148.06</v>
      </c>
      <c r="AI35" s="2">
        <v>1.0451999999999999</v>
      </c>
      <c r="AJ35" s="3">
        <v>1</v>
      </c>
      <c r="AK35" s="7">
        <f t="shared" si="8"/>
        <v>2660148.06</v>
      </c>
    </row>
    <row r="36" spans="1:37" x14ac:dyDescent="0.25">
      <c r="A36" t="s">
        <v>89</v>
      </c>
      <c r="B36" s="6">
        <v>120172.72</v>
      </c>
      <c r="C36" s="2">
        <v>1.0584</v>
      </c>
      <c r="D36" s="2">
        <v>0.64776647727787162</v>
      </c>
      <c r="E36" s="7">
        <f t="shared" si="0"/>
        <v>185518.58457542508</v>
      </c>
      <c r="F36" s="6">
        <v>115954.35</v>
      </c>
      <c r="G36" s="2">
        <v>1.0590999999999999</v>
      </c>
      <c r="H36" s="2">
        <v>0.68604947608499378</v>
      </c>
      <c r="I36" s="7">
        <f t="shared" si="1"/>
        <v>169017.47474789206</v>
      </c>
      <c r="J36" s="6">
        <v>254826.78</v>
      </c>
      <c r="K36" s="2">
        <v>1.0641</v>
      </c>
      <c r="L36" s="2">
        <v>0.7300252475020419</v>
      </c>
      <c r="M36" s="7">
        <f t="shared" si="2"/>
        <v>349065.70816824696</v>
      </c>
      <c r="N36" s="6">
        <v>186111.84</v>
      </c>
      <c r="O36" s="2">
        <v>1.1067</v>
      </c>
      <c r="P36" s="2">
        <v>0.80791894141050979</v>
      </c>
      <c r="Q36" s="7">
        <f t="shared" si="3"/>
        <v>230359.54532155863</v>
      </c>
      <c r="R36" s="6">
        <v>366632.46</v>
      </c>
      <c r="S36" s="2">
        <v>1.0629</v>
      </c>
      <c r="T36" s="2">
        <v>0.85873704282523078</v>
      </c>
      <c r="U36" s="7">
        <f t="shared" si="4"/>
        <v>426943.80434991512</v>
      </c>
      <c r="V36" s="6">
        <v>86457.75</v>
      </c>
      <c r="W36" s="2">
        <v>1.0295000000000001</v>
      </c>
      <c r="X36" s="2">
        <v>0.88406978558857519</v>
      </c>
      <c r="Y36" s="7">
        <f t="shared" si="5"/>
        <v>97795.16437431486</v>
      </c>
      <c r="Z36" s="6">
        <v>83668.210000000006</v>
      </c>
      <c r="AA36" s="2">
        <v>1.0375000000000001</v>
      </c>
      <c r="AB36" s="3">
        <v>0.9172224025481468</v>
      </c>
      <c r="AC36" s="7">
        <f t="shared" si="6"/>
        <v>91219.108656265191</v>
      </c>
      <c r="AD36" s="6">
        <v>184192.33</v>
      </c>
      <c r="AE36" s="2">
        <v>1.0430999999999999</v>
      </c>
      <c r="AF36" s="3">
        <v>0.95675468809797182</v>
      </c>
      <c r="AG36" s="7">
        <f t="shared" si="7"/>
        <v>192517.82331599997</v>
      </c>
      <c r="AH36" s="6">
        <v>223971.04</v>
      </c>
      <c r="AI36" s="2">
        <v>1.0451999999999999</v>
      </c>
      <c r="AJ36" s="3">
        <v>1</v>
      </c>
      <c r="AK36" s="7">
        <f t="shared" si="8"/>
        <v>223971.04</v>
      </c>
    </row>
    <row r="37" spans="1:37" x14ac:dyDescent="0.25">
      <c r="A37" t="s">
        <v>46</v>
      </c>
      <c r="B37" s="6">
        <v>692634.79</v>
      </c>
      <c r="C37" s="2">
        <v>1.0584</v>
      </c>
      <c r="D37" s="2">
        <v>0.64776647727787162</v>
      </c>
      <c r="E37" s="7">
        <f t="shared" si="0"/>
        <v>1069266.1851083741</v>
      </c>
      <c r="F37" s="6">
        <v>649414.49</v>
      </c>
      <c r="G37" s="2">
        <v>1.0590999999999999</v>
      </c>
      <c r="H37" s="2">
        <v>0.68604947608499378</v>
      </c>
      <c r="I37" s="7">
        <f t="shared" si="1"/>
        <v>946600.08153631305</v>
      </c>
      <c r="J37" s="6">
        <v>880663.69</v>
      </c>
      <c r="K37" s="2">
        <v>1.0641</v>
      </c>
      <c r="L37" s="2">
        <v>0.7300252475020419</v>
      </c>
      <c r="M37" s="7">
        <f t="shared" si="2"/>
        <v>1206346.894184008</v>
      </c>
      <c r="N37" s="6">
        <v>507323.27</v>
      </c>
      <c r="O37" s="2">
        <v>1.1067</v>
      </c>
      <c r="P37" s="2">
        <v>0.80791894141050979</v>
      </c>
      <c r="Q37" s="7">
        <f t="shared" si="3"/>
        <v>627938.32895449491</v>
      </c>
      <c r="R37" s="6">
        <v>589371.43999999994</v>
      </c>
      <c r="S37" s="2">
        <v>1.0629</v>
      </c>
      <c r="T37" s="2">
        <v>0.85873704282523078</v>
      </c>
      <c r="U37" s="7">
        <f t="shared" si="4"/>
        <v>686323.53166107472</v>
      </c>
      <c r="V37" s="6">
        <v>744294.29</v>
      </c>
      <c r="W37" s="2">
        <v>1.0295000000000001</v>
      </c>
      <c r="X37" s="2">
        <v>0.88406978558857519</v>
      </c>
      <c r="Y37" s="7">
        <f t="shared" si="5"/>
        <v>841895.40478920599</v>
      </c>
      <c r="Z37" s="6">
        <v>1143388.3</v>
      </c>
      <c r="AA37" s="2">
        <v>1.0375000000000001</v>
      </c>
      <c r="AB37" s="3">
        <v>0.9172224025481468</v>
      </c>
      <c r="AC37" s="7">
        <f t="shared" si="6"/>
        <v>1246576.9445049958</v>
      </c>
      <c r="AD37" s="6">
        <v>688790.84</v>
      </c>
      <c r="AE37" s="2">
        <v>1.0430999999999999</v>
      </c>
      <c r="AF37" s="3">
        <v>0.95675468809797182</v>
      </c>
      <c r="AG37" s="7">
        <f t="shared" si="7"/>
        <v>719924.18596799986</v>
      </c>
      <c r="AH37" s="6">
        <v>1285613.67</v>
      </c>
      <c r="AI37" s="2">
        <v>1.0451999999999999</v>
      </c>
      <c r="AJ37" s="3">
        <v>1</v>
      </c>
      <c r="AK37" s="7">
        <f t="shared" si="8"/>
        <v>1285613.67</v>
      </c>
    </row>
    <row r="38" spans="1:37" x14ac:dyDescent="0.25">
      <c r="A38" t="s">
        <v>47</v>
      </c>
      <c r="B38" s="6">
        <v>282568.65000000002</v>
      </c>
      <c r="C38" s="2">
        <v>1.0584</v>
      </c>
      <c r="D38" s="2">
        <v>0.64776647727787162</v>
      </c>
      <c r="E38" s="7">
        <f t="shared" si="0"/>
        <v>436219.93405315862</v>
      </c>
      <c r="F38" s="6">
        <v>461395.98</v>
      </c>
      <c r="G38" s="2">
        <v>1.0590999999999999</v>
      </c>
      <c r="H38" s="2">
        <v>0.68604947608499378</v>
      </c>
      <c r="I38" s="7">
        <f t="shared" si="1"/>
        <v>672540.38678522105</v>
      </c>
      <c r="J38" s="6">
        <v>531053.62</v>
      </c>
      <c r="K38" s="2">
        <v>1.0641</v>
      </c>
      <c r="L38" s="2">
        <v>0.7300252475020419</v>
      </c>
      <c r="M38" s="7">
        <f t="shared" si="2"/>
        <v>727445.55317385052</v>
      </c>
      <c r="N38" s="6">
        <v>306049.99</v>
      </c>
      <c r="O38" s="2">
        <v>1.1067</v>
      </c>
      <c r="P38" s="2">
        <v>0.80791894141050979</v>
      </c>
      <c r="Q38" s="7">
        <f t="shared" si="3"/>
        <v>378812.74260717409</v>
      </c>
      <c r="R38" s="6">
        <v>425494.76</v>
      </c>
      <c r="S38" s="2">
        <v>1.0629</v>
      </c>
      <c r="T38" s="2">
        <v>0.85873704282523078</v>
      </c>
      <c r="U38" s="7">
        <f t="shared" si="4"/>
        <v>495489.00161582552</v>
      </c>
      <c r="V38" s="6">
        <v>665774.64</v>
      </c>
      <c r="W38" s="2">
        <v>1.0295000000000001</v>
      </c>
      <c r="X38" s="2">
        <v>0.88406978558857519</v>
      </c>
      <c r="Y38" s="7">
        <f t="shared" si="5"/>
        <v>753079.28271381452</v>
      </c>
      <c r="Z38" s="6">
        <v>485974.83</v>
      </c>
      <c r="AA38" s="2">
        <v>1.0375000000000001</v>
      </c>
      <c r="AB38" s="3">
        <v>0.9172224025481468</v>
      </c>
      <c r="AC38" s="7">
        <f t="shared" si="6"/>
        <v>529833.14477481949</v>
      </c>
      <c r="AD38" s="6">
        <v>747533.3</v>
      </c>
      <c r="AE38" s="2">
        <v>1.0430999999999999</v>
      </c>
      <c r="AF38" s="3">
        <v>0.95675468809797182</v>
      </c>
      <c r="AG38" s="7">
        <f t="shared" si="7"/>
        <v>781321.80515999999</v>
      </c>
      <c r="AH38" s="6">
        <v>1080954.44</v>
      </c>
      <c r="AI38" s="2">
        <v>1.0451999999999999</v>
      </c>
      <c r="AJ38" s="3">
        <v>1</v>
      </c>
      <c r="AK38" s="7">
        <f t="shared" si="8"/>
        <v>1080954.44</v>
      </c>
    </row>
    <row r="39" spans="1:37" x14ac:dyDescent="0.25">
      <c r="A39" t="s">
        <v>48</v>
      </c>
      <c r="B39" s="6">
        <v>434197</v>
      </c>
      <c r="C39" s="2">
        <v>1.0584</v>
      </c>
      <c r="D39" s="2">
        <v>0.64776647727787162</v>
      </c>
      <c r="E39" s="7">
        <f t="shared" si="0"/>
        <v>670298.65735664335</v>
      </c>
      <c r="F39" s="6">
        <v>588908.91</v>
      </c>
      <c r="G39" s="2">
        <v>1.0590999999999999</v>
      </c>
      <c r="H39" s="2">
        <v>0.68604947608499378</v>
      </c>
      <c r="I39" s="7">
        <f t="shared" si="1"/>
        <v>858405.88839257543</v>
      </c>
      <c r="J39" s="6">
        <v>430017.3</v>
      </c>
      <c r="K39" s="2">
        <v>1.0641</v>
      </c>
      <c r="L39" s="2">
        <v>0.7300252475020419</v>
      </c>
      <c r="M39" s="7">
        <f t="shared" si="2"/>
        <v>589044.42205445399</v>
      </c>
      <c r="N39" s="6">
        <v>446460.44</v>
      </c>
      <c r="O39" s="2">
        <v>1.1067</v>
      </c>
      <c r="P39" s="2">
        <v>0.80791894141050979</v>
      </c>
      <c r="Q39" s="7">
        <f t="shared" si="3"/>
        <v>552605.48690756597</v>
      </c>
      <c r="R39" s="6">
        <v>469654.75</v>
      </c>
      <c r="S39" s="2">
        <v>1.0629</v>
      </c>
      <c r="T39" s="2">
        <v>0.85873704282523078</v>
      </c>
      <c r="U39" s="7">
        <f t="shared" si="4"/>
        <v>546913.34666878183</v>
      </c>
      <c r="V39" s="6">
        <v>506930.64</v>
      </c>
      <c r="W39" s="2">
        <v>1.0295000000000001</v>
      </c>
      <c r="X39" s="2">
        <v>0.88406978558857519</v>
      </c>
      <c r="Y39" s="7">
        <f t="shared" si="5"/>
        <v>573405.68387653655</v>
      </c>
      <c r="Z39" s="6">
        <v>578956.71</v>
      </c>
      <c r="AA39" s="2">
        <v>1.0375000000000001</v>
      </c>
      <c r="AB39" s="3">
        <v>0.9172224025481468</v>
      </c>
      <c r="AC39" s="7">
        <f t="shared" si="6"/>
        <v>631206.46463888499</v>
      </c>
      <c r="AD39" s="6">
        <v>760944.54</v>
      </c>
      <c r="AE39" s="2">
        <v>1.0430999999999999</v>
      </c>
      <c r="AF39" s="3">
        <v>0.95675468809797182</v>
      </c>
      <c r="AG39" s="7">
        <f t="shared" si="7"/>
        <v>795339.23320799996</v>
      </c>
      <c r="AH39" s="6">
        <v>1290827.8</v>
      </c>
      <c r="AI39" s="2">
        <v>1.0451999999999999</v>
      </c>
      <c r="AJ39" s="3">
        <v>1</v>
      </c>
      <c r="AK39" s="7">
        <f t="shared" si="8"/>
        <v>1290827.8</v>
      </c>
    </row>
    <row r="40" spans="1:37" x14ac:dyDescent="0.25">
      <c r="A40" t="s">
        <v>49</v>
      </c>
      <c r="B40" s="6">
        <v>371876.45</v>
      </c>
      <c r="C40" s="2">
        <v>1.0584</v>
      </c>
      <c r="D40" s="2">
        <v>0.64776647727787162</v>
      </c>
      <c r="E40" s="7">
        <f t="shared" si="0"/>
        <v>574090.29803880479</v>
      </c>
      <c r="F40" s="6">
        <v>257730.47</v>
      </c>
      <c r="G40" s="2">
        <v>1.0590999999999999</v>
      </c>
      <c r="H40" s="2">
        <v>0.68604947608499378</v>
      </c>
      <c r="I40" s="7">
        <f t="shared" si="1"/>
        <v>375673.29906111624</v>
      </c>
      <c r="J40" s="6">
        <v>330892.34000000003</v>
      </c>
      <c r="K40" s="2">
        <v>1.0641</v>
      </c>
      <c r="L40" s="2">
        <v>0.7300252475020419</v>
      </c>
      <c r="M40" s="7">
        <f t="shared" si="2"/>
        <v>453261.50175247813</v>
      </c>
      <c r="N40" s="6">
        <v>336109.96</v>
      </c>
      <c r="O40" s="2">
        <v>1.1067</v>
      </c>
      <c r="P40" s="2">
        <v>0.80791894141050979</v>
      </c>
      <c r="Q40" s="7">
        <f t="shared" si="3"/>
        <v>416019.40834955615</v>
      </c>
      <c r="R40" s="6">
        <v>256680.16</v>
      </c>
      <c r="S40" s="2">
        <v>1.0629</v>
      </c>
      <c r="T40" s="2">
        <v>0.85873704282523078</v>
      </c>
      <c r="U40" s="7">
        <f t="shared" si="4"/>
        <v>298904.25962705241</v>
      </c>
      <c r="V40" s="6">
        <v>298517.25</v>
      </c>
      <c r="W40" s="2">
        <v>1.0295000000000001</v>
      </c>
      <c r="X40" s="2">
        <v>0.88406978558857519</v>
      </c>
      <c r="Y40" s="7">
        <f t="shared" si="5"/>
        <v>337662.54074757255</v>
      </c>
      <c r="Z40" s="6">
        <v>487418.25</v>
      </c>
      <c r="AA40" s="2">
        <v>1.0375000000000001</v>
      </c>
      <c r="AB40" s="3">
        <v>0.9172224025481468</v>
      </c>
      <c r="AC40" s="7">
        <f t="shared" si="6"/>
        <v>531406.83071618981</v>
      </c>
      <c r="AD40" s="6">
        <v>515209.37</v>
      </c>
      <c r="AE40" s="2">
        <v>1.0430999999999999</v>
      </c>
      <c r="AF40" s="3">
        <v>0.95675468809797182</v>
      </c>
      <c r="AG40" s="7">
        <f t="shared" si="7"/>
        <v>538496.8335239999</v>
      </c>
      <c r="AH40" s="6">
        <v>847034.3</v>
      </c>
      <c r="AI40" s="2">
        <v>1.0451999999999999</v>
      </c>
      <c r="AJ40" s="3">
        <v>1</v>
      </c>
      <c r="AK40" s="7">
        <f t="shared" si="8"/>
        <v>847034.3</v>
      </c>
    </row>
    <row r="41" spans="1:37" x14ac:dyDescent="0.25">
      <c r="A41" t="s">
        <v>50</v>
      </c>
      <c r="B41" s="6">
        <v>352437.42</v>
      </c>
      <c r="C41" s="2">
        <v>1.0584</v>
      </c>
      <c r="D41" s="2">
        <v>0.64776647727787162</v>
      </c>
      <c r="E41" s="7">
        <f t="shared" si="0"/>
        <v>544080.98035739397</v>
      </c>
      <c r="F41" s="6">
        <v>728014.46</v>
      </c>
      <c r="G41" s="2">
        <v>1.0590999999999999</v>
      </c>
      <c r="H41" s="2">
        <v>0.68604947608499378</v>
      </c>
      <c r="I41" s="7">
        <f t="shared" si="1"/>
        <v>1061169.0342721101</v>
      </c>
      <c r="J41" s="6">
        <v>763321.54</v>
      </c>
      <c r="K41" s="2">
        <v>1.0641</v>
      </c>
      <c r="L41" s="2">
        <v>0.7300252475020419</v>
      </c>
      <c r="M41" s="7">
        <f t="shared" si="2"/>
        <v>1045609.7821436854</v>
      </c>
      <c r="N41" s="6">
        <v>854341.44</v>
      </c>
      <c r="O41" s="2">
        <v>1.1067</v>
      </c>
      <c r="P41" s="2">
        <v>0.80791894141050979</v>
      </c>
      <c r="Q41" s="7">
        <f t="shared" si="3"/>
        <v>1057459.3516874888</v>
      </c>
      <c r="R41" s="6">
        <v>863189.14</v>
      </c>
      <c r="S41" s="2">
        <v>1.0629</v>
      </c>
      <c r="T41" s="2">
        <v>0.85873704282523078</v>
      </c>
      <c r="U41" s="7">
        <f t="shared" si="4"/>
        <v>1005184.4708598128</v>
      </c>
      <c r="V41" s="6">
        <v>746946.12</v>
      </c>
      <c r="W41" s="2">
        <v>1.0295000000000001</v>
      </c>
      <c r="X41" s="2">
        <v>0.88406978558857519</v>
      </c>
      <c r="Y41" s="7">
        <f t="shared" si="5"/>
        <v>844894.97568646772</v>
      </c>
      <c r="Z41" s="6">
        <v>676332.63</v>
      </c>
      <c r="AA41" s="2">
        <v>1.0375000000000001</v>
      </c>
      <c r="AB41" s="3">
        <v>0.9172224025481468</v>
      </c>
      <c r="AC41" s="7">
        <f t="shared" si="6"/>
        <v>737370.37835215544</v>
      </c>
      <c r="AD41" s="6">
        <v>784643.56</v>
      </c>
      <c r="AE41" s="2">
        <v>1.0430999999999999</v>
      </c>
      <c r="AF41" s="3">
        <v>0.95675468809797182</v>
      </c>
      <c r="AG41" s="7">
        <f t="shared" si="7"/>
        <v>820109.44891199993</v>
      </c>
      <c r="AH41" s="6">
        <v>1614027.1</v>
      </c>
      <c r="AI41" s="2">
        <v>1.0451999999999999</v>
      </c>
      <c r="AJ41" s="3">
        <v>1</v>
      </c>
      <c r="AK41" s="7">
        <f t="shared" si="8"/>
        <v>1614027.1</v>
      </c>
    </row>
    <row r="42" spans="1:37" x14ac:dyDescent="0.25">
      <c r="A42" t="s">
        <v>51</v>
      </c>
      <c r="B42" s="6">
        <v>674917.95</v>
      </c>
      <c r="C42" s="2">
        <v>1.0584</v>
      </c>
      <c r="D42" s="2">
        <v>0.64776647727787162</v>
      </c>
      <c r="E42" s="7">
        <f t="shared" si="0"/>
        <v>1041915.5261572469</v>
      </c>
      <c r="F42" s="6">
        <v>996853.75</v>
      </c>
      <c r="G42" s="2">
        <v>1.0590999999999999</v>
      </c>
      <c r="H42" s="2">
        <v>0.68604947608499378</v>
      </c>
      <c r="I42" s="7">
        <f t="shared" si="1"/>
        <v>1453034.7806526145</v>
      </c>
      <c r="J42" s="6">
        <v>816528.53</v>
      </c>
      <c r="K42" s="2">
        <v>1.0641</v>
      </c>
      <c r="L42" s="2">
        <v>0.7300252475020419</v>
      </c>
      <c r="M42" s="7">
        <f t="shared" si="2"/>
        <v>1118493.5490847065</v>
      </c>
      <c r="N42" s="6">
        <v>891925.58</v>
      </c>
      <c r="O42" s="2">
        <v>1.1067</v>
      </c>
      <c r="P42" s="2">
        <v>0.80791894141050979</v>
      </c>
      <c r="Q42" s="7">
        <f t="shared" si="3"/>
        <v>1103979.0432971243</v>
      </c>
      <c r="R42" s="6">
        <v>1004258.95</v>
      </c>
      <c r="S42" s="2">
        <v>1.0629</v>
      </c>
      <c r="T42" s="2">
        <v>0.85873704282523078</v>
      </c>
      <c r="U42" s="7">
        <f t="shared" si="4"/>
        <v>1169460.3818370341</v>
      </c>
      <c r="V42" s="6">
        <v>803114.91</v>
      </c>
      <c r="W42" s="2">
        <v>1.0295000000000001</v>
      </c>
      <c r="X42" s="2">
        <v>0.88406978558857519</v>
      </c>
      <c r="Y42" s="7">
        <f t="shared" si="5"/>
        <v>908429.31530039909</v>
      </c>
      <c r="Z42" s="6">
        <v>1019700.87</v>
      </c>
      <c r="AA42" s="2">
        <v>1.0375000000000001</v>
      </c>
      <c r="AB42" s="3">
        <v>0.9172224025481468</v>
      </c>
      <c r="AC42" s="7">
        <f t="shared" si="6"/>
        <v>1111726.9564798642</v>
      </c>
      <c r="AD42" s="6">
        <v>916598.37</v>
      </c>
      <c r="AE42" s="2">
        <v>1.0430999999999999</v>
      </c>
      <c r="AF42" s="3">
        <v>0.95675468809797182</v>
      </c>
      <c r="AG42" s="7">
        <f t="shared" si="7"/>
        <v>958028.61632399983</v>
      </c>
      <c r="AH42" s="6">
        <v>1256415.55</v>
      </c>
      <c r="AI42" s="2">
        <v>1.0451999999999999</v>
      </c>
      <c r="AJ42" s="3">
        <v>1</v>
      </c>
      <c r="AK42" s="7">
        <f t="shared" si="8"/>
        <v>1256415.55</v>
      </c>
    </row>
    <row r="43" spans="1:37" x14ac:dyDescent="0.25">
      <c r="A43" t="s">
        <v>52</v>
      </c>
      <c r="B43" s="6">
        <v>788777.84</v>
      </c>
      <c r="C43" s="2">
        <v>1.0584</v>
      </c>
      <c r="D43" s="2">
        <v>0.64776647727787162</v>
      </c>
      <c r="E43" s="7">
        <f t="shared" si="0"/>
        <v>1217688.5770852247</v>
      </c>
      <c r="F43" s="6">
        <v>902872</v>
      </c>
      <c r="G43" s="2">
        <v>1.0590999999999999</v>
      </c>
      <c r="H43" s="2">
        <v>0.68604947608499378</v>
      </c>
      <c r="I43" s="7">
        <f t="shared" si="1"/>
        <v>1316045.0251377269</v>
      </c>
      <c r="J43" s="6">
        <v>1210129.19</v>
      </c>
      <c r="K43" s="2">
        <v>1.0641</v>
      </c>
      <c r="L43" s="2">
        <v>0.7300252475020419</v>
      </c>
      <c r="M43" s="7">
        <f t="shared" si="2"/>
        <v>1657653.8881918809</v>
      </c>
      <c r="N43" s="6">
        <v>917627.72</v>
      </c>
      <c r="O43" s="2">
        <v>1.1067</v>
      </c>
      <c r="P43" s="2">
        <v>0.80791894141050979</v>
      </c>
      <c r="Q43" s="7">
        <f t="shared" si="3"/>
        <v>1135791.8139633595</v>
      </c>
      <c r="R43" s="6">
        <v>1707472.38</v>
      </c>
      <c r="S43" s="2">
        <v>1.0629</v>
      </c>
      <c r="T43" s="2">
        <v>0.85873704282523078</v>
      </c>
      <c r="U43" s="7">
        <f t="shared" si="4"/>
        <v>1988353.0054583924</v>
      </c>
      <c r="V43" s="6">
        <v>1452499.07</v>
      </c>
      <c r="W43" s="2">
        <v>1.0295000000000001</v>
      </c>
      <c r="X43" s="2">
        <v>0.88406978558857519</v>
      </c>
      <c r="Y43" s="7">
        <f t="shared" si="5"/>
        <v>1642968.7946330949</v>
      </c>
      <c r="Z43" s="6">
        <v>2271937.69</v>
      </c>
      <c r="AA43" s="2">
        <v>1.0375000000000001</v>
      </c>
      <c r="AB43" s="3">
        <v>0.9172224025481468</v>
      </c>
      <c r="AC43" s="7">
        <f t="shared" si="6"/>
        <v>2476975.7952796421</v>
      </c>
      <c r="AD43" s="6">
        <v>1951086.69</v>
      </c>
      <c r="AE43" s="2">
        <v>1.0430999999999999</v>
      </c>
      <c r="AF43" s="3">
        <v>0.95675468809797182</v>
      </c>
      <c r="AG43" s="7">
        <f t="shared" si="7"/>
        <v>2039275.8083879997</v>
      </c>
      <c r="AH43" s="6">
        <v>2487134.66</v>
      </c>
      <c r="AI43" s="2">
        <v>1.0451999999999999</v>
      </c>
      <c r="AJ43" s="3">
        <v>1</v>
      </c>
      <c r="AK43" s="7">
        <f t="shared" si="8"/>
        <v>2487134.66</v>
      </c>
    </row>
    <row r="44" spans="1:37" x14ac:dyDescent="0.25">
      <c r="A44" t="s">
        <v>53</v>
      </c>
      <c r="B44" s="6">
        <v>381782.82</v>
      </c>
      <c r="C44" s="2">
        <v>1.0584</v>
      </c>
      <c r="D44" s="2">
        <v>0.64776647727787162</v>
      </c>
      <c r="E44" s="7">
        <f t="shared" si="0"/>
        <v>589383.41731479741</v>
      </c>
      <c r="F44" s="6">
        <v>209209.95</v>
      </c>
      <c r="G44" s="2">
        <v>1.0590999999999999</v>
      </c>
      <c r="H44" s="2">
        <v>0.68604947608499378</v>
      </c>
      <c r="I44" s="7">
        <f t="shared" si="1"/>
        <v>304948.77890422184</v>
      </c>
      <c r="J44" s="6">
        <v>362025.77</v>
      </c>
      <c r="K44" s="2">
        <v>1.0641</v>
      </c>
      <c r="L44" s="2">
        <v>0.7300252475020419</v>
      </c>
      <c r="M44" s="7">
        <f t="shared" si="2"/>
        <v>495908.56102409994</v>
      </c>
      <c r="N44" s="6">
        <v>247993.85</v>
      </c>
      <c r="O44" s="2">
        <v>1.1067</v>
      </c>
      <c r="P44" s="2">
        <v>0.80791894141050979</v>
      </c>
      <c r="Q44" s="7">
        <f t="shared" si="3"/>
        <v>306953.87530714227</v>
      </c>
      <c r="R44" s="6">
        <v>220101.43</v>
      </c>
      <c r="S44" s="2">
        <v>1.0629</v>
      </c>
      <c r="T44" s="2">
        <v>0.85873704282523078</v>
      </c>
      <c r="U44" s="7">
        <f t="shared" si="4"/>
        <v>256308.29814429561</v>
      </c>
      <c r="V44" s="6">
        <v>441194.41</v>
      </c>
      <c r="W44" s="2">
        <v>1.0295000000000001</v>
      </c>
      <c r="X44" s="2">
        <v>0.88406978558857519</v>
      </c>
      <c r="Y44" s="7">
        <f t="shared" si="5"/>
        <v>499049.3026591469</v>
      </c>
      <c r="Z44" s="6">
        <v>388626.18</v>
      </c>
      <c r="AA44" s="2">
        <v>1.0375000000000001</v>
      </c>
      <c r="AB44" s="3">
        <v>0.9172224025481468</v>
      </c>
      <c r="AC44" s="7">
        <f t="shared" si="6"/>
        <v>423698.96212778147</v>
      </c>
      <c r="AD44" s="6">
        <v>374236.15</v>
      </c>
      <c r="AE44" s="2">
        <v>1.0430999999999999</v>
      </c>
      <c r="AF44" s="3">
        <v>0.95675468809797182</v>
      </c>
      <c r="AG44" s="7">
        <f t="shared" si="7"/>
        <v>391151.62397999997</v>
      </c>
      <c r="AH44" s="6">
        <v>1207689.22</v>
      </c>
      <c r="AI44" s="2">
        <v>1.0451999999999999</v>
      </c>
      <c r="AJ44" s="3">
        <v>1</v>
      </c>
      <c r="AK44" s="7">
        <f t="shared" si="8"/>
        <v>1207689.22</v>
      </c>
    </row>
    <row r="45" spans="1:37" x14ac:dyDescent="0.25">
      <c r="A45" t="s">
        <v>54</v>
      </c>
      <c r="B45" s="6">
        <v>122632.75</v>
      </c>
      <c r="C45" s="2">
        <v>1.0584</v>
      </c>
      <c r="D45" s="2">
        <v>0.64776647727787162</v>
      </c>
      <c r="E45" s="7">
        <f t="shared" si="0"/>
        <v>189316.29576655966</v>
      </c>
      <c r="F45" s="6">
        <v>237655.38</v>
      </c>
      <c r="G45" s="2">
        <v>1.0590999999999999</v>
      </c>
      <c r="H45" s="2">
        <v>0.68604947608499378</v>
      </c>
      <c r="I45" s="7">
        <f t="shared" si="1"/>
        <v>346411.42991056986</v>
      </c>
      <c r="J45" s="6">
        <v>304989.63</v>
      </c>
      <c r="K45" s="2">
        <v>1.0641</v>
      </c>
      <c r="L45" s="2">
        <v>0.7300252475020419</v>
      </c>
      <c r="M45" s="7">
        <f t="shared" si="2"/>
        <v>417779.56453368685</v>
      </c>
      <c r="N45" s="6">
        <v>158366.54</v>
      </c>
      <c r="O45" s="2">
        <v>1.1067</v>
      </c>
      <c r="P45" s="2">
        <v>0.80791894141050979</v>
      </c>
      <c r="Q45" s="7">
        <f t="shared" si="3"/>
        <v>196017.85758793438</v>
      </c>
      <c r="R45" s="6">
        <v>271355.67</v>
      </c>
      <c r="S45" s="2">
        <v>1.0629</v>
      </c>
      <c r="T45" s="2">
        <v>0.85873704282523078</v>
      </c>
      <c r="U45" s="7">
        <f t="shared" si="4"/>
        <v>315993.90321773506</v>
      </c>
      <c r="V45" s="6">
        <v>204619.07</v>
      </c>
      <c r="W45" s="2">
        <v>1.0295000000000001</v>
      </c>
      <c r="X45" s="2">
        <v>0.88406978558857519</v>
      </c>
      <c r="Y45" s="7">
        <f t="shared" si="5"/>
        <v>231451.26474803517</v>
      </c>
      <c r="Z45" s="6">
        <v>370376.83</v>
      </c>
      <c r="AA45" s="2">
        <v>1.0375000000000001</v>
      </c>
      <c r="AB45" s="3">
        <v>0.9172224025481468</v>
      </c>
      <c r="AC45" s="7">
        <f t="shared" si="6"/>
        <v>403802.6425990595</v>
      </c>
      <c r="AD45" s="6">
        <v>339589.55</v>
      </c>
      <c r="AE45" s="2">
        <v>1.0430999999999999</v>
      </c>
      <c r="AF45" s="3">
        <v>0.95675468809797182</v>
      </c>
      <c r="AG45" s="7">
        <f t="shared" si="7"/>
        <v>354938.99765999994</v>
      </c>
      <c r="AH45" s="6">
        <v>664480.25</v>
      </c>
      <c r="AI45" s="2">
        <v>1.0451999999999999</v>
      </c>
      <c r="AJ45" s="3">
        <v>1</v>
      </c>
      <c r="AK45" s="7">
        <f t="shared" si="8"/>
        <v>664480.25</v>
      </c>
    </row>
    <row r="46" spans="1:37" x14ac:dyDescent="0.25">
      <c r="A46" t="s">
        <v>55</v>
      </c>
      <c r="B46" s="6">
        <v>860295.1</v>
      </c>
      <c r="C46" s="2">
        <v>1.0584</v>
      </c>
      <c r="D46" s="2">
        <v>0.64776647727787162</v>
      </c>
      <c r="E46" s="7">
        <f t="shared" si="0"/>
        <v>1328094.5065500205</v>
      </c>
      <c r="F46" s="6">
        <v>1140984.95</v>
      </c>
      <c r="G46" s="2">
        <v>1.0590999999999999</v>
      </c>
      <c r="H46" s="2">
        <v>0.68604947608499378</v>
      </c>
      <c r="I46" s="7">
        <f t="shared" si="1"/>
        <v>1663123.4186069763</v>
      </c>
      <c r="J46" s="6">
        <v>1311015.42</v>
      </c>
      <c r="K46" s="2">
        <v>1.0641</v>
      </c>
      <c r="L46" s="2">
        <v>0.7300252475020419</v>
      </c>
      <c r="M46" s="7">
        <f t="shared" si="2"/>
        <v>1795849.4236822035</v>
      </c>
      <c r="N46" s="6">
        <v>916210.45</v>
      </c>
      <c r="O46" s="2">
        <v>1.1067</v>
      </c>
      <c r="P46" s="2">
        <v>0.80791894141050979</v>
      </c>
      <c r="Q46" s="7">
        <f t="shared" si="3"/>
        <v>1134037.5909499396</v>
      </c>
      <c r="R46" s="6">
        <v>2218315.7000000002</v>
      </c>
      <c r="S46" s="2">
        <v>1.0629</v>
      </c>
      <c r="T46" s="2">
        <v>0.85873704282523078</v>
      </c>
      <c r="U46" s="7">
        <f t="shared" si="4"/>
        <v>2583230.4761208133</v>
      </c>
      <c r="V46" s="6">
        <v>1138362.01</v>
      </c>
      <c r="W46" s="2">
        <v>1.0295000000000001</v>
      </c>
      <c r="X46" s="2">
        <v>0.88406978558857519</v>
      </c>
      <c r="Y46" s="7">
        <f t="shared" si="5"/>
        <v>1287638.1803299929</v>
      </c>
      <c r="Z46" s="6">
        <v>2625372.5</v>
      </c>
      <c r="AA46" s="2">
        <v>1.0375000000000001</v>
      </c>
      <c r="AB46" s="3">
        <v>0.9172224025481468</v>
      </c>
      <c r="AC46" s="7">
        <f t="shared" si="6"/>
        <v>2862307.4324246994</v>
      </c>
      <c r="AD46" s="6">
        <v>1803044.84</v>
      </c>
      <c r="AE46" s="2">
        <v>1.0430999999999999</v>
      </c>
      <c r="AF46" s="3">
        <v>0.95675468809797182</v>
      </c>
      <c r="AG46" s="7">
        <f t="shared" si="7"/>
        <v>1884542.4667679998</v>
      </c>
      <c r="AH46" s="6">
        <v>5790920.7599999998</v>
      </c>
      <c r="AI46" s="2">
        <v>1.0451999999999999</v>
      </c>
      <c r="AJ46" s="3">
        <v>1</v>
      </c>
      <c r="AK46" s="7">
        <f t="shared" si="8"/>
        <v>5790920.7599999998</v>
      </c>
    </row>
    <row r="47" spans="1:37" x14ac:dyDescent="0.25">
      <c r="A47" t="s">
        <v>56</v>
      </c>
      <c r="B47" s="6">
        <v>423457.25</v>
      </c>
      <c r="C47" s="2">
        <v>1.0584</v>
      </c>
      <c r="D47" s="2">
        <v>0.64776647727787162</v>
      </c>
      <c r="E47" s="7">
        <f t="shared" si="0"/>
        <v>653718.9941960366</v>
      </c>
      <c r="F47" s="6">
        <v>375717.08</v>
      </c>
      <c r="G47" s="2">
        <v>1.0590999999999999</v>
      </c>
      <c r="H47" s="2">
        <v>0.68604947608499378</v>
      </c>
      <c r="I47" s="7">
        <f t="shared" si="1"/>
        <v>547653.03829698265</v>
      </c>
      <c r="J47" s="6">
        <v>373477.88</v>
      </c>
      <c r="K47" s="2">
        <v>1.0641</v>
      </c>
      <c r="L47" s="2">
        <v>0.7300252475020419</v>
      </c>
      <c r="M47" s="7">
        <f t="shared" si="2"/>
        <v>511595.84038763726</v>
      </c>
      <c r="N47" s="6">
        <v>313739.65999999997</v>
      </c>
      <c r="O47" s="2">
        <v>1.1067</v>
      </c>
      <c r="P47" s="2">
        <v>0.80791894141050979</v>
      </c>
      <c r="Q47" s="7">
        <f t="shared" si="3"/>
        <v>388330.61575738754</v>
      </c>
      <c r="R47" s="6">
        <v>309214.13</v>
      </c>
      <c r="S47" s="2">
        <v>1.0629</v>
      </c>
      <c r="T47" s="2">
        <v>0.85873704282523078</v>
      </c>
      <c r="U47" s="7">
        <f t="shared" si="4"/>
        <v>360080.11134897661</v>
      </c>
      <c r="V47" s="6">
        <v>193999.48</v>
      </c>
      <c r="W47" s="2">
        <v>1.0295000000000001</v>
      </c>
      <c r="X47" s="2">
        <v>0.88406978558857519</v>
      </c>
      <c r="Y47" s="7">
        <f t="shared" si="5"/>
        <v>219439.10216413921</v>
      </c>
      <c r="Z47" s="6">
        <v>275276.76</v>
      </c>
      <c r="AA47" s="2">
        <v>1.0375000000000001</v>
      </c>
      <c r="AB47" s="3">
        <v>0.9172224025481468</v>
      </c>
      <c r="AC47" s="7">
        <f t="shared" si="6"/>
        <v>300119.97006969113</v>
      </c>
      <c r="AD47" s="6">
        <v>243134.91</v>
      </c>
      <c r="AE47" s="2">
        <v>1.0430999999999999</v>
      </c>
      <c r="AF47" s="3">
        <v>0.95675468809797182</v>
      </c>
      <c r="AG47" s="7">
        <f t="shared" si="7"/>
        <v>254124.60793199996</v>
      </c>
      <c r="AH47" s="6">
        <v>743814.9</v>
      </c>
      <c r="AI47" s="2">
        <v>1.0451999999999999</v>
      </c>
      <c r="AJ47" s="3">
        <v>1</v>
      </c>
      <c r="AK47" s="7">
        <f t="shared" si="8"/>
        <v>743814.9</v>
      </c>
    </row>
    <row r="48" spans="1:37" x14ac:dyDescent="0.25">
      <c r="A48" t="s">
        <v>57</v>
      </c>
      <c r="B48" s="6">
        <v>352550.08</v>
      </c>
      <c r="C48" s="2">
        <v>1.0584</v>
      </c>
      <c r="D48" s="2">
        <v>0.64776647727787162</v>
      </c>
      <c r="E48" s="7">
        <f t="shared" si="0"/>
        <v>544254.90105868352</v>
      </c>
      <c r="F48" s="6">
        <v>464416.95</v>
      </c>
      <c r="G48" s="2">
        <v>1.0590999999999999</v>
      </c>
      <c r="H48" s="2">
        <v>0.68604947608499378</v>
      </c>
      <c r="I48" s="7">
        <f t="shared" si="1"/>
        <v>676943.81555429392</v>
      </c>
      <c r="J48" s="6">
        <v>324618.86</v>
      </c>
      <c r="K48" s="2">
        <v>1.0641</v>
      </c>
      <c r="L48" s="2">
        <v>0.7300252475020419</v>
      </c>
      <c r="M48" s="7">
        <f t="shared" si="2"/>
        <v>444667.99074519955</v>
      </c>
      <c r="N48" s="6">
        <v>204493.07</v>
      </c>
      <c r="O48" s="2">
        <v>1.1067</v>
      </c>
      <c r="P48" s="2">
        <v>0.80791894141050979</v>
      </c>
      <c r="Q48" s="7">
        <f t="shared" si="3"/>
        <v>253110.87476546181</v>
      </c>
      <c r="R48" s="6">
        <v>164948.9</v>
      </c>
      <c r="S48" s="2">
        <v>1.0629</v>
      </c>
      <c r="T48" s="2">
        <v>0.85873704282523078</v>
      </c>
      <c r="U48" s="7">
        <f t="shared" si="4"/>
        <v>192083.13112628847</v>
      </c>
      <c r="V48" s="6">
        <v>302735.28000000003</v>
      </c>
      <c r="W48" s="2">
        <v>1.0295000000000001</v>
      </c>
      <c r="X48" s="2">
        <v>0.88406978558857519</v>
      </c>
      <c r="Y48" s="7">
        <f t="shared" si="5"/>
        <v>342433.69124808634</v>
      </c>
      <c r="Z48" s="6">
        <v>941055.32</v>
      </c>
      <c r="AA48" s="2">
        <v>1.0375000000000001</v>
      </c>
      <c r="AB48" s="3">
        <v>0.9172224025481468</v>
      </c>
      <c r="AC48" s="7">
        <f t="shared" si="6"/>
        <v>1025983.7934459981</v>
      </c>
      <c r="AD48" s="6">
        <v>430855.34</v>
      </c>
      <c r="AE48" s="2">
        <v>1.0430999999999999</v>
      </c>
      <c r="AF48" s="3">
        <v>0.95675468809797182</v>
      </c>
      <c r="AG48" s="7">
        <f t="shared" si="7"/>
        <v>450330.00136799994</v>
      </c>
      <c r="AH48" s="6">
        <v>1000034.46</v>
      </c>
      <c r="AI48" s="2">
        <v>1.0451999999999999</v>
      </c>
      <c r="AJ48" s="3">
        <v>1</v>
      </c>
      <c r="AK48" s="7">
        <f t="shared" si="8"/>
        <v>1000034.46</v>
      </c>
    </row>
    <row r="49" spans="1:37" x14ac:dyDescent="0.25">
      <c r="A49" t="s">
        <v>58</v>
      </c>
      <c r="B49" s="6">
        <v>488130.78</v>
      </c>
      <c r="C49" s="2">
        <v>1.0584</v>
      </c>
      <c r="D49" s="2">
        <v>0.64776647727787162</v>
      </c>
      <c r="E49" s="7">
        <f t="shared" si="0"/>
        <v>753559.80453216191</v>
      </c>
      <c r="F49" s="6">
        <v>397322.34</v>
      </c>
      <c r="G49" s="2">
        <v>1.0590999999999999</v>
      </c>
      <c r="H49" s="2">
        <v>0.68604947608499378</v>
      </c>
      <c r="I49" s="7">
        <f t="shared" si="1"/>
        <v>579145.31509791035</v>
      </c>
      <c r="J49" s="6">
        <v>381771.62</v>
      </c>
      <c r="K49" s="2">
        <v>1.0641</v>
      </c>
      <c r="L49" s="2">
        <v>0.7300252475020419</v>
      </c>
      <c r="M49" s="7">
        <f t="shared" si="2"/>
        <v>522956.73513529019</v>
      </c>
      <c r="N49" s="6">
        <v>368441.14</v>
      </c>
      <c r="O49" s="2">
        <v>1.1067</v>
      </c>
      <c r="P49" s="2">
        <v>0.80791894141050979</v>
      </c>
      <c r="Q49" s="7">
        <f t="shared" si="3"/>
        <v>456037.25957551505</v>
      </c>
      <c r="R49" s="6">
        <v>407588.92</v>
      </c>
      <c r="S49" s="2">
        <v>1.0629</v>
      </c>
      <c r="T49" s="2">
        <v>0.85873704282523078</v>
      </c>
      <c r="U49" s="7">
        <f t="shared" si="4"/>
        <v>474637.63605566509</v>
      </c>
      <c r="V49" s="6">
        <v>513564.73</v>
      </c>
      <c r="W49" s="2">
        <v>1.0295000000000001</v>
      </c>
      <c r="X49" s="2">
        <v>0.88406978558857519</v>
      </c>
      <c r="Y49" s="7">
        <f t="shared" si="5"/>
        <v>580909.71818258776</v>
      </c>
      <c r="Z49" s="6">
        <v>820816.54</v>
      </c>
      <c r="AA49" s="2">
        <v>1.0375000000000001</v>
      </c>
      <c r="AB49" s="3">
        <v>0.9172224025481468</v>
      </c>
      <c r="AC49" s="7">
        <f t="shared" si="6"/>
        <v>894893.68959990458</v>
      </c>
      <c r="AD49" s="6">
        <v>626544.48</v>
      </c>
      <c r="AE49" s="2">
        <v>1.0430999999999999</v>
      </c>
      <c r="AF49" s="3">
        <v>0.95675468809797182</v>
      </c>
      <c r="AG49" s="7">
        <f t="shared" si="7"/>
        <v>654864.29049599986</v>
      </c>
      <c r="AH49" s="6">
        <v>697210.1</v>
      </c>
      <c r="AI49" s="2">
        <v>1.0451999999999999</v>
      </c>
      <c r="AJ49" s="3">
        <v>1</v>
      </c>
      <c r="AK49" s="7">
        <f t="shared" si="8"/>
        <v>697210.1</v>
      </c>
    </row>
    <row r="50" spans="1:37" x14ac:dyDescent="0.25">
      <c r="A50" t="s">
        <v>59</v>
      </c>
      <c r="B50" s="6">
        <v>294522.7</v>
      </c>
      <c r="C50" s="2">
        <v>1.0584</v>
      </c>
      <c r="D50" s="2">
        <v>0.64776647727787162</v>
      </c>
      <c r="E50" s="7">
        <f t="shared" si="0"/>
        <v>454674.19252333266</v>
      </c>
      <c r="F50" s="6">
        <v>350592.51</v>
      </c>
      <c r="G50" s="2">
        <v>1.0590999999999999</v>
      </c>
      <c r="H50" s="2">
        <v>0.68604947608499378</v>
      </c>
      <c r="I50" s="7">
        <f t="shared" si="1"/>
        <v>511030.94196746469</v>
      </c>
      <c r="J50" s="6">
        <v>391413.81</v>
      </c>
      <c r="K50" s="2">
        <v>1.0641</v>
      </c>
      <c r="L50" s="2">
        <v>0.7300252475020419</v>
      </c>
      <c r="M50" s="7">
        <f t="shared" si="2"/>
        <v>536164.75777970301</v>
      </c>
      <c r="N50" s="6">
        <v>314849.95</v>
      </c>
      <c r="O50" s="2">
        <v>1.1067</v>
      </c>
      <c r="P50" s="2">
        <v>0.80791894141050979</v>
      </c>
      <c r="Q50" s="7">
        <f t="shared" si="3"/>
        <v>389704.87491024466</v>
      </c>
      <c r="R50" s="6">
        <v>260594.21</v>
      </c>
      <c r="S50" s="2">
        <v>1.0629</v>
      </c>
      <c r="T50" s="2">
        <v>0.85873704282523078</v>
      </c>
      <c r="U50" s="7">
        <f t="shared" si="4"/>
        <v>303462.17410471698</v>
      </c>
      <c r="V50" s="6">
        <v>569557.30000000005</v>
      </c>
      <c r="W50" s="2">
        <v>1.0295000000000001</v>
      </c>
      <c r="X50" s="2">
        <v>0.88406978558857519</v>
      </c>
      <c r="Y50" s="7">
        <f t="shared" si="5"/>
        <v>644244.72964067373</v>
      </c>
      <c r="Z50" s="6">
        <v>512913.37</v>
      </c>
      <c r="AA50" s="2">
        <v>1.0375000000000001</v>
      </c>
      <c r="AB50" s="3">
        <v>0.9172224025481468</v>
      </c>
      <c r="AC50" s="7">
        <f t="shared" si="6"/>
        <v>559202.83736536431</v>
      </c>
      <c r="AD50" s="6">
        <v>298460.36</v>
      </c>
      <c r="AE50" s="2">
        <v>1.0430999999999999</v>
      </c>
      <c r="AF50" s="3">
        <v>0.95675468809797182</v>
      </c>
      <c r="AG50" s="7">
        <f t="shared" si="7"/>
        <v>311950.76827199996</v>
      </c>
      <c r="AH50" s="6">
        <v>534776.59</v>
      </c>
      <c r="AI50" s="2">
        <v>1.0451999999999999</v>
      </c>
      <c r="AJ50" s="3">
        <v>1</v>
      </c>
      <c r="AK50" s="7">
        <f t="shared" si="8"/>
        <v>534776.59</v>
      </c>
    </row>
    <row r="51" spans="1:37" x14ac:dyDescent="0.25">
      <c r="A51" t="s">
        <v>60</v>
      </c>
      <c r="B51" s="6">
        <v>772233.21</v>
      </c>
      <c r="C51" s="2">
        <v>1.0584</v>
      </c>
      <c r="D51" s="2">
        <v>0.64776647727787162</v>
      </c>
      <c r="E51" s="7">
        <f t="shared" si="0"/>
        <v>1192147.5363238596</v>
      </c>
      <c r="F51" s="6">
        <v>819187.16</v>
      </c>
      <c r="G51" s="2">
        <v>1.0590999999999999</v>
      </c>
      <c r="H51" s="2">
        <v>0.68604947608499378</v>
      </c>
      <c r="I51" s="7">
        <f t="shared" si="1"/>
        <v>1194064.2600221329</v>
      </c>
      <c r="J51" s="6">
        <v>1243433.69</v>
      </c>
      <c r="K51" s="2">
        <v>1.0641</v>
      </c>
      <c r="L51" s="2">
        <v>0.7300252475020419</v>
      </c>
      <c r="M51" s="7">
        <f t="shared" si="2"/>
        <v>1703274.9131002103</v>
      </c>
      <c r="N51" s="6">
        <v>680802.46</v>
      </c>
      <c r="O51" s="2">
        <v>1.1067</v>
      </c>
      <c r="P51" s="2">
        <v>0.80791894141050979</v>
      </c>
      <c r="Q51" s="7">
        <f t="shared" si="3"/>
        <v>842661.83784652606</v>
      </c>
      <c r="R51" s="6">
        <v>1286499.93</v>
      </c>
      <c r="S51" s="2">
        <v>1.0629</v>
      </c>
      <c r="T51" s="2">
        <v>0.85873704282523078</v>
      </c>
      <c r="U51" s="7">
        <f t="shared" si="4"/>
        <v>1498130.2375957095</v>
      </c>
      <c r="V51" s="6">
        <v>1318616.8400000001</v>
      </c>
      <c r="W51" s="2">
        <v>1.0295000000000001</v>
      </c>
      <c r="X51" s="2">
        <v>0.88406978558857519</v>
      </c>
      <c r="Y51" s="7">
        <f t="shared" si="5"/>
        <v>1491530.2632157283</v>
      </c>
      <c r="Z51" s="6">
        <v>3810257.99</v>
      </c>
      <c r="AA51" s="2">
        <v>1.0375000000000001</v>
      </c>
      <c r="AB51" s="3">
        <v>0.9172224025481468</v>
      </c>
      <c r="AC51" s="7">
        <f t="shared" si="6"/>
        <v>4154126.6103124782</v>
      </c>
      <c r="AD51" s="6">
        <v>2850329.84</v>
      </c>
      <c r="AE51" s="2">
        <v>1.0430999999999999</v>
      </c>
      <c r="AF51" s="3">
        <v>0.95675468809797182</v>
      </c>
      <c r="AG51" s="7">
        <f t="shared" si="7"/>
        <v>2979164.7487679995</v>
      </c>
      <c r="AH51" s="6">
        <v>6016668.0199999996</v>
      </c>
      <c r="AI51" s="2">
        <v>1.0451999999999999</v>
      </c>
      <c r="AJ51" s="3">
        <v>1</v>
      </c>
      <c r="AK51" s="7">
        <f t="shared" si="8"/>
        <v>6016668.0199999996</v>
      </c>
    </row>
    <row r="52" spans="1:37" x14ac:dyDescent="0.25">
      <c r="A52" t="s">
        <v>61</v>
      </c>
      <c r="B52" s="6">
        <v>570233.15</v>
      </c>
      <c r="C52" s="2">
        <v>1.0584</v>
      </c>
      <c r="D52" s="2">
        <v>0.64776647727787162</v>
      </c>
      <c r="E52" s="7">
        <f t="shared" si="0"/>
        <v>880306.66915075295</v>
      </c>
      <c r="F52" s="6">
        <v>570624.21</v>
      </c>
      <c r="G52" s="2">
        <v>1.0590999999999999</v>
      </c>
      <c r="H52" s="2">
        <v>0.68604947608499378</v>
      </c>
      <c r="I52" s="7">
        <f t="shared" si="1"/>
        <v>831753.7289822317</v>
      </c>
      <c r="J52" s="6">
        <v>448758.62</v>
      </c>
      <c r="K52" s="2">
        <v>1.0641</v>
      </c>
      <c r="L52" s="2">
        <v>0.7300252475020419</v>
      </c>
      <c r="M52" s="7">
        <f t="shared" si="2"/>
        <v>614716.57526302862</v>
      </c>
      <c r="N52" s="6">
        <v>523845.54</v>
      </c>
      <c r="O52" s="2">
        <v>1.1067</v>
      </c>
      <c r="P52" s="2">
        <v>0.80791894141050979</v>
      </c>
      <c r="Q52" s="7">
        <f t="shared" si="3"/>
        <v>648388.73450032168</v>
      </c>
      <c r="R52" s="6">
        <v>573371.91</v>
      </c>
      <c r="S52" s="2">
        <v>1.0629</v>
      </c>
      <c r="T52" s="2">
        <v>0.85873704282523078</v>
      </c>
      <c r="U52" s="7">
        <f t="shared" si="4"/>
        <v>667692.0656801014</v>
      </c>
      <c r="V52" s="6">
        <v>999219.23</v>
      </c>
      <c r="W52" s="2">
        <v>1.0295000000000001</v>
      </c>
      <c r="X52" s="2">
        <v>0.88406978558857519</v>
      </c>
      <c r="Y52" s="7">
        <f t="shared" si="5"/>
        <v>1130249.2702369229</v>
      </c>
      <c r="Z52" s="6">
        <v>1589019.8</v>
      </c>
      <c r="AA52" s="2">
        <v>1.0375000000000001</v>
      </c>
      <c r="AB52" s="3">
        <v>0.9172224025481468</v>
      </c>
      <c r="AC52" s="7">
        <f t="shared" si="6"/>
        <v>1732425.8495927756</v>
      </c>
      <c r="AD52" s="6">
        <v>1205288.33</v>
      </c>
      <c r="AE52" s="2">
        <v>1.0430999999999999</v>
      </c>
      <c r="AF52" s="3">
        <v>0.95675468809797182</v>
      </c>
      <c r="AG52" s="7">
        <f t="shared" si="7"/>
        <v>1259767.3625159999</v>
      </c>
      <c r="AH52" s="6">
        <v>1983137.78</v>
      </c>
      <c r="AI52" s="2">
        <v>1.0451999999999999</v>
      </c>
      <c r="AJ52" s="3">
        <v>1</v>
      </c>
      <c r="AK52" s="7">
        <f t="shared" si="8"/>
        <v>1983137.78</v>
      </c>
    </row>
    <row r="53" spans="1:37" x14ac:dyDescent="0.25">
      <c r="A53" t="s">
        <v>62</v>
      </c>
      <c r="B53" s="6">
        <v>521706.52</v>
      </c>
      <c r="C53" s="2">
        <v>1.0584</v>
      </c>
      <c r="D53" s="2">
        <v>0.64776647727787162</v>
      </c>
      <c r="E53" s="7">
        <f t="shared" si="0"/>
        <v>805392.89744103909</v>
      </c>
      <c r="F53" s="6">
        <v>446607.8</v>
      </c>
      <c r="G53" s="2">
        <v>1.0590999999999999</v>
      </c>
      <c r="H53" s="2">
        <v>0.68604947608499378</v>
      </c>
      <c r="I53" s="7">
        <f t="shared" si="1"/>
        <v>650984.82772497635</v>
      </c>
      <c r="J53" s="6">
        <v>2584233.58</v>
      </c>
      <c r="K53" s="2">
        <v>1.0641</v>
      </c>
      <c r="L53" s="2">
        <v>0.7300252475020419</v>
      </c>
      <c r="M53" s="7">
        <f t="shared" si="2"/>
        <v>3539923.5695513007</v>
      </c>
      <c r="N53" s="6">
        <v>424483.61</v>
      </c>
      <c r="O53" s="2">
        <v>1.1067</v>
      </c>
      <c r="P53" s="2">
        <v>0.80791894141050979</v>
      </c>
      <c r="Q53" s="7">
        <f t="shared" si="3"/>
        <v>525403.71099471056</v>
      </c>
      <c r="R53" s="6">
        <v>536257.99</v>
      </c>
      <c r="S53" s="2">
        <v>1.0629</v>
      </c>
      <c r="T53" s="2">
        <v>0.85873704282523078</v>
      </c>
      <c r="U53" s="7">
        <f t="shared" si="4"/>
        <v>624472.8749975895</v>
      </c>
      <c r="V53" s="6">
        <v>474402.97</v>
      </c>
      <c r="W53" s="2">
        <v>1.0295000000000001</v>
      </c>
      <c r="X53" s="2">
        <v>0.88406978558857519</v>
      </c>
      <c r="Y53" s="7">
        <f t="shared" si="5"/>
        <v>536612.58164610062</v>
      </c>
      <c r="Z53" s="6">
        <v>669605.53</v>
      </c>
      <c r="AA53" s="2">
        <v>1.0375000000000001</v>
      </c>
      <c r="AB53" s="3">
        <v>0.9172224025481468</v>
      </c>
      <c r="AC53" s="7">
        <f t="shared" si="6"/>
        <v>730036.17022410349</v>
      </c>
      <c r="AD53" s="6">
        <v>537842.17000000004</v>
      </c>
      <c r="AE53" s="2">
        <v>1.0430999999999999</v>
      </c>
      <c r="AF53" s="3">
        <v>0.95675468809797182</v>
      </c>
      <c r="AG53" s="7">
        <f t="shared" si="7"/>
        <v>562152.636084</v>
      </c>
      <c r="AH53" s="6">
        <v>1299083.27</v>
      </c>
      <c r="AI53" s="2">
        <v>1.0451999999999999</v>
      </c>
      <c r="AJ53" s="3">
        <v>1</v>
      </c>
      <c r="AK53" s="7">
        <f t="shared" si="8"/>
        <v>1299083.27</v>
      </c>
    </row>
    <row r="54" spans="1:37" x14ac:dyDescent="0.25">
      <c r="A54" t="s">
        <v>63</v>
      </c>
      <c r="B54" s="6">
        <v>2152677.9700000002</v>
      </c>
      <c r="C54" s="2">
        <v>1.0584</v>
      </c>
      <c r="D54" s="2">
        <v>0.64776647727787162</v>
      </c>
      <c r="E54" s="7">
        <f t="shared" si="0"/>
        <v>3323231.5124522392</v>
      </c>
      <c r="F54" s="6">
        <v>2071542.15</v>
      </c>
      <c r="G54" s="2">
        <v>1.0590999999999999</v>
      </c>
      <c r="H54" s="2">
        <v>0.68604947608499378</v>
      </c>
      <c r="I54" s="7">
        <f t="shared" si="1"/>
        <v>3019522.9676749427</v>
      </c>
      <c r="J54" s="6">
        <v>682250.76</v>
      </c>
      <c r="K54" s="2">
        <v>1.0641</v>
      </c>
      <c r="L54" s="2">
        <v>0.7300252475020419</v>
      </c>
      <c r="M54" s="7">
        <f t="shared" si="2"/>
        <v>934557.75993294222</v>
      </c>
      <c r="N54" s="6">
        <v>3946374.99</v>
      </c>
      <c r="O54" s="2">
        <v>1.1067</v>
      </c>
      <c r="P54" s="2">
        <v>0.80791894141050979</v>
      </c>
      <c r="Q54" s="7">
        <f t="shared" si="3"/>
        <v>4884617.4878759487</v>
      </c>
      <c r="R54" s="6">
        <v>2546518.14</v>
      </c>
      <c r="S54" s="2">
        <v>1.0629</v>
      </c>
      <c r="T54" s="2">
        <v>0.85873704282523078</v>
      </c>
      <c r="U54" s="7">
        <f t="shared" si="4"/>
        <v>2965422.4902445073</v>
      </c>
      <c r="V54" s="6">
        <v>1883107.6</v>
      </c>
      <c r="W54" s="2">
        <v>1.0295000000000001</v>
      </c>
      <c r="X54" s="2">
        <v>0.88406978558857519</v>
      </c>
      <c r="Y54" s="7">
        <f t="shared" si="5"/>
        <v>2130044.0651823757</v>
      </c>
      <c r="Z54" s="6">
        <v>2787654.6</v>
      </c>
      <c r="AA54" s="2">
        <v>1.0375000000000001</v>
      </c>
      <c r="AB54" s="3">
        <v>0.9172224025481468</v>
      </c>
      <c r="AC54" s="7">
        <f t="shared" si="6"/>
        <v>3039235.1868593511</v>
      </c>
      <c r="AD54" s="6">
        <v>4072188.18</v>
      </c>
      <c r="AE54" s="2">
        <v>1.0430999999999999</v>
      </c>
      <c r="AF54" s="3">
        <v>0.95675468809797182</v>
      </c>
      <c r="AG54" s="7">
        <f t="shared" si="7"/>
        <v>4256251.085736</v>
      </c>
      <c r="AH54" s="6">
        <v>5791938.3200000003</v>
      </c>
      <c r="AI54" s="2">
        <v>1.0451999999999999</v>
      </c>
      <c r="AJ54" s="3">
        <v>1</v>
      </c>
      <c r="AK54" s="7">
        <f t="shared" si="8"/>
        <v>5791938.3200000003</v>
      </c>
    </row>
    <row r="55" spans="1:37" x14ac:dyDescent="0.25">
      <c r="A55" t="s">
        <v>64</v>
      </c>
      <c r="B55" s="6">
        <v>537582.1</v>
      </c>
      <c r="C55" s="2">
        <v>1.0584</v>
      </c>
      <c r="D55" s="2">
        <v>0.64776647727787162</v>
      </c>
      <c r="E55" s="7">
        <f>B55/D55</f>
        <v>829901.08141918248</v>
      </c>
      <c r="F55" s="6">
        <v>610107.48</v>
      </c>
      <c r="G55" s="2">
        <v>1.0590999999999999</v>
      </c>
      <c r="H55" s="2">
        <v>0.68604947608499378</v>
      </c>
      <c r="I55" s="7">
        <f t="shared" si="1"/>
        <v>889305.36538215296</v>
      </c>
      <c r="J55" s="6">
        <v>627997.54</v>
      </c>
      <c r="K55" s="2">
        <v>1.0641</v>
      </c>
      <c r="L55" s="2">
        <v>0.7300252475020419</v>
      </c>
      <c r="M55" s="7">
        <f t="shared" si="2"/>
        <v>860240.85077721032</v>
      </c>
      <c r="N55" s="6">
        <v>507280.26</v>
      </c>
      <c r="O55" s="2">
        <v>1.1067</v>
      </c>
      <c r="P55" s="2">
        <v>0.80791894141050979</v>
      </c>
      <c r="Q55" s="7">
        <f t="shared" si="3"/>
        <v>627885.09341588395</v>
      </c>
      <c r="R55" s="6">
        <v>734831.79</v>
      </c>
      <c r="S55" s="2">
        <v>1.0629</v>
      </c>
      <c r="T55" s="2">
        <v>0.85873704282523078</v>
      </c>
      <c r="U55" s="7">
        <f t="shared" si="4"/>
        <v>855712.23011693486</v>
      </c>
      <c r="V55" s="6">
        <v>569728.43000000005</v>
      </c>
      <c r="W55" s="2">
        <v>1.0295000000000001</v>
      </c>
      <c r="X55" s="2">
        <v>0.88406978558857519</v>
      </c>
      <c r="Y55" s="7">
        <f t="shared" si="5"/>
        <v>644438.30033247848</v>
      </c>
      <c r="Z55" s="6">
        <v>1117370.52</v>
      </c>
      <c r="AA55" s="2">
        <v>1.0375000000000001</v>
      </c>
      <c r="AB55" s="3">
        <v>0.9172224025481468</v>
      </c>
      <c r="AC55" s="7">
        <f t="shared" si="6"/>
        <v>1218211.1087734222</v>
      </c>
      <c r="AD55" s="6">
        <v>956199.81</v>
      </c>
      <c r="AE55" s="2">
        <v>1.0430999999999999</v>
      </c>
      <c r="AF55" s="3">
        <v>0.95675468809797182</v>
      </c>
      <c r="AG55" s="7">
        <f t="shared" si="7"/>
        <v>999420.04141199996</v>
      </c>
      <c r="AH55" s="6">
        <v>1526262.43</v>
      </c>
      <c r="AI55" s="2">
        <v>1.0451999999999999</v>
      </c>
      <c r="AJ55" s="3">
        <v>1</v>
      </c>
      <c r="AK55" s="7">
        <f t="shared" si="8"/>
        <v>1526262.43</v>
      </c>
    </row>
    <row r="56" spans="1:37" x14ac:dyDescent="0.25">
      <c r="A56" t="s">
        <v>65</v>
      </c>
      <c r="B56" s="6">
        <v>395035.25</v>
      </c>
      <c r="C56" s="2">
        <v>1.0584</v>
      </c>
      <c r="D56" s="2">
        <v>0.64776647727787162</v>
      </c>
      <c r="E56" s="7">
        <f t="shared" si="0"/>
        <v>609842.07095752843</v>
      </c>
      <c r="F56" s="6">
        <v>645751.76</v>
      </c>
      <c r="G56" s="2">
        <v>1.0590999999999999</v>
      </c>
      <c r="H56" s="2">
        <v>0.68604947608499378</v>
      </c>
      <c r="I56" s="7">
        <f t="shared" si="1"/>
        <v>941261.21002969565</v>
      </c>
      <c r="J56" s="6">
        <v>618941.48</v>
      </c>
      <c r="K56" s="2">
        <v>1.0641</v>
      </c>
      <c r="L56" s="2">
        <v>0.7300252475020419</v>
      </c>
      <c r="M56" s="7">
        <f t="shared" si="2"/>
        <v>847835.71817256743</v>
      </c>
      <c r="N56" s="6">
        <v>472737.8</v>
      </c>
      <c r="O56" s="2">
        <v>1.1067</v>
      </c>
      <c r="P56" s="2">
        <v>0.80791894141050979</v>
      </c>
      <c r="Q56" s="7">
        <f t="shared" si="3"/>
        <v>585130.23493999045</v>
      </c>
      <c r="R56" s="6">
        <v>815899.55</v>
      </c>
      <c r="S56" s="2">
        <v>1.0629</v>
      </c>
      <c r="T56" s="2">
        <v>0.85873704282523078</v>
      </c>
      <c r="U56" s="7">
        <f t="shared" si="4"/>
        <v>950115.70400608773</v>
      </c>
      <c r="V56" s="6">
        <v>746420.22</v>
      </c>
      <c r="W56" s="2">
        <v>1.0295000000000001</v>
      </c>
      <c r="X56" s="2">
        <v>0.88406978558857519</v>
      </c>
      <c r="Y56" s="7">
        <f t="shared" si="5"/>
        <v>844300.11314442323</v>
      </c>
      <c r="Z56" s="6">
        <v>959582.67</v>
      </c>
      <c r="AA56" s="2">
        <v>1.0375000000000001</v>
      </c>
      <c r="AB56" s="3">
        <v>0.9172224025481468</v>
      </c>
      <c r="AC56" s="7">
        <f t="shared" si="6"/>
        <v>1046183.2019520801</v>
      </c>
      <c r="AD56" s="6">
        <v>1146414.6000000001</v>
      </c>
      <c r="AE56" s="2">
        <v>1.0430999999999999</v>
      </c>
      <c r="AF56" s="3">
        <v>0.95675468809797182</v>
      </c>
      <c r="AG56" s="7">
        <f t="shared" si="7"/>
        <v>1198232.5399199999</v>
      </c>
      <c r="AH56" s="6">
        <v>1507473.65</v>
      </c>
      <c r="AI56" s="2">
        <v>1.0451999999999999</v>
      </c>
      <c r="AJ56" s="3">
        <v>1</v>
      </c>
      <c r="AK56" s="7">
        <f t="shared" si="8"/>
        <v>1507473.65</v>
      </c>
    </row>
    <row r="57" spans="1:37" x14ac:dyDescent="0.25">
      <c r="A57" t="s">
        <v>66</v>
      </c>
      <c r="B57" s="6">
        <v>2850976.58</v>
      </c>
      <c r="C57" s="2">
        <v>1.0584</v>
      </c>
      <c r="D57" s="2">
        <v>0.64776647727787162</v>
      </c>
      <c r="E57" s="7">
        <f t="shared" si="0"/>
        <v>4401241.3114997</v>
      </c>
      <c r="F57" s="6">
        <v>3162562.22</v>
      </c>
      <c r="G57" s="2">
        <v>1.0590999999999999</v>
      </c>
      <c r="H57" s="2">
        <v>0.68604947608499378</v>
      </c>
      <c r="I57" s="7">
        <f t="shared" si="1"/>
        <v>4609816.5369172217</v>
      </c>
      <c r="J57" s="6">
        <v>3423703.8</v>
      </c>
      <c r="K57" s="2">
        <v>1.0641</v>
      </c>
      <c r="L57" s="2">
        <v>0.7300252475020419</v>
      </c>
      <c r="M57" s="7">
        <f t="shared" si="2"/>
        <v>4689843.0043550292</v>
      </c>
      <c r="N57" s="6">
        <v>3705373.75</v>
      </c>
      <c r="O57" s="2">
        <v>1.1067</v>
      </c>
      <c r="P57" s="2">
        <v>0.80791894141050979</v>
      </c>
      <c r="Q57" s="7">
        <f t="shared" si="3"/>
        <v>4586318.7011446375</v>
      </c>
      <c r="R57" s="6">
        <v>4921798.7</v>
      </c>
      <c r="S57" s="2">
        <v>1.0629</v>
      </c>
      <c r="T57" s="2">
        <v>0.85873704282523078</v>
      </c>
      <c r="U57" s="7">
        <f t="shared" si="4"/>
        <v>5731438.6762766903</v>
      </c>
      <c r="V57" s="6">
        <v>7739573.71</v>
      </c>
      <c r="W57" s="2">
        <v>1.0295000000000001</v>
      </c>
      <c r="X57" s="2">
        <v>0.88406978558857519</v>
      </c>
      <c r="Y57" s="7">
        <f t="shared" si="5"/>
        <v>8754482.7751887571</v>
      </c>
      <c r="Z57" s="6">
        <v>5583668.0700000003</v>
      </c>
      <c r="AA57" s="2">
        <v>1.0375000000000001</v>
      </c>
      <c r="AB57" s="3">
        <v>0.9172224025481468</v>
      </c>
      <c r="AC57" s="7">
        <f t="shared" si="6"/>
        <v>6087583.616021527</v>
      </c>
      <c r="AD57" s="6">
        <v>7526893.5</v>
      </c>
      <c r="AE57" s="2">
        <v>1.0430999999999999</v>
      </c>
      <c r="AF57" s="3">
        <v>0.95675468809797182</v>
      </c>
      <c r="AG57" s="7">
        <f t="shared" si="7"/>
        <v>7867109.0861999989</v>
      </c>
      <c r="AH57" s="6">
        <v>10523862.27</v>
      </c>
      <c r="AI57" s="2">
        <v>1.0451999999999999</v>
      </c>
      <c r="AJ57" s="3">
        <v>1</v>
      </c>
      <c r="AK57" s="7">
        <f t="shared" si="8"/>
        <v>10523862.27</v>
      </c>
    </row>
    <row r="58" spans="1:37" x14ac:dyDescent="0.25">
      <c r="A58" t="s">
        <v>67</v>
      </c>
      <c r="B58" s="6">
        <v>546814.67000000004</v>
      </c>
      <c r="C58" s="2">
        <v>1.0584</v>
      </c>
      <c r="D58" s="2">
        <v>0.64776647727787162</v>
      </c>
      <c r="E58" s="7">
        <f t="shared" si="0"/>
        <v>844154.01102245308</v>
      </c>
      <c r="F58" s="6">
        <v>679914.96</v>
      </c>
      <c r="G58" s="2">
        <v>1.0590999999999999</v>
      </c>
      <c r="H58" s="2">
        <v>0.68604947608499378</v>
      </c>
      <c r="I58" s="7">
        <f t="shared" si="1"/>
        <v>991058.20163291867</v>
      </c>
      <c r="J58" s="6">
        <v>640820.17000000004</v>
      </c>
      <c r="K58" s="2">
        <v>1.0641</v>
      </c>
      <c r="L58" s="2">
        <v>0.7300252475020419</v>
      </c>
      <c r="M58" s="7">
        <f t="shared" si="2"/>
        <v>877805.4898686331</v>
      </c>
      <c r="N58" s="6">
        <v>387156.43</v>
      </c>
      <c r="O58" s="2">
        <v>1.1067</v>
      </c>
      <c r="P58" s="2">
        <v>0.80791894141050979</v>
      </c>
      <c r="Q58" s="7">
        <f t="shared" si="3"/>
        <v>479202.07109401445</v>
      </c>
      <c r="R58" s="6">
        <v>482412.16</v>
      </c>
      <c r="S58" s="2">
        <v>1.0629</v>
      </c>
      <c r="T58" s="2">
        <v>0.85873704282523078</v>
      </c>
      <c r="U58" s="7">
        <f t="shared" si="4"/>
        <v>561769.36121547979</v>
      </c>
      <c r="V58" s="6">
        <v>559704.06999999995</v>
      </c>
      <c r="W58" s="2">
        <v>1.0295000000000001</v>
      </c>
      <c r="X58" s="2">
        <v>0.88406978558857519</v>
      </c>
      <c r="Y58" s="7">
        <f t="shared" si="5"/>
        <v>633099.42170161754</v>
      </c>
      <c r="Z58" s="6">
        <v>649360.91</v>
      </c>
      <c r="AA58" s="2">
        <v>1.0375000000000001</v>
      </c>
      <c r="AB58" s="3">
        <v>0.9172224025481468</v>
      </c>
      <c r="AC58" s="7">
        <f t="shared" si="6"/>
        <v>707964.51132898906</v>
      </c>
      <c r="AD58" s="6">
        <v>422334.6</v>
      </c>
      <c r="AE58" s="2">
        <v>1.0430999999999999</v>
      </c>
      <c r="AF58" s="3">
        <v>0.95675468809797182</v>
      </c>
      <c r="AG58" s="7">
        <f t="shared" si="7"/>
        <v>441424.12391999993</v>
      </c>
      <c r="AH58" s="6">
        <v>934660.53</v>
      </c>
      <c r="AI58" s="2">
        <v>1.0451999999999999</v>
      </c>
      <c r="AJ58" s="3">
        <v>1</v>
      </c>
      <c r="AK58" s="7">
        <f t="shared" si="8"/>
        <v>934660.53</v>
      </c>
    </row>
    <row r="59" spans="1:37" x14ac:dyDescent="0.25">
      <c r="A59" t="s">
        <v>90</v>
      </c>
      <c r="B59" s="6">
        <v>137699.22554711785</v>
      </c>
      <c r="C59" s="2">
        <v>1.0584</v>
      </c>
      <c r="D59" s="2">
        <v>0.64776647727787162</v>
      </c>
      <c r="E59" s="7">
        <f>B59/D59</f>
        <v>212575.41162947397</v>
      </c>
      <c r="F59" s="6">
        <v>164502.4531292402</v>
      </c>
      <c r="G59" s="2">
        <v>1.0590999999999999</v>
      </c>
      <c r="H59" s="2">
        <v>0.68604947608499378</v>
      </c>
      <c r="I59" s="7">
        <f t="shared" si="1"/>
        <v>239782.20064825207</v>
      </c>
      <c r="J59" s="6">
        <v>334655.33</v>
      </c>
      <c r="K59" s="2">
        <v>1.0641</v>
      </c>
      <c r="L59" s="2">
        <v>0.7300252475020419</v>
      </c>
      <c r="M59" s="7">
        <f t="shared" si="2"/>
        <v>458416.10429927491</v>
      </c>
      <c r="N59" s="6">
        <v>183562.22</v>
      </c>
      <c r="O59" s="2">
        <v>1.1067</v>
      </c>
      <c r="P59" s="2">
        <v>0.80791894141050979</v>
      </c>
      <c r="Q59" s="7">
        <f t="shared" si="3"/>
        <v>227203.75843587337</v>
      </c>
      <c r="R59" s="6">
        <v>61975.83</v>
      </c>
      <c r="S59" s="2">
        <v>1.0629</v>
      </c>
      <c r="T59" s="2">
        <v>0.85873704282523078</v>
      </c>
      <c r="U59" s="7">
        <f t="shared" si="4"/>
        <v>72170.905538324674</v>
      </c>
      <c r="V59" s="6">
        <v>315445.12</v>
      </c>
      <c r="W59" s="2">
        <v>1.0295000000000001</v>
      </c>
      <c r="X59" s="2">
        <v>0.88406978558857519</v>
      </c>
      <c r="Y59" s="7">
        <f t="shared" si="5"/>
        <v>356810.20338229334</v>
      </c>
      <c r="Z59" s="6">
        <v>140960.92000000001</v>
      </c>
      <c r="AA59" s="2">
        <v>1.0375000000000001</v>
      </c>
      <c r="AB59" s="3">
        <v>0.9172224025481468</v>
      </c>
      <c r="AC59" s="7">
        <f t="shared" si="6"/>
        <v>153682.37802347037</v>
      </c>
      <c r="AD59" s="6">
        <v>84288.8</v>
      </c>
      <c r="AE59" s="2">
        <v>1.0430999999999999</v>
      </c>
      <c r="AF59" s="3">
        <v>0.95675468809797182</v>
      </c>
      <c r="AG59" s="7">
        <f t="shared" si="7"/>
        <v>88098.653759999987</v>
      </c>
      <c r="AH59" s="6">
        <v>200276.95</v>
      </c>
      <c r="AI59" s="2">
        <v>1.0451999999999999</v>
      </c>
      <c r="AJ59" s="3">
        <v>1</v>
      </c>
      <c r="AK59" s="7">
        <f t="shared" si="8"/>
        <v>200276.95</v>
      </c>
    </row>
    <row r="60" spans="1:37" x14ac:dyDescent="0.25">
      <c r="A60" t="s">
        <v>68</v>
      </c>
      <c r="B60" s="6">
        <v>3471700.07</v>
      </c>
      <c r="C60" s="2">
        <v>1.0584</v>
      </c>
      <c r="D60" s="2">
        <v>0.64776647727787162</v>
      </c>
      <c r="E60" s="7">
        <f t="shared" si="0"/>
        <v>5359493.261505641</v>
      </c>
      <c r="F60" s="6">
        <v>3098030.88</v>
      </c>
      <c r="G60" s="2">
        <v>1.0590999999999999</v>
      </c>
      <c r="H60" s="2">
        <v>0.68604947608499378</v>
      </c>
      <c r="I60" s="7">
        <f t="shared" si="1"/>
        <v>4515754.3121805238</v>
      </c>
      <c r="J60" s="6">
        <v>3440323.06</v>
      </c>
      <c r="K60" s="2">
        <v>1.0641</v>
      </c>
      <c r="L60" s="2">
        <v>0.7300252475020419</v>
      </c>
      <c r="M60" s="7">
        <f t="shared" si="2"/>
        <v>4712608.3265913036</v>
      </c>
      <c r="N60" s="6">
        <v>3484781.21</v>
      </c>
      <c r="O60" s="2">
        <v>1.1067</v>
      </c>
      <c r="P60" s="2">
        <v>0.80791894141050979</v>
      </c>
      <c r="Q60" s="7">
        <f t="shared" si="3"/>
        <v>4313280.7406595461</v>
      </c>
      <c r="R60" s="6">
        <v>4013840.24</v>
      </c>
      <c r="S60" s="2">
        <v>1.0629</v>
      </c>
      <c r="T60" s="2">
        <v>0.85873704282523078</v>
      </c>
      <c r="U60" s="7">
        <f t="shared" si="4"/>
        <v>4674120.2950725537</v>
      </c>
      <c r="V60" s="6">
        <v>4539943.8499999996</v>
      </c>
      <c r="W60" s="2">
        <v>1.0295000000000001</v>
      </c>
      <c r="X60" s="2">
        <v>0.88406978558857519</v>
      </c>
      <c r="Y60" s="7">
        <f t="shared" si="5"/>
        <v>5135277.6941443626</v>
      </c>
      <c r="Z60" s="6">
        <v>6030128.9199999999</v>
      </c>
      <c r="AA60" s="2">
        <v>1.0375000000000001</v>
      </c>
      <c r="AB60" s="3">
        <v>0.9172224025481468</v>
      </c>
      <c r="AC60" s="7">
        <f t="shared" si="6"/>
        <v>6574336.7183876289</v>
      </c>
      <c r="AD60" s="6">
        <v>7477455.3200000003</v>
      </c>
      <c r="AE60" s="2">
        <v>1.0430999999999999</v>
      </c>
      <c r="AF60" s="3">
        <v>0.95675468809797182</v>
      </c>
      <c r="AG60" s="7">
        <f t="shared" si="7"/>
        <v>7815436.3004639996</v>
      </c>
      <c r="AH60" s="6">
        <v>12215253.140000001</v>
      </c>
      <c r="AI60" s="2">
        <v>1.0451999999999999</v>
      </c>
      <c r="AJ60" s="3">
        <v>1</v>
      </c>
      <c r="AK60" s="7">
        <f t="shared" si="8"/>
        <v>12215253.140000001</v>
      </c>
    </row>
    <row r="61" spans="1:37" x14ac:dyDescent="0.25">
      <c r="A61" t="s">
        <v>69</v>
      </c>
      <c r="B61" s="6">
        <v>660658.69999999995</v>
      </c>
      <c r="C61" s="2">
        <v>1.0584</v>
      </c>
      <c r="D61" s="2">
        <v>0.64776647727787162</v>
      </c>
      <c r="E61" s="7">
        <f t="shared" si="0"/>
        <v>1019902.57781833</v>
      </c>
      <c r="F61" s="6">
        <v>488343.75</v>
      </c>
      <c r="G61" s="2">
        <v>1.0590999999999999</v>
      </c>
      <c r="H61" s="2">
        <v>0.68604947608499378</v>
      </c>
      <c r="I61" s="7">
        <f t="shared" si="1"/>
        <v>711820.01739405119</v>
      </c>
      <c r="J61" s="6">
        <v>433758.14</v>
      </c>
      <c r="K61" s="2">
        <v>1.0641</v>
      </c>
      <c r="L61" s="2">
        <v>0.7300252475020419</v>
      </c>
      <c r="M61" s="7">
        <f t="shared" si="2"/>
        <v>594168.68318487413</v>
      </c>
      <c r="N61" s="6">
        <v>475465.57</v>
      </c>
      <c r="O61" s="2">
        <v>1.1067</v>
      </c>
      <c r="P61" s="2">
        <v>0.80791894141050979</v>
      </c>
      <c r="Q61" s="7">
        <f t="shared" si="3"/>
        <v>588506.5266199921</v>
      </c>
      <c r="R61" s="6">
        <v>382096.7</v>
      </c>
      <c r="S61" s="2">
        <v>1.0629</v>
      </c>
      <c r="T61" s="2">
        <v>0.85873704282523078</v>
      </c>
      <c r="U61" s="7">
        <f t="shared" si="4"/>
        <v>444951.92468105035</v>
      </c>
      <c r="V61" s="6">
        <v>458453.52</v>
      </c>
      <c r="W61" s="2">
        <v>1.0295000000000001</v>
      </c>
      <c r="X61" s="2">
        <v>0.88406978558857519</v>
      </c>
      <c r="Y61" s="7">
        <f t="shared" si="5"/>
        <v>518571.64159815916</v>
      </c>
      <c r="Z61" s="6">
        <v>1114557.01</v>
      </c>
      <c r="AA61" s="2">
        <v>1.0375000000000001</v>
      </c>
      <c r="AB61" s="3">
        <v>0.9172224025481468</v>
      </c>
      <c r="AC61" s="7">
        <f t="shared" si="6"/>
        <v>1215143.6847853209</v>
      </c>
      <c r="AD61" s="6">
        <v>414034.59</v>
      </c>
      <c r="AE61" s="2">
        <v>1.0430999999999999</v>
      </c>
      <c r="AF61" s="3">
        <v>0.95675468809797182</v>
      </c>
      <c r="AG61" s="7">
        <f t="shared" si="7"/>
        <v>432748.95346799999</v>
      </c>
      <c r="AH61" s="6">
        <v>810574.93</v>
      </c>
      <c r="AI61" s="2">
        <v>1.0451999999999999</v>
      </c>
      <c r="AJ61" s="3">
        <v>1</v>
      </c>
      <c r="AK61" s="7">
        <f t="shared" si="8"/>
        <v>810574.93</v>
      </c>
    </row>
    <row r="62" spans="1:37" x14ac:dyDescent="0.25">
      <c r="A62" t="s">
        <v>70</v>
      </c>
      <c r="B62" s="6">
        <v>233547.7</v>
      </c>
      <c r="C62" s="2">
        <v>1.0584</v>
      </c>
      <c r="D62" s="2">
        <v>0.64776647727787162</v>
      </c>
      <c r="E62" s="7">
        <f t="shared" si="0"/>
        <v>360543.04783020646</v>
      </c>
      <c r="F62" s="6">
        <v>343160.65</v>
      </c>
      <c r="G62" s="2">
        <v>1.0590999999999999</v>
      </c>
      <c r="H62" s="2">
        <v>0.68604947608499378</v>
      </c>
      <c r="I62" s="7">
        <f t="shared" si="1"/>
        <v>500198.10809896502</v>
      </c>
      <c r="J62" s="6">
        <v>243420.12</v>
      </c>
      <c r="K62" s="2">
        <v>1.0641</v>
      </c>
      <c r="L62" s="2">
        <v>0.7300252475020419</v>
      </c>
      <c r="M62" s="7">
        <f t="shared" si="2"/>
        <v>333440.68692544656</v>
      </c>
      <c r="N62" s="6">
        <v>257419.1</v>
      </c>
      <c r="O62" s="2">
        <v>1.1067</v>
      </c>
      <c r="P62" s="2">
        <v>0.80791894141050979</v>
      </c>
      <c r="Q62" s="7">
        <f t="shared" si="3"/>
        <v>318619.95901542233</v>
      </c>
      <c r="R62" s="6">
        <v>262835.48</v>
      </c>
      <c r="S62" s="2">
        <v>1.0629</v>
      </c>
      <c r="T62" s="2">
        <v>0.85873704282523078</v>
      </c>
      <c r="U62" s="7">
        <f t="shared" si="4"/>
        <v>306072.13488226332</v>
      </c>
      <c r="V62" s="6">
        <v>244458.96</v>
      </c>
      <c r="W62" s="2">
        <v>1.0295000000000001</v>
      </c>
      <c r="X62" s="2">
        <v>0.88406978558857519</v>
      </c>
      <c r="Y62" s="7">
        <f t="shared" si="5"/>
        <v>276515.45611554844</v>
      </c>
      <c r="Z62" s="6">
        <v>361798.52</v>
      </c>
      <c r="AA62" s="2">
        <v>1.0375000000000001</v>
      </c>
      <c r="AB62" s="3">
        <v>0.9172224025481468</v>
      </c>
      <c r="AC62" s="7">
        <f t="shared" si="6"/>
        <v>394450.1562487823</v>
      </c>
      <c r="AD62" s="6">
        <v>291105.11</v>
      </c>
      <c r="AE62" s="2">
        <v>1.0430999999999999</v>
      </c>
      <c r="AF62" s="3">
        <v>0.95675468809797182</v>
      </c>
      <c r="AG62" s="7">
        <f t="shared" si="7"/>
        <v>304263.06097199995</v>
      </c>
      <c r="AH62" s="6">
        <v>452692.97</v>
      </c>
      <c r="AI62" s="2">
        <v>1.0451999999999999</v>
      </c>
      <c r="AJ62" s="3">
        <v>1</v>
      </c>
      <c r="AK62" s="7">
        <f t="shared" si="8"/>
        <v>452692.97</v>
      </c>
    </row>
    <row r="63" spans="1:37" x14ac:dyDescent="0.25">
      <c r="A63" t="s">
        <v>71</v>
      </c>
      <c r="B63" s="6">
        <v>2807324.2</v>
      </c>
      <c r="C63" s="2">
        <v>1.0584</v>
      </c>
      <c r="D63" s="2">
        <v>0.64776647727787162</v>
      </c>
      <c r="E63" s="7">
        <f t="shared" si="0"/>
        <v>4333852.2422421463</v>
      </c>
      <c r="F63" s="6">
        <v>2874232.34</v>
      </c>
      <c r="G63" s="2">
        <v>1.0590999999999999</v>
      </c>
      <c r="H63" s="2">
        <v>0.68604947608499378</v>
      </c>
      <c r="I63" s="7">
        <f t="shared" si="1"/>
        <v>4189540.9007555526</v>
      </c>
      <c r="J63" s="6">
        <v>3160904.97</v>
      </c>
      <c r="K63" s="2">
        <v>1.0641</v>
      </c>
      <c r="L63" s="2">
        <v>0.7300252475020419</v>
      </c>
      <c r="M63" s="7">
        <f t="shared" si="2"/>
        <v>4329857.0574316457</v>
      </c>
      <c r="N63" s="6">
        <v>3970730.11</v>
      </c>
      <c r="O63" s="2">
        <v>1.1067</v>
      </c>
      <c r="P63" s="2">
        <v>0.80791894141050979</v>
      </c>
      <c r="Q63" s="7">
        <f t="shared" si="3"/>
        <v>4914762.9873210778</v>
      </c>
      <c r="R63" s="6">
        <v>3120077.02</v>
      </c>
      <c r="S63" s="2">
        <v>1.0629</v>
      </c>
      <c r="T63" s="2">
        <v>0.85873704282523078</v>
      </c>
      <c r="U63" s="7">
        <f t="shared" si="4"/>
        <v>3633332.2826449852</v>
      </c>
      <c r="V63" s="6">
        <v>16821623.129999999</v>
      </c>
      <c r="W63" s="2">
        <v>1.0295000000000001</v>
      </c>
      <c r="X63" s="2">
        <v>0.88406978558857519</v>
      </c>
      <c r="Y63" s="7">
        <f t="shared" si="5"/>
        <v>19027483.355062172</v>
      </c>
      <c r="Z63" s="6">
        <v>15849954.289999999</v>
      </c>
      <c r="AA63" s="2">
        <v>1.0375000000000001</v>
      </c>
      <c r="AB63" s="3">
        <v>0.9172224025481468</v>
      </c>
      <c r="AC63" s="7">
        <f t="shared" si="6"/>
        <v>17280382.866758429</v>
      </c>
      <c r="AD63" s="6">
        <v>8449564.4199999999</v>
      </c>
      <c r="AE63" s="2">
        <v>1.0430999999999999</v>
      </c>
      <c r="AF63" s="3">
        <v>0.95675468809797182</v>
      </c>
      <c r="AG63" s="7">
        <f t="shared" si="7"/>
        <v>8831484.7317839991</v>
      </c>
      <c r="AH63" s="6">
        <v>20215377.100000001</v>
      </c>
      <c r="AI63" s="2">
        <v>1.0451999999999999</v>
      </c>
      <c r="AJ63" s="3">
        <v>1</v>
      </c>
      <c r="AK63" s="7">
        <f t="shared" si="8"/>
        <v>20215377.100000001</v>
      </c>
    </row>
    <row r="64" spans="1:37" x14ac:dyDescent="0.25">
      <c r="A64" t="s">
        <v>72</v>
      </c>
      <c r="B64" s="6">
        <v>204078.74</v>
      </c>
      <c r="C64" s="2">
        <v>1.0584</v>
      </c>
      <c r="D64" s="2">
        <v>0.64776647727787162</v>
      </c>
      <c r="E64" s="7">
        <f t="shared" si="0"/>
        <v>315049.86311981775</v>
      </c>
      <c r="F64" s="6">
        <v>496771.58</v>
      </c>
      <c r="G64" s="2">
        <v>1.0590999999999999</v>
      </c>
      <c r="H64" s="2">
        <v>0.68604947608499378</v>
      </c>
      <c r="I64" s="7">
        <f t="shared" si="1"/>
        <v>724104.59787080379</v>
      </c>
      <c r="J64" s="6">
        <v>623936.55000000005</v>
      </c>
      <c r="K64" s="2">
        <v>1.0641</v>
      </c>
      <c r="L64" s="2">
        <v>0.7300252475020419</v>
      </c>
      <c r="M64" s="7">
        <f t="shared" si="2"/>
        <v>854678.04317035608</v>
      </c>
      <c r="N64" s="6">
        <v>741217.29</v>
      </c>
      <c r="O64" s="2">
        <v>1.1067</v>
      </c>
      <c r="P64" s="2">
        <v>0.80791894141050979</v>
      </c>
      <c r="Q64" s="7">
        <f t="shared" si="3"/>
        <v>917440.16881933936</v>
      </c>
      <c r="R64" s="6">
        <v>723000.1</v>
      </c>
      <c r="S64" s="2">
        <v>1.0629</v>
      </c>
      <c r="T64" s="2">
        <v>0.85873704282523078</v>
      </c>
      <c r="U64" s="7">
        <f t="shared" si="4"/>
        <v>841934.21727953129</v>
      </c>
      <c r="V64" s="6">
        <v>973236.12</v>
      </c>
      <c r="W64" s="2">
        <v>1.0295000000000001</v>
      </c>
      <c r="X64" s="2">
        <v>0.88406978558857519</v>
      </c>
      <c r="Y64" s="7">
        <f t="shared" si="5"/>
        <v>1100858.9320265728</v>
      </c>
      <c r="Z64" s="6">
        <v>1039993.48</v>
      </c>
      <c r="AA64" s="2">
        <v>1.0375000000000001</v>
      </c>
      <c r="AB64" s="3">
        <v>0.9172224025481468</v>
      </c>
      <c r="AC64" s="7">
        <f t="shared" si="6"/>
        <v>1133850.9363822574</v>
      </c>
      <c r="AD64" s="6">
        <v>675936.35</v>
      </c>
      <c r="AE64" s="2">
        <v>1.0430999999999999</v>
      </c>
      <c r="AF64" s="3">
        <v>0.95675468809797182</v>
      </c>
      <c r="AG64" s="7">
        <f t="shared" si="7"/>
        <v>706488.67301999987</v>
      </c>
      <c r="AH64" s="6">
        <v>1003161.8</v>
      </c>
      <c r="AI64" s="2">
        <v>1.0451999999999999</v>
      </c>
      <c r="AJ64" s="3">
        <v>1</v>
      </c>
      <c r="AK64" s="7">
        <f t="shared" si="8"/>
        <v>1003161.8</v>
      </c>
    </row>
    <row r="65" spans="1:37" x14ac:dyDescent="0.25">
      <c r="A65" t="s">
        <v>73</v>
      </c>
      <c r="B65" s="6">
        <v>460350.66</v>
      </c>
      <c r="C65" s="2">
        <v>1.0584</v>
      </c>
      <c r="D65" s="2">
        <v>0.64776647727787162</v>
      </c>
      <c r="E65" s="7">
        <f t="shared" si="0"/>
        <v>710673.79394893243</v>
      </c>
      <c r="F65" s="6">
        <v>523693.85</v>
      </c>
      <c r="G65" s="2">
        <v>1.0590999999999999</v>
      </c>
      <c r="H65" s="2">
        <v>0.68604947608499378</v>
      </c>
      <c r="I65" s="7">
        <f t="shared" si="1"/>
        <v>763347.05914871977</v>
      </c>
      <c r="J65" s="6">
        <v>640637.27</v>
      </c>
      <c r="K65" s="2">
        <v>1.0641</v>
      </c>
      <c r="L65" s="2">
        <v>0.7300252475020419</v>
      </c>
      <c r="M65" s="7">
        <f t="shared" si="2"/>
        <v>877554.95058848383</v>
      </c>
      <c r="N65" s="6">
        <v>703963.15</v>
      </c>
      <c r="O65" s="2">
        <v>1.1067</v>
      </c>
      <c r="P65" s="2">
        <v>0.80791894141050979</v>
      </c>
      <c r="Q65" s="7">
        <f t="shared" si="3"/>
        <v>871328.93402769102</v>
      </c>
      <c r="R65" s="6">
        <v>962799.16</v>
      </c>
      <c r="S65" s="2">
        <v>1.0629</v>
      </c>
      <c r="T65" s="2">
        <v>0.85873704282523078</v>
      </c>
      <c r="U65" s="7">
        <f t="shared" si="4"/>
        <v>1121180.4219280055</v>
      </c>
      <c r="V65" s="6">
        <v>814718.97</v>
      </c>
      <c r="W65" s="2">
        <v>1.0295000000000001</v>
      </c>
      <c r="X65" s="2">
        <v>0.88406978558857519</v>
      </c>
      <c r="Y65" s="7">
        <f t="shared" si="5"/>
        <v>921555.04382224253</v>
      </c>
      <c r="Z65" s="6">
        <v>429418.95</v>
      </c>
      <c r="AA65" s="2">
        <v>1.0375000000000001</v>
      </c>
      <c r="AB65" s="3">
        <v>0.9172224025481468</v>
      </c>
      <c r="AC65" s="7">
        <f t="shared" si="6"/>
        <v>468173.20292987389</v>
      </c>
      <c r="AD65" s="6">
        <v>616066.69999999995</v>
      </c>
      <c r="AE65" s="2">
        <v>1.0430999999999999</v>
      </c>
      <c r="AF65" s="3">
        <v>0.95675468809797182</v>
      </c>
      <c r="AG65" s="7">
        <f t="shared" si="7"/>
        <v>643912.91483999987</v>
      </c>
      <c r="AH65" s="6">
        <v>1044814.46</v>
      </c>
      <c r="AI65" s="2">
        <v>1.0451999999999999</v>
      </c>
      <c r="AJ65" s="3">
        <v>1</v>
      </c>
      <c r="AK65" s="7">
        <f t="shared" si="8"/>
        <v>1044814.46</v>
      </c>
    </row>
    <row r="66" spans="1:37" x14ac:dyDescent="0.25">
      <c r="A66" t="s">
        <v>74</v>
      </c>
      <c r="B66" s="6">
        <v>683628.67</v>
      </c>
      <c r="C66" s="2">
        <v>1.0584</v>
      </c>
      <c r="D66" s="2">
        <v>0.64776647727787162</v>
      </c>
      <c r="E66" s="7">
        <f t="shared" si="0"/>
        <v>1055362.8413635006</v>
      </c>
      <c r="F66" s="6">
        <v>1065414.0900000001</v>
      </c>
      <c r="G66" s="2">
        <v>1.0590999999999999</v>
      </c>
      <c r="H66" s="2">
        <v>0.68604947608499378</v>
      </c>
      <c r="I66" s="7">
        <f t="shared" si="1"/>
        <v>1552969.7596737284</v>
      </c>
      <c r="J66" s="6">
        <v>1093579.19</v>
      </c>
      <c r="K66" s="2">
        <v>1.0641</v>
      </c>
      <c r="L66" s="2">
        <v>0.7300252475020419</v>
      </c>
      <c r="M66" s="7">
        <f t="shared" si="2"/>
        <v>1498001.875609023</v>
      </c>
      <c r="N66" s="6">
        <v>726548.12</v>
      </c>
      <c r="O66" s="2">
        <v>1.1067</v>
      </c>
      <c r="P66" s="2">
        <v>0.80791894141050979</v>
      </c>
      <c r="Q66" s="7">
        <f t="shared" si="3"/>
        <v>899283.43396869977</v>
      </c>
      <c r="R66" s="6">
        <v>1122698.3400000001</v>
      </c>
      <c r="S66" s="2">
        <v>1.0629</v>
      </c>
      <c r="T66" s="2">
        <v>0.85873704282523078</v>
      </c>
      <c r="U66" s="7">
        <f t="shared" si="4"/>
        <v>1307383.1499178619</v>
      </c>
      <c r="V66" s="6">
        <v>1199691.4099999999</v>
      </c>
      <c r="W66" s="2">
        <v>1.0295000000000001</v>
      </c>
      <c r="X66" s="2">
        <v>0.88406978558857519</v>
      </c>
      <c r="Y66" s="7">
        <f t="shared" si="5"/>
        <v>1357009.8532451231</v>
      </c>
      <c r="Z66" s="6">
        <v>1182384.44</v>
      </c>
      <c r="AA66" s="2">
        <v>1.0375000000000001</v>
      </c>
      <c r="AB66" s="3">
        <v>0.9172224025481468</v>
      </c>
      <c r="AC66" s="7">
        <f t="shared" si="6"/>
        <v>1289092.4128272524</v>
      </c>
      <c r="AD66" s="6">
        <v>1062245.3799999999</v>
      </c>
      <c r="AE66" s="2">
        <v>1.0430999999999999</v>
      </c>
      <c r="AF66" s="3">
        <v>0.95675468809797182</v>
      </c>
      <c r="AG66" s="7">
        <f t="shared" si="7"/>
        <v>1110258.8711759998</v>
      </c>
      <c r="AH66" s="6">
        <v>2031416.68</v>
      </c>
      <c r="AI66" s="2">
        <v>1.0451999999999999</v>
      </c>
      <c r="AJ66" s="3">
        <v>1</v>
      </c>
      <c r="AK66" s="7">
        <f t="shared" si="8"/>
        <v>2031416.68</v>
      </c>
    </row>
    <row r="67" spans="1:37" x14ac:dyDescent="0.25">
      <c r="A67" t="s">
        <v>75</v>
      </c>
      <c r="B67" s="6">
        <v>448398.56</v>
      </c>
      <c r="C67" s="2">
        <v>1.0584</v>
      </c>
      <c r="D67" s="2">
        <v>0.64776647727787162</v>
      </c>
      <c r="E67" s="7">
        <f t="shared" ref="E67:E80" si="9">B67/D67</f>
        <v>692222.54582286917</v>
      </c>
      <c r="F67" s="6">
        <v>541772.65</v>
      </c>
      <c r="G67" s="2">
        <v>1.0590999999999999</v>
      </c>
      <c r="H67" s="2">
        <v>0.68604947608499378</v>
      </c>
      <c r="I67" s="7">
        <f t="shared" ref="I67:I80" si="10">F67/H67</f>
        <v>789699.09443219297</v>
      </c>
      <c r="J67" s="6">
        <v>324397.52</v>
      </c>
      <c r="K67" s="2">
        <v>1.0641</v>
      </c>
      <c r="L67" s="2">
        <v>0.7300252475020419</v>
      </c>
      <c r="M67" s="7">
        <f t="shared" ref="M67:M80" si="11">J67/L67</f>
        <v>444364.79575193417</v>
      </c>
      <c r="N67" s="6">
        <v>374201.18</v>
      </c>
      <c r="O67" s="2">
        <v>1.1067</v>
      </c>
      <c r="P67" s="2">
        <v>0.80791894141050979</v>
      </c>
      <c r="Q67" s="7">
        <f t="shared" ref="Q67:Q80" si="12">N67/P67</f>
        <v>463166.73718120629</v>
      </c>
      <c r="R67" s="6">
        <v>239524.31</v>
      </c>
      <c r="S67" s="2">
        <v>1.0629</v>
      </c>
      <c r="T67" s="2">
        <v>0.85873704282523078</v>
      </c>
      <c r="U67" s="7">
        <f t="shared" ref="U67:U80" si="13">R67/T67</f>
        <v>278926.25804515078</v>
      </c>
      <c r="V67" s="6">
        <v>910075.64</v>
      </c>
      <c r="W67" s="2">
        <v>1.0295000000000001</v>
      </c>
      <c r="X67" s="2">
        <v>0.88406978558857519</v>
      </c>
      <c r="Y67" s="7">
        <f t="shared" ref="Y67:Y80" si="14">V67/X67</f>
        <v>1029416.065151589</v>
      </c>
      <c r="Z67" s="6">
        <v>841005.9</v>
      </c>
      <c r="AA67" s="2">
        <v>1.0375000000000001</v>
      </c>
      <c r="AB67" s="3">
        <v>0.9172224025481468</v>
      </c>
      <c r="AC67" s="7">
        <f t="shared" ref="AC67:AC80" si="15">Z67/AB67</f>
        <v>916905.10138390784</v>
      </c>
      <c r="AD67" s="6">
        <v>379808.48</v>
      </c>
      <c r="AE67" s="2">
        <v>1.0430999999999999</v>
      </c>
      <c r="AF67" s="3">
        <v>0.95675468809797182</v>
      </c>
      <c r="AG67" s="7">
        <f t="shared" ref="AG67:AG80" si="16">AD67/AF67</f>
        <v>396975.8232959999</v>
      </c>
      <c r="AH67" s="6">
        <v>469171.86</v>
      </c>
      <c r="AI67" s="2">
        <v>1.0451999999999999</v>
      </c>
      <c r="AJ67" s="3">
        <v>1</v>
      </c>
      <c r="AK67" s="7">
        <f t="shared" ref="AK67:AK80" si="17">AH67/AJ67</f>
        <v>469171.86</v>
      </c>
    </row>
    <row r="68" spans="1:37" x14ac:dyDescent="0.25">
      <c r="A68" t="s">
        <v>76</v>
      </c>
      <c r="B68" s="6">
        <v>425413.46</v>
      </c>
      <c r="C68" s="2">
        <v>1.0584</v>
      </c>
      <c r="D68" s="2">
        <v>0.64776647727787162</v>
      </c>
      <c r="E68" s="7">
        <f t="shared" si="9"/>
        <v>656738.92509493185</v>
      </c>
      <c r="F68" s="6">
        <v>664439.65</v>
      </c>
      <c r="G68" s="2">
        <v>1.0590999999999999</v>
      </c>
      <c r="H68" s="2">
        <v>0.68604947608499378</v>
      </c>
      <c r="I68" s="7">
        <f t="shared" si="10"/>
        <v>968501.06757851888</v>
      </c>
      <c r="J68" s="6">
        <v>1230737.1299999999</v>
      </c>
      <c r="K68" s="2">
        <v>1.0641</v>
      </c>
      <c r="L68" s="2">
        <v>0.7300252475020419</v>
      </c>
      <c r="M68" s="7">
        <f t="shared" si="11"/>
        <v>1685882.9666662419</v>
      </c>
      <c r="N68" s="6">
        <v>1383856.17</v>
      </c>
      <c r="O68" s="2">
        <v>1.1067</v>
      </c>
      <c r="P68" s="2">
        <v>0.80791894141050979</v>
      </c>
      <c r="Q68" s="7">
        <f t="shared" si="12"/>
        <v>1712865.1143937618</v>
      </c>
      <c r="R68" s="6">
        <v>1212462.74</v>
      </c>
      <c r="S68" s="2">
        <v>1.0629</v>
      </c>
      <c r="T68" s="2">
        <v>0.85873704282523078</v>
      </c>
      <c r="U68" s="7">
        <f t="shared" si="13"/>
        <v>1411913.8683141202</v>
      </c>
      <c r="V68" s="6">
        <v>1886137.76</v>
      </c>
      <c r="W68" s="2">
        <v>1.0295000000000001</v>
      </c>
      <c r="X68" s="2">
        <v>0.88406978558857519</v>
      </c>
      <c r="Y68" s="7">
        <f t="shared" si="14"/>
        <v>2133471.5774097987</v>
      </c>
      <c r="Z68" s="6">
        <v>1219962.69</v>
      </c>
      <c r="AA68" s="2">
        <v>1.0375000000000001</v>
      </c>
      <c r="AB68" s="3">
        <v>0.9172224025481468</v>
      </c>
      <c r="AC68" s="7">
        <f t="shared" si="15"/>
        <v>1330062.0292426425</v>
      </c>
      <c r="AD68" s="6">
        <v>1777020.62</v>
      </c>
      <c r="AE68" s="2">
        <v>1.0430999999999999</v>
      </c>
      <c r="AF68" s="3">
        <v>0.95675468809797182</v>
      </c>
      <c r="AG68" s="7">
        <f t="shared" si="16"/>
        <v>1857341.9520239998</v>
      </c>
      <c r="AH68" s="6">
        <v>2342704.8199999998</v>
      </c>
      <c r="AI68" s="2">
        <v>1.0451999999999999</v>
      </c>
      <c r="AJ68" s="3">
        <v>1</v>
      </c>
      <c r="AK68" s="7">
        <f t="shared" si="17"/>
        <v>2342704.8199999998</v>
      </c>
    </row>
    <row r="69" spans="1:37" x14ac:dyDescent="0.25">
      <c r="A69" t="s">
        <v>77</v>
      </c>
      <c r="B69" s="6">
        <v>421061.74</v>
      </c>
      <c r="C69" s="2">
        <v>1.0584</v>
      </c>
      <c r="D69" s="2">
        <v>0.64776647727787162</v>
      </c>
      <c r="E69" s="7">
        <f t="shared" si="9"/>
        <v>650020.88680081174</v>
      </c>
      <c r="F69" s="6">
        <v>292685.52</v>
      </c>
      <c r="G69" s="2">
        <v>1.0590999999999999</v>
      </c>
      <c r="H69" s="2">
        <v>0.68604947608499378</v>
      </c>
      <c r="I69" s="7">
        <f t="shared" si="10"/>
        <v>426624.50771078147</v>
      </c>
      <c r="J69" s="6">
        <v>197731.19</v>
      </c>
      <c r="K69" s="2">
        <v>1.0641</v>
      </c>
      <c r="L69" s="2">
        <v>0.7300252475020419</v>
      </c>
      <c r="M69" s="7">
        <f t="shared" si="11"/>
        <v>270855.276138168</v>
      </c>
      <c r="N69" s="6">
        <v>280906.40000000002</v>
      </c>
      <c r="O69" s="2">
        <v>1.1067</v>
      </c>
      <c r="P69" s="2">
        <v>0.80791894141050979</v>
      </c>
      <c r="Q69" s="7">
        <f t="shared" si="12"/>
        <v>347691.3160490804</v>
      </c>
      <c r="R69" s="6">
        <v>162506.42000000001</v>
      </c>
      <c r="S69" s="2">
        <v>1.0629</v>
      </c>
      <c r="T69" s="2">
        <v>0.85873704282523078</v>
      </c>
      <c r="U69" s="7">
        <f t="shared" si="13"/>
        <v>189238.86113653204</v>
      </c>
      <c r="V69" s="6">
        <v>470296.05</v>
      </c>
      <c r="W69" s="2">
        <v>1.0295000000000001</v>
      </c>
      <c r="X69" s="2">
        <v>0.88406978558857519</v>
      </c>
      <c r="Y69" s="7">
        <f t="shared" si="14"/>
        <v>531967.1112692731</v>
      </c>
      <c r="Z69" s="6">
        <v>827814.49</v>
      </c>
      <c r="AA69" s="2">
        <v>1.0375000000000001</v>
      </c>
      <c r="AB69" s="3">
        <v>0.9172224025481468</v>
      </c>
      <c r="AC69" s="7">
        <f t="shared" si="15"/>
        <v>902523.19143125857</v>
      </c>
      <c r="AD69" s="6">
        <v>654642.75</v>
      </c>
      <c r="AE69" s="2">
        <v>1.0430999999999999</v>
      </c>
      <c r="AF69" s="3">
        <v>0.95675468809797182</v>
      </c>
      <c r="AG69" s="7">
        <f t="shared" si="16"/>
        <v>684232.60229999991</v>
      </c>
      <c r="AH69" s="6">
        <v>845177.09</v>
      </c>
      <c r="AI69" s="2">
        <v>1.0451999999999999</v>
      </c>
      <c r="AJ69" s="3">
        <v>1</v>
      </c>
      <c r="AK69" s="7">
        <f t="shared" si="17"/>
        <v>845177.09</v>
      </c>
    </row>
    <row r="70" spans="1:37" x14ac:dyDescent="0.25">
      <c r="A70" t="s">
        <v>78</v>
      </c>
      <c r="B70" s="6">
        <v>168019.58</v>
      </c>
      <c r="C70" s="2">
        <v>1.0584</v>
      </c>
      <c r="D70" s="2">
        <v>0.64776647727787162</v>
      </c>
      <c r="E70" s="7">
        <f t="shared" si="9"/>
        <v>259382.95032813936</v>
      </c>
      <c r="F70" s="6">
        <v>280987.84000000003</v>
      </c>
      <c r="G70" s="2">
        <v>1.0590999999999999</v>
      </c>
      <c r="H70" s="2">
        <v>0.68604947608499378</v>
      </c>
      <c r="I70" s="7">
        <f t="shared" si="10"/>
        <v>409573.72579523519</v>
      </c>
      <c r="J70" s="6">
        <v>289858.09000000003</v>
      </c>
      <c r="K70" s="2">
        <v>1.0641</v>
      </c>
      <c r="L70" s="2">
        <v>0.7300252475020419</v>
      </c>
      <c r="M70" s="7">
        <f t="shared" si="11"/>
        <v>397052.14441804535</v>
      </c>
      <c r="N70" s="6">
        <v>194652.42</v>
      </c>
      <c r="O70" s="2">
        <v>1.1067</v>
      </c>
      <c r="P70" s="2">
        <v>0.80791894141050979</v>
      </c>
      <c r="Q70" s="7">
        <f t="shared" si="12"/>
        <v>240930.63056569139</v>
      </c>
      <c r="R70" s="6">
        <v>727959.22</v>
      </c>
      <c r="S70" s="2">
        <v>1.0629</v>
      </c>
      <c r="T70" s="2">
        <v>0.85873704282523078</v>
      </c>
      <c r="U70" s="7">
        <f t="shared" si="13"/>
        <v>847709.11664067279</v>
      </c>
      <c r="V70" s="6">
        <v>203297.01</v>
      </c>
      <c r="W70" s="2">
        <v>1.0295000000000001</v>
      </c>
      <c r="X70" s="2">
        <v>0.88406978558857519</v>
      </c>
      <c r="Y70" s="7">
        <f t="shared" si="14"/>
        <v>229955.83981490071</v>
      </c>
      <c r="Z70" s="6">
        <v>435940.33</v>
      </c>
      <c r="AA70" s="2">
        <v>1.0375000000000001</v>
      </c>
      <c r="AB70" s="3">
        <v>0.9172224025481468</v>
      </c>
      <c r="AC70" s="7">
        <f t="shared" si="15"/>
        <v>475283.12521467952</v>
      </c>
      <c r="AD70" s="6">
        <v>276376.34000000003</v>
      </c>
      <c r="AE70" s="2">
        <v>1.0430999999999999</v>
      </c>
      <c r="AF70" s="3">
        <v>0.95675468809797182</v>
      </c>
      <c r="AG70" s="7">
        <f t="shared" si="16"/>
        <v>288868.55056800001</v>
      </c>
      <c r="AH70" s="6">
        <v>508546.37</v>
      </c>
      <c r="AI70" s="2">
        <v>1.0451999999999999</v>
      </c>
      <c r="AJ70" s="3">
        <v>1</v>
      </c>
      <c r="AK70" s="7">
        <f t="shared" si="17"/>
        <v>508546.37</v>
      </c>
    </row>
    <row r="71" spans="1:37" x14ac:dyDescent="0.25">
      <c r="A71" t="s">
        <v>79</v>
      </c>
      <c r="B71" s="6">
        <v>1313658.29</v>
      </c>
      <c r="C71" s="2">
        <v>1.0584</v>
      </c>
      <c r="D71" s="2">
        <v>0.64776647727787162</v>
      </c>
      <c r="E71" s="7">
        <f t="shared" si="9"/>
        <v>2027981.2804151666</v>
      </c>
      <c r="F71" s="6">
        <v>1357466.19</v>
      </c>
      <c r="G71" s="2">
        <v>1.0590999999999999</v>
      </c>
      <c r="H71" s="2">
        <v>0.68604947608499378</v>
      </c>
      <c r="I71" s="7">
        <f t="shared" si="10"/>
        <v>1978670.9812046052</v>
      </c>
      <c r="J71" s="6">
        <v>1901256.71</v>
      </c>
      <c r="K71" s="2">
        <v>1.0641</v>
      </c>
      <c r="L71" s="2">
        <v>0.7300252475020419</v>
      </c>
      <c r="M71" s="7">
        <f t="shared" si="11"/>
        <v>2604371.1727856128</v>
      </c>
      <c r="N71" s="6">
        <v>1464200.55</v>
      </c>
      <c r="O71" s="2">
        <v>1.1067</v>
      </c>
      <c r="P71" s="2">
        <v>0.80791894141050979</v>
      </c>
      <c r="Q71" s="7">
        <f t="shared" si="12"/>
        <v>1812311.2046905563</v>
      </c>
      <c r="R71" s="6">
        <v>1750291.26</v>
      </c>
      <c r="S71" s="2">
        <v>1.0629</v>
      </c>
      <c r="T71" s="2">
        <v>0.85873704282523078</v>
      </c>
      <c r="U71" s="7">
        <f t="shared" si="13"/>
        <v>2038215.6268018561</v>
      </c>
      <c r="V71" s="6">
        <v>1670155.22</v>
      </c>
      <c r="W71" s="2">
        <v>1.0295000000000001</v>
      </c>
      <c r="X71" s="2">
        <v>0.88406978558857519</v>
      </c>
      <c r="Y71" s="7">
        <f t="shared" si="14"/>
        <v>1889166.7232899305</v>
      </c>
      <c r="Z71" s="6">
        <v>1518280.78</v>
      </c>
      <c r="AA71" s="2">
        <v>1.0375000000000001</v>
      </c>
      <c r="AB71" s="3">
        <v>0.9172224025481468</v>
      </c>
      <c r="AC71" s="7">
        <f t="shared" si="15"/>
        <v>1655302.7660271332</v>
      </c>
      <c r="AD71" s="6">
        <v>1642426.83</v>
      </c>
      <c r="AE71" s="2">
        <v>1.0430999999999999</v>
      </c>
      <c r="AF71" s="3">
        <v>0.95675468809797182</v>
      </c>
      <c r="AG71" s="7">
        <f t="shared" si="16"/>
        <v>1716664.5227159997</v>
      </c>
      <c r="AH71" s="6">
        <v>2405241.85</v>
      </c>
      <c r="AI71" s="2">
        <v>1.0451999999999999</v>
      </c>
      <c r="AJ71" s="3">
        <v>1</v>
      </c>
      <c r="AK71" s="7">
        <f t="shared" si="17"/>
        <v>2405241.85</v>
      </c>
    </row>
    <row r="72" spans="1:37" x14ac:dyDescent="0.25">
      <c r="A72" t="s">
        <v>80</v>
      </c>
      <c r="B72" s="6">
        <v>237780.06</v>
      </c>
      <c r="C72" s="2">
        <v>1.0584</v>
      </c>
      <c r="D72" s="2">
        <v>0.64776647727787162</v>
      </c>
      <c r="E72" s="7">
        <f t="shared" si="9"/>
        <v>367076.82218942576</v>
      </c>
      <c r="F72" s="6">
        <v>297707.96999999997</v>
      </c>
      <c r="G72" s="2">
        <v>1.0590999999999999</v>
      </c>
      <c r="H72" s="2">
        <v>0.68604947608499378</v>
      </c>
      <c r="I72" s="7">
        <f t="shared" si="10"/>
        <v>433945.33539898414</v>
      </c>
      <c r="J72" s="6">
        <v>326437.28999999998</v>
      </c>
      <c r="K72" s="2">
        <v>1.0641</v>
      </c>
      <c r="L72" s="2">
        <v>0.7300252475020419</v>
      </c>
      <c r="M72" s="7">
        <f t="shared" si="11"/>
        <v>447158.9045954016</v>
      </c>
      <c r="N72" s="6">
        <v>198743.44</v>
      </c>
      <c r="O72" s="2">
        <v>1.1067</v>
      </c>
      <c r="P72" s="2">
        <v>0.80791894141050979</v>
      </c>
      <c r="Q72" s="7">
        <f t="shared" si="12"/>
        <v>245994.28211575613</v>
      </c>
      <c r="R72" s="6">
        <v>332998.62</v>
      </c>
      <c r="S72" s="2">
        <v>1.0629</v>
      </c>
      <c r="T72" s="2">
        <v>0.85873704282523078</v>
      </c>
      <c r="U72" s="7">
        <f t="shared" si="13"/>
        <v>387777.16971942887</v>
      </c>
      <c r="V72" s="6">
        <v>344765.56</v>
      </c>
      <c r="W72" s="2">
        <v>1.0295000000000001</v>
      </c>
      <c r="X72" s="2">
        <v>0.88406978558857519</v>
      </c>
      <c r="Y72" s="7">
        <f t="shared" si="14"/>
        <v>389975.50376690016</v>
      </c>
      <c r="Z72" s="6">
        <v>613300.15</v>
      </c>
      <c r="AA72" s="2">
        <v>1.0375000000000001</v>
      </c>
      <c r="AB72" s="3">
        <v>0.9172224025481468</v>
      </c>
      <c r="AC72" s="7">
        <f t="shared" si="15"/>
        <v>668649.33553321788</v>
      </c>
      <c r="AD72" s="6">
        <v>334621.51</v>
      </c>
      <c r="AE72" s="2">
        <v>1.0430999999999999</v>
      </c>
      <c r="AF72" s="3">
        <v>0.95675468809797182</v>
      </c>
      <c r="AG72" s="7">
        <f t="shared" si="16"/>
        <v>349746.40225199994</v>
      </c>
      <c r="AH72" s="6">
        <v>516195.01</v>
      </c>
      <c r="AI72" s="2">
        <v>1.0451999999999999</v>
      </c>
      <c r="AJ72" s="3">
        <v>1</v>
      </c>
      <c r="AK72" s="7">
        <f t="shared" si="17"/>
        <v>516195.01</v>
      </c>
    </row>
    <row r="73" spans="1:37" x14ac:dyDescent="0.25">
      <c r="A73" t="s">
        <v>81</v>
      </c>
      <c r="B73" s="6">
        <v>438835.8</v>
      </c>
      <c r="C73" s="2">
        <v>1.0584</v>
      </c>
      <c r="D73" s="2">
        <v>0.64776647727787162</v>
      </c>
      <c r="E73" s="7">
        <f t="shared" si="9"/>
        <v>677459.8800545109</v>
      </c>
      <c r="F73" s="6">
        <v>726424.91</v>
      </c>
      <c r="G73" s="2">
        <v>1.0590999999999999</v>
      </c>
      <c r="H73" s="2">
        <v>0.68604947608499378</v>
      </c>
      <c r="I73" s="7">
        <f t="shared" si="10"/>
        <v>1058852.0730974281</v>
      </c>
      <c r="J73" s="6">
        <v>661653.46</v>
      </c>
      <c r="K73" s="2">
        <v>1.0641</v>
      </c>
      <c r="L73" s="2">
        <v>0.7300252475020419</v>
      </c>
      <c r="M73" s="7">
        <f t="shared" si="11"/>
        <v>906343.25629696704</v>
      </c>
      <c r="N73" s="6">
        <v>575869.97</v>
      </c>
      <c r="O73" s="2">
        <v>1.1067</v>
      </c>
      <c r="P73" s="2">
        <v>0.80791894141050979</v>
      </c>
      <c r="Q73" s="7">
        <f t="shared" si="12"/>
        <v>712781.8652136242</v>
      </c>
      <c r="R73" s="6">
        <v>709301.76000000001</v>
      </c>
      <c r="S73" s="2">
        <v>1.0629</v>
      </c>
      <c r="T73" s="2">
        <v>0.85873704282523078</v>
      </c>
      <c r="U73" s="7">
        <f t="shared" si="13"/>
        <v>825982.4889658991</v>
      </c>
      <c r="V73" s="6">
        <v>474674.26</v>
      </c>
      <c r="W73" s="2">
        <v>1.0295000000000001</v>
      </c>
      <c r="X73" s="2">
        <v>0.88406978558857519</v>
      </c>
      <c r="Y73" s="7">
        <f t="shared" si="14"/>
        <v>536919.44656154327</v>
      </c>
      <c r="Z73" s="6">
        <v>567509.72</v>
      </c>
      <c r="AA73" s="2">
        <v>1.0375000000000001</v>
      </c>
      <c r="AB73" s="3">
        <v>0.9172224025481468</v>
      </c>
      <c r="AC73" s="7">
        <f t="shared" si="15"/>
        <v>618726.40531172627</v>
      </c>
      <c r="AD73" s="6">
        <v>979272.3</v>
      </c>
      <c r="AE73" s="2">
        <v>1.0430999999999999</v>
      </c>
      <c r="AF73" s="3">
        <v>0.95675468809797182</v>
      </c>
      <c r="AG73" s="7">
        <f t="shared" si="16"/>
        <v>1023535.4079599999</v>
      </c>
      <c r="AH73" s="6">
        <v>1351484.08</v>
      </c>
      <c r="AI73" s="2">
        <v>1.0451999999999999</v>
      </c>
      <c r="AJ73" s="3">
        <v>1</v>
      </c>
      <c r="AK73" s="7">
        <f t="shared" si="17"/>
        <v>1351484.08</v>
      </c>
    </row>
    <row r="74" spans="1:37" x14ac:dyDescent="0.25">
      <c r="A74" t="s">
        <v>82</v>
      </c>
      <c r="B74" s="6">
        <v>1760186.51</v>
      </c>
      <c r="C74" s="2">
        <v>1.0584</v>
      </c>
      <c r="D74" s="2">
        <v>0.64776647727787162</v>
      </c>
      <c r="E74" s="7">
        <f t="shared" si="9"/>
        <v>2717316.4585436471</v>
      </c>
      <c r="F74" s="6">
        <v>1971823.63</v>
      </c>
      <c r="G74" s="2">
        <v>1.0590999999999999</v>
      </c>
      <c r="H74" s="2">
        <v>0.68604947608499378</v>
      </c>
      <c r="I74" s="7">
        <f t="shared" si="10"/>
        <v>2874171.176767597</v>
      </c>
      <c r="J74" s="6">
        <v>2091320.85</v>
      </c>
      <c r="K74" s="2">
        <v>1.0641</v>
      </c>
      <c r="L74" s="2">
        <v>0.7300252475020419</v>
      </c>
      <c r="M74" s="7">
        <f t="shared" si="11"/>
        <v>2864724.003938166</v>
      </c>
      <c r="N74" s="6">
        <v>1802444.33</v>
      </c>
      <c r="O74" s="2">
        <v>1.1067</v>
      </c>
      <c r="P74" s="2">
        <v>0.80791894141050979</v>
      </c>
      <c r="Q74" s="7">
        <f t="shared" si="12"/>
        <v>2230971.744335134</v>
      </c>
      <c r="R74" s="6">
        <v>2177273.33</v>
      </c>
      <c r="S74" s="2">
        <v>1.0629</v>
      </c>
      <c r="T74" s="2">
        <v>0.85873704282523078</v>
      </c>
      <c r="U74" s="7">
        <f t="shared" si="13"/>
        <v>2535436.6021486702</v>
      </c>
      <c r="V74" s="6">
        <v>2420801.66</v>
      </c>
      <c r="W74" s="2">
        <v>1.0295000000000001</v>
      </c>
      <c r="X74" s="2">
        <v>0.88406978558857519</v>
      </c>
      <c r="Y74" s="7">
        <f t="shared" si="14"/>
        <v>2738247.2509094244</v>
      </c>
      <c r="Z74" s="6">
        <v>3665489.57</v>
      </c>
      <c r="AA74" s="2">
        <v>1.0375000000000001</v>
      </c>
      <c r="AB74" s="3">
        <v>0.9172224025481468</v>
      </c>
      <c r="AC74" s="7">
        <f t="shared" si="15"/>
        <v>3996293.112572107</v>
      </c>
      <c r="AD74" s="6">
        <v>3376240.74</v>
      </c>
      <c r="AE74" s="2">
        <v>1.0430999999999999</v>
      </c>
      <c r="AF74" s="3">
        <v>0.95675468809797182</v>
      </c>
      <c r="AG74" s="7">
        <f t="shared" si="16"/>
        <v>3528846.8214479997</v>
      </c>
      <c r="AH74" s="6">
        <v>5416220.7800000003</v>
      </c>
      <c r="AI74" s="2">
        <v>1.0451999999999999</v>
      </c>
      <c r="AJ74" s="3">
        <v>1</v>
      </c>
      <c r="AK74" s="7">
        <f t="shared" si="17"/>
        <v>5416220.7800000003</v>
      </c>
    </row>
    <row r="75" spans="1:37" x14ac:dyDescent="0.25">
      <c r="A75" t="s">
        <v>83</v>
      </c>
      <c r="B75" s="6">
        <v>378902.81</v>
      </c>
      <c r="C75" s="2">
        <v>1.0584</v>
      </c>
      <c r="D75" s="2">
        <v>0.64776647727787162</v>
      </c>
      <c r="E75" s="7">
        <f t="shared" si="9"/>
        <v>584937.35519052262</v>
      </c>
      <c r="F75" s="6">
        <v>506637.29</v>
      </c>
      <c r="G75" s="2">
        <v>1.0590999999999999</v>
      </c>
      <c r="H75" s="2">
        <v>0.68604947608499378</v>
      </c>
      <c r="I75" s="7">
        <f t="shared" si="10"/>
        <v>738485.062172445</v>
      </c>
      <c r="J75" s="6">
        <v>438157.34</v>
      </c>
      <c r="K75" s="2">
        <v>1.0641</v>
      </c>
      <c r="L75" s="2">
        <v>0.7300252475020419</v>
      </c>
      <c r="M75" s="7">
        <f t="shared" si="11"/>
        <v>600194.77613858075</v>
      </c>
      <c r="N75" s="6">
        <v>391947.41</v>
      </c>
      <c r="O75" s="2">
        <v>1.1067</v>
      </c>
      <c r="P75" s="2">
        <v>0.80791894141050979</v>
      </c>
      <c r="Q75" s="7">
        <f t="shared" si="12"/>
        <v>485132.09668746765</v>
      </c>
      <c r="R75" s="6">
        <v>565067.61</v>
      </c>
      <c r="S75" s="2">
        <v>1.0629</v>
      </c>
      <c r="T75" s="2">
        <v>0.85873704282523078</v>
      </c>
      <c r="U75" s="7">
        <f t="shared" si="13"/>
        <v>658021.70142903912</v>
      </c>
      <c r="V75" s="6">
        <v>895974.53</v>
      </c>
      <c r="W75" s="2">
        <v>1.0295000000000001</v>
      </c>
      <c r="X75" s="2">
        <v>0.88406978558857519</v>
      </c>
      <c r="Y75" s="7">
        <f t="shared" si="14"/>
        <v>1013465.8424091478</v>
      </c>
      <c r="Z75" s="6">
        <v>781815.63</v>
      </c>
      <c r="AA75" s="2">
        <v>1.0375000000000001</v>
      </c>
      <c r="AB75" s="3">
        <v>0.9172224025481468</v>
      </c>
      <c r="AC75" s="7">
        <f t="shared" si="15"/>
        <v>852373.02079411538</v>
      </c>
      <c r="AD75" s="6">
        <v>610618.81000000006</v>
      </c>
      <c r="AE75" s="2">
        <v>1.0430999999999999</v>
      </c>
      <c r="AF75" s="3">
        <v>0.95675468809797182</v>
      </c>
      <c r="AG75" s="7">
        <f t="shared" si="16"/>
        <v>638218.78021200001</v>
      </c>
      <c r="AH75" s="6">
        <v>1136401.98</v>
      </c>
      <c r="AI75" s="2">
        <v>1.0451999999999999</v>
      </c>
      <c r="AJ75" s="3">
        <v>1</v>
      </c>
      <c r="AK75" s="7">
        <f t="shared" si="17"/>
        <v>1136401.98</v>
      </c>
    </row>
    <row r="76" spans="1:37" x14ac:dyDescent="0.25">
      <c r="A76" t="s">
        <v>84</v>
      </c>
      <c r="B76" s="6">
        <v>391607.08</v>
      </c>
      <c r="C76" s="2">
        <v>1.0584</v>
      </c>
      <c r="D76" s="2">
        <v>0.64776647727787162</v>
      </c>
      <c r="E76" s="7">
        <f t="shared" si="9"/>
        <v>604549.77794723515</v>
      </c>
      <c r="F76" s="6">
        <v>293336.8</v>
      </c>
      <c r="G76" s="2">
        <v>1.0590999999999999</v>
      </c>
      <c r="H76" s="2">
        <v>0.68604947608499378</v>
      </c>
      <c r="I76" s="7">
        <f t="shared" si="10"/>
        <v>427573.82699853397</v>
      </c>
      <c r="J76" s="6">
        <v>327401.95</v>
      </c>
      <c r="K76" s="2">
        <v>1.0641</v>
      </c>
      <c r="L76" s="2">
        <v>0.7300252475020419</v>
      </c>
      <c r="M76" s="7">
        <f t="shared" si="11"/>
        <v>448480.31094853918</v>
      </c>
      <c r="N76" s="6">
        <v>567804.56000000006</v>
      </c>
      <c r="O76" s="2">
        <v>1.1067</v>
      </c>
      <c r="P76" s="2">
        <v>0.80791894141050979</v>
      </c>
      <c r="Q76" s="7">
        <f t="shared" si="12"/>
        <v>702798.92065495497</v>
      </c>
      <c r="R76" s="6">
        <v>452546.26</v>
      </c>
      <c r="S76" s="2">
        <v>1.0629</v>
      </c>
      <c r="T76" s="2">
        <v>0.85873704282523078</v>
      </c>
      <c r="U76" s="7">
        <f t="shared" si="13"/>
        <v>526990.49584623741</v>
      </c>
      <c r="V76" s="6">
        <v>470865.21</v>
      </c>
      <c r="W76" s="2">
        <v>1.0295000000000001</v>
      </c>
      <c r="X76" s="2">
        <v>0.88406978558857519</v>
      </c>
      <c r="Y76" s="7">
        <f t="shared" si="14"/>
        <v>532610.9066000015</v>
      </c>
      <c r="Z76" s="6">
        <v>418076.25</v>
      </c>
      <c r="AA76" s="2">
        <v>1.0375000000000001</v>
      </c>
      <c r="AB76" s="3">
        <v>0.9172224025481468</v>
      </c>
      <c r="AC76" s="7">
        <f t="shared" si="15"/>
        <v>455806.8455791499</v>
      </c>
      <c r="AD76" s="6">
        <v>463574.61</v>
      </c>
      <c r="AE76" s="2">
        <v>1.0430999999999999</v>
      </c>
      <c r="AF76" s="3">
        <v>0.95675468809797182</v>
      </c>
      <c r="AG76" s="7">
        <f t="shared" si="16"/>
        <v>484528.18237199989</v>
      </c>
      <c r="AH76" s="6">
        <v>1048879.02</v>
      </c>
      <c r="AI76" s="2">
        <v>1.0451999999999999</v>
      </c>
      <c r="AJ76" s="3">
        <v>1</v>
      </c>
      <c r="AK76" s="7">
        <f t="shared" si="17"/>
        <v>1048879.02</v>
      </c>
    </row>
    <row r="77" spans="1:37" x14ac:dyDescent="0.25">
      <c r="A77" t="s">
        <v>85</v>
      </c>
      <c r="B77" s="6">
        <v>281868.84000000003</v>
      </c>
      <c r="C77" s="2">
        <v>1.0584</v>
      </c>
      <c r="D77" s="2">
        <v>0.64776647727787162</v>
      </c>
      <c r="E77" s="7">
        <f t="shared" si="9"/>
        <v>435139.59102129808</v>
      </c>
      <c r="F77" s="6">
        <v>239883.18</v>
      </c>
      <c r="G77" s="2">
        <v>1.0590999999999999</v>
      </c>
      <c r="H77" s="2">
        <v>0.68604947608499378</v>
      </c>
      <c r="I77" s="7">
        <f t="shared" si="10"/>
        <v>349658.71757371794</v>
      </c>
      <c r="J77" s="6">
        <v>237958.2</v>
      </c>
      <c r="K77" s="2">
        <v>1.0641</v>
      </c>
      <c r="L77" s="2">
        <v>0.7300252475020419</v>
      </c>
      <c r="M77" s="7">
        <f t="shared" si="11"/>
        <v>325958.86349716206</v>
      </c>
      <c r="N77" s="6">
        <v>671232.63</v>
      </c>
      <c r="O77" s="2">
        <v>1.1067</v>
      </c>
      <c r="P77" s="2">
        <v>0.80791894141050979</v>
      </c>
      <c r="Q77" s="7">
        <f t="shared" si="12"/>
        <v>830816.80054205039</v>
      </c>
      <c r="R77" s="6">
        <v>1412201.56</v>
      </c>
      <c r="S77" s="2">
        <v>1.0629</v>
      </c>
      <c r="T77" s="2">
        <v>0.85873704282523078</v>
      </c>
      <c r="U77" s="7">
        <f t="shared" si="13"/>
        <v>1644509.8901916239</v>
      </c>
      <c r="V77" s="6">
        <v>330752.36</v>
      </c>
      <c r="W77" s="2">
        <v>1.0295000000000001</v>
      </c>
      <c r="X77" s="2">
        <v>0.88406978558857519</v>
      </c>
      <c r="Y77" s="7">
        <f t="shared" si="14"/>
        <v>374124.71887589671</v>
      </c>
      <c r="Z77" s="6">
        <v>497688.98</v>
      </c>
      <c r="AA77" s="2">
        <v>1.0375000000000001</v>
      </c>
      <c r="AB77" s="3">
        <v>0.9172224025481468</v>
      </c>
      <c r="AC77" s="7">
        <f t="shared" si="15"/>
        <v>542604.47478971747</v>
      </c>
      <c r="AD77" s="6">
        <v>190161.99</v>
      </c>
      <c r="AE77" s="2">
        <v>1.0430999999999999</v>
      </c>
      <c r="AF77" s="3">
        <v>0.95675468809797182</v>
      </c>
      <c r="AG77" s="7">
        <f t="shared" si="16"/>
        <v>198757.31194799996</v>
      </c>
      <c r="AH77" s="6">
        <v>697344.84</v>
      </c>
      <c r="AI77" s="2">
        <v>1.0451999999999999</v>
      </c>
      <c r="AJ77" s="3">
        <v>1</v>
      </c>
      <c r="AK77" s="7">
        <f t="shared" si="17"/>
        <v>697344.84</v>
      </c>
    </row>
    <row r="78" spans="1:37" x14ac:dyDescent="0.25">
      <c r="A78" t="s">
        <v>86</v>
      </c>
      <c r="B78" s="6">
        <v>450912.4</v>
      </c>
      <c r="C78" s="2">
        <v>1.0584</v>
      </c>
      <c r="D78" s="2">
        <v>0.64776647727787162</v>
      </c>
      <c r="E78" s="7">
        <f t="shared" si="9"/>
        <v>696103.3270737977</v>
      </c>
      <c r="F78" s="6">
        <v>710220.02</v>
      </c>
      <c r="G78" s="2">
        <v>1.0590999999999999</v>
      </c>
      <c r="H78" s="2">
        <v>0.68604947608499378</v>
      </c>
      <c r="I78" s="7">
        <f t="shared" si="10"/>
        <v>1035231.4880450573</v>
      </c>
      <c r="J78" s="6">
        <v>594744.15</v>
      </c>
      <c r="K78" s="2">
        <v>1.0641</v>
      </c>
      <c r="L78" s="2">
        <v>0.7300252475020419</v>
      </c>
      <c r="M78" s="7">
        <f t="shared" si="11"/>
        <v>814689.8371461276</v>
      </c>
      <c r="N78" s="6">
        <v>519321.62</v>
      </c>
      <c r="O78" s="2">
        <v>1.1067</v>
      </c>
      <c r="P78" s="2">
        <v>0.80791894141050979</v>
      </c>
      <c r="Q78" s="7">
        <f t="shared" si="12"/>
        <v>642789.26186993392</v>
      </c>
      <c r="R78" s="6">
        <v>652641.09</v>
      </c>
      <c r="S78" s="2">
        <v>1.0629</v>
      </c>
      <c r="T78" s="2">
        <v>0.85873704282523078</v>
      </c>
      <c r="U78" s="7">
        <f t="shared" si="13"/>
        <v>760001.09166459332</v>
      </c>
      <c r="V78" s="6">
        <v>556314.81999999995</v>
      </c>
      <c r="W78" s="2">
        <v>1.0295000000000001</v>
      </c>
      <c r="X78" s="2">
        <v>0.88406978558857519</v>
      </c>
      <c r="Y78" s="7">
        <f t="shared" si="14"/>
        <v>629265.73113188089</v>
      </c>
      <c r="Z78" s="6">
        <v>592422.16</v>
      </c>
      <c r="AA78" s="2">
        <v>1.0375000000000001</v>
      </c>
      <c r="AB78" s="3">
        <v>0.9172224025481468</v>
      </c>
      <c r="AC78" s="7">
        <f t="shared" si="15"/>
        <v>645887.14618633909</v>
      </c>
      <c r="AD78" s="6">
        <v>813748.9</v>
      </c>
      <c r="AE78" s="2">
        <v>1.0430999999999999</v>
      </c>
      <c r="AF78" s="3">
        <v>0.95675468809797182</v>
      </c>
      <c r="AG78" s="7">
        <f t="shared" si="16"/>
        <v>850530.3502799999</v>
      </c>
      <c r="AH78" s="6">
        <v>1207750.27</v>
      </c>
      <c r="AI78" s="2">
        <v>1.0451999999999999</v>
      </c>
      <c r="AJ78" s="3">
        <v>1</v>
      </c>
      <c r="AK78" s="7">
        <f t="shared" si="17"/>
        <v>1207750.27</v>
      </c>
    </row>
    <row r="79" spans="1:37" x14ac:dyDescent="0.25">
      <c r="A79" t="s">
        <v>87</v>
      </c>
      <c r="B79" s="6">
        <v>5783126.8899999997</v>
      </c>
      <c r="C79" s="2">
        <v>1.0584</v>
      </c>
      <c r="D79" s="2">
        <v>0.64776647727787162</v>
      </c>
      <c r="E79" s="7">
        <f t="shared" si="9"/>
        <v>8927795.8845641501</v>
      </c>
      <c r="F79" s="6">
        <v>7416216.8600000003</v>
      </c>
      <c r="G79" s="2">
        <v>1.0590999999999999</v>
      </c>
      <c r="H79" s="2">
        <v>0.68604947608499378</v>
      </c>
      <c r="I79" s="7">
        <f t="shared" si="10"/>
        <v>10810032.101943061</v>
      </c>
      <c r="J79" s="6">
        <v>8363643.4100000001</v>
      </c>
      <c r="K79" s="2">
        <v>1.0641</v>
      </c>
      <c r="L79" s="2">
        <v>0.7300252475020419</v>
      </c>
      <c r="M79" s="7">
        <f t="shared" si="11"/>
        <v>11456649.531804867</v>
      </c>
      <c r="N79" s="6">
        <v>10732049.43</v>
      </c>
      <c r="O79" s="2">
        <v>1.1067</v>
      </c>
      <c r="P79" s="2">
        <v>0.80791894141050979</v>
      </c>
      <c r="Q79" s="7">
        <f t="shared" si="12"/>
        <v>13283572.001992417</v>
      </c>
      <c r="R79" s="6">
        <v>8912254.2200000007</v>
      </c>
      <c r="S79" s="2">
        <v>1.0629</v>
      </c>
      <c r="T79" s="2">
        <v>0.85873704282523078</v>
      </c>
      <c r="U79" s="7">
        <f t="shared" si="13"/>
        <v>10378327.44547601</v>
      </c>
      <c r="V79" s="6">
        <v>10464599.939999999</v>
      </c>
      <c r="W79" s="2">
        <v>1.0295000000000001</v>
      </c>
      <c r="X79" s="2">
        <v>0.88406978558857519</v>
      </c>
      <c r="Y79" s="7">
        <f t="shared" si="14"/>
        <v>11836848.301554751</v>
      </c>
      <c r="Z79" s="6">
        <v>14466421.52</v>
      </c>
      <c r="AA79" s="2">
        <v>1.0375000000000001</v>
      </c>
      <c r="AB79" s="2">
        <v>0.9172224025481468</v>
      </c>
      <c r="AC79" s="7">
        <f t="shared" si="15"/>
        <v>15771988.865307538</v>
      </c>
      <c r="AD79" s="6">
        <v>17331962.120000001</v>
      </c>
      <c r="AE79" s="2">
        <v>1.0430999999999999</v>
      </c>
      <c r="AF79" s="2">
        <v>0.95675468809797182</v>
      </c>
      <c r="AG79" s="7">
        <f t="shared" si="16"/>
        <v>18115366.807823997</v>
      </c>
      <c r="AH79" s="6">
        <v>22645040.809999999</v>
      </c>
      <c r="AI79" s="2">
        <v>1.0451999999999999</v>
      </c>
      <c r="AJ79" s="2">
        <v>1</v>
      </c>
      <c r="AK79" s="7">
        <f t="shared" si="17"/>
        <v>22645040.809999999</v>
      </c>
    </row>
    <row r="80" spans="1:37" x14ac:dyDescent="0.25">
      <c r="A80" t="s">
        <v>88</v>
      </c>
      <c r="B80" s="6">
        <v>569712.48</v>
      </c>
      <c r="C80" s="2">
        <v>1.0584</v>
      </c>
      <c r="D80" s="2">
        <v>0.64776647727787162</v>
      </c>
      <c r="E80" s="7">
        <f t="shared" si="9"/>
        <v>879502.87639786443</v>
      </c>
      <c r="F80" s="6">
        <v>399539.36</v>
      </c>
      <c r="G80" s="2">
        <v>1.0590999999999999</v>
      </c>
      <c r="H80" s="2">
        <v>0.68604947608499378</v>
      </c>
      <c r="I80" s="7">
        <f t="shared" si="10"/>
        <v>582376.88960861706</v>
      </c>
      <c r="J80" s="6">
        <v>341214.62</v>
      </c>
      <c r="K80" s="2">
        <v>1.0641</v>
      </c>
      <c r="L80" s="2">
        <v>0.7300252475020419</v>
      </c>
      <c r="M80" s="7">
        <f t="shared" si="11"/>
        <v>467401.1223139863</v>
      </c>
      <c r="N80" s="6">
        <v>252928.69</v>
      </c>
      <c r="O80" s="2">
        <v>1.1067</v>
      </c>
      <c r="P80" s="2">
        <v>0.80791894141050979</v>
      </c>
      <c r="Q80" s="7">
        <f t="shared" si="12"/>
        <v>313061.96331827925</v>
      </c>
      <c r="R80" s="6">
        <v>170690.27</v>
      </c>
      <c r="S80" s="2">
        <v>1.0629</v>
      </c>
      <c r="T80" s="2">
        <v>0.85873704282523078</v>
      </c>
      <c r="U80" s="7">
        <f t="shared" si="13"/>
        <v>198768.96126249756</v>
      </c>
      <c r="V80" s="6">
        <v>594696.43000000005</v>
      </c>
      <c r="W80" s="2">
        <v>1.0295000000000001</v>
      </c>
      <c r="X80" s="2">
        <v>0.88406978558857519</v>
      </c>
      <c r="Y80" s="7">
        <f t="shared" si="14"/>
        <v>672680.41470739443</v>
      </c>
      <c r="Z80" s="6">
        <v>434383.13</v>
      </c>
      <c r="AA80" s="2">
        <v>1.0375000000000001</v>
      </c>
      <c r="AB80" s="2">
        <v>0.9172224025481468</v>
      </c>
      <c r="AC80" s="7">
        <f t="shared" si="15"/>
        <v>473585.39084221551</v>
      </c>
      <c r="AD80" s="6">
        <v>562576.03</v>
      </c>
      <c r="AE80" s="2">
        <v>1.0430999999999999</v>
      </c>
      <c r="AF80" s="2">
        <v>0.95675468809797182</v>
      </c>
      <c r="AG80" s="7">
        <f t="shared" si="16"/>
        <v>588004.46655599994</v>
      </c>
      <c r="AH80" s="6">
        <v>2946551.34</v>
      </c>
      <c r="AI80" s="2">
        <v>1.0451999999999999</v>
      </c>
      <c r="AJ80" s="2">
        <v>1</v>
      </c>
      <c r="AK80" s="7">
        <f t="shared" si="17"/>
        <v>2946551.34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topLeftCell="E45" zoomScaleNormal="100" workbookViewId="0">
      <selection activeCell="AK2" sqref="AK2:AK80"/>
    </sheetView>
  </sheetViews>
  <sheetFormatPr defaultRowHeight="15" x14ac:dyDescent="0.25"/>
  <cols>
    <col min="1" max="1" width="24.28515625" bestFit="1" customWidth="1"/>
    <col min="2" max="2" width="18" hidden="1" customWidth="1"/>
    <col min="3" max="3" width="9.42578125" hidden="1" customWidth="1"/>
    <col min="4" max="4" width="8.85546875" hidden="1" customWidth="1"/>
    <col min="5" max="5" width="28.140625" bestFit="1" customWidth="1"/>
    <col min="6" max="6" width="18" hidden="1" customWidth="1"/>
    <col min="7" max="7" width="9.42578125" hidden="1" customWidth="1"/>
    <col min="8" max="8" width="8.85546875" hidden="1" customWidth="1"/>
    <col min="9" max="9" width="28.140625" customWidth="1"/>
    <col min="10" max="10" width="18" hidden="1" customWidth="1"/>
    <col min="11" max="11" width="9.42578125" hidden="1" customWidth="1"/>
    <col min="12" max="12" width="8.85546875" hidden="1" customWidth="1"/>
    <col min="13" max="13" width="28.140625" bestFit="1" customWidth="1"/>
    <col min="14" max="14" width="18" hidden="1" customWidth="1"/>
    <col min="15" max="15" width="9.42578125" hidden="1" customWidth="1"/>
    <col min="16" max="16" width="8.85546875" hidden="1" customWidth="1"/>
    <col min="17" max="17" width="28.140625" bestFit="1" customWidth="1"/>
    <col min="18" max="18" width="16.85546875" hidden="1" customWidth="1"/>
    <col min="19" max="19" width="9.42578125" hidden="1" customWidth="1"/>
    <col min="20" max="20" width="8.85546875" hidden="1" customWidth="1"/>
    <col min="21" max="21" width="28.140625" bestFit="1" customWidth="1"/>
    <col min="22" max="22" width="18" hidden="1" customWidth="1"/>
    <col min="23" max="23" width="9.42578125" hidden="1" customWidth="1"/>
    <col min="24" max="24" width="8.85546875" hidden="1" customWidth="1"/>
    <col min="25" max="25" width="28.140625" bestFit="1" customWidth="1"/>
    <col min="26" max="26" width="18" hidden="1" customWidth="1"/>
    <col min="27" max="27" width="9.42578125" hidden="1" customWidth="1"/>
    <col min="28" max="28" width="8.85546875" hidden="1" customWidth="1"/>
    <col min="29" max="29" width="28.140625" bestFit="1" customWidth="1"/>
    <col min="30" max="30" width="18" hidden="1" customWidth="1"/>
    <col min="31" max="31" width="9.42578125" hidden="1" customWidth="1"/>
    <col min="32" max="32" width="8.85546875" hidden="1" customWidth="1"/>
    <col min="33" max="33" width="28.140625" bestFit="1" customWidth="1"/>
    <col min="34" max="34" width="18" hidden="1" customWidth="1"/>
    <col min="35" max="35" width="9.42578125" hidden="1" customWidth="1"/>
    <col min="36" max="36" width="8.85546875" hidden="1" customWidth="1"/>
    <col min="37" max="37" width="28.140625" bestFit="1" customWidth="1"/>
  </cols>
  <sheetData>
    <row r="1" spans="1:37" ht="15.75" x14ac:dyDescent="0.25">
      <c r="A1" s="1" t="s">
        <v>0</v>
      </c>
      <c r="B1" s="5">
        <v>2012</v>
      </c>
      <c r="C1" s="1" t="s">
        <v>1</v>
      </c>
      <c r="D1" s="1" t="s">
        <v>2</v>
      </c>
      <c r="E1" s="1" t="s">
        <v>3</v>
      </c>
      <c r="F1" s="5">
        <v>2013</v>
      </c>
      <c r="G1" s="1" t="s">
        <v>1</v>
      </c>
      <c r="H1" s="1" t="s">
        <v>2</v>
      </c>
      <c r="I1" s="1" t="s">
        <v>4</v>
      </c>
      <c r="J1" s="5">
        <v>2014</v>
      </c>
      <c r="K1" s="1" t="s">
        <v>1</v>
      </c>
      <c r="L1" s="1" t="s">
        <v>2</v>
      </c>
      <c r="M1" s="1" t="s">
        <v>5</v>
      </c>
      <c r="N1" s="5">
        <v>2015</v>
      </c>
      <c r="O1" s="1" t="s">
        <v>1</v>
      </c>
      <c r="P1" s="1" t="s">
        <v>2</v>
      </c>
      <c r="Q1" s="1" t="s">
        <v>6</v>
      </c>
      <c r="R1" s="5">
        <v>2016</v>
      </c>
      <c r="S1" s="1" t="s">
        <v>1</v>
      </c>
      <c r="T1" s="1" t="s">
        <v>2</v>
      </c>
      <c r="U1" s="1" t="s">
        <v>7</v>
      </c>
      <c r="V1" s="5">
        <v>2017</v>
      </c>
      <c r="W1" s="1" t="s">
        <v>1</v>
      </c>
      <c r="X1" s="1" t="s">
        <v>2</v>
      </c>
      <c r="Y1" s="1" t="s">
        <v>8</v>
      </c>
      <c r="Z1" s="5">
        <v>2018</v>
      </c>
      <c r="AA1" s="1" t="s">
        <v>1</v>
      </c>
      <c r="AB1" s="1" t="s">
        <v>2</v>
      </c>
      <c r="AC1" s="1" t="s">
        <v>9</v>
      </c>
      <c r="AD1" s="5">
        <v>2019</v>
      </c>
      <c r="AE1" s="1" t="s">
        <v>1</v>
      </c>
      <c r="AF1" s="1" t="s">
        <v>2</v>
      </c>
      <c r="AG1" s="1" t="s">
        <v>10</v>
      </c>
      <c r="AH1" s="5">
        <v>2020</v>
      </c>
      <c r="AI1" s="1" t="s">
        <v>1</v>
      </c>
      <c r="AJ1" s="1" t="s">
        <v>2</v>
      </c>
      <c r="AK1" s="1" t="s">
        <v>11</v>
      </c>
    </row>
    <row r="2" spans="1:37" x14ac:dyDescent="0.25">
      <c r="A2" t="s">
        <v>12</v>
      </c>
      <c r="B2" s="6">
        <v>303712.29984559939</v>
      </c>
      <c r="C2" s="2">
        <v>1.0584</v>
      </c>
      <c r="D2" s="2">
        <v>0.64776647727787162</v>
      </c>
      <c r="E2" s="7">
        <f>B2/D2</f>
        <v>468860.78625417396</v>
      </c>
      <c r="F2" s="6">
        <v>371579.51793374791</v>
      </c>
      <c r="G2" s="2">
        <v>1.0590999999999999</v>
      </c>
      <c r="H2" s="2">
        <v>0.68604947608499378</v>
      </c>
      <c r="I2" s="7">
        <f>F2/H2</f>
        <v>541622.04168451752</v>
      </c>
      <c r="J2" s="6">
        <v>456516.42</v>
      </c>
      <c r="K2" s="2">
        <v>1.0641</v>
      </c>
      <c r="L2" s="2">
        <v>0.7300252475020419</v>
      </c>
      <c r="M2" s="7">
        <f>J2/L2</f>
        <v>625343.3310177715</v>
      </c>
      <c r="N2" s="6">
        <v>478933.36</v>
      </c>
      <c r="O2" s="2">
        <v>1.1067</v>
      </c>
      <c r="P2" s="2">
        <v>0.80791894141050979</v>
      </c>
      <c r="Q2" s="7">
        <f>N2/P2</f>
        <v>592798.77652558999</v>
      </c>
      <c r="R2" s="6">
        <v>507406.66</v>
      </c>
      <c r="S2" s="2">
        <v>1.0629</v>
      </c>
      <c r="T2" s="2">
        <v>0.85873704282523078</v>
      </c>
      <c r="U2" s="7">
        <f>R2/T2</f>
        <v>590875.47723647789</v>
      </c>
      <c r="V2" s="6">
        <v>532749.04</v>
      </c>
      <c r="W2" s="2">
        <v>1.0295000000000001</v>
      </c>
      <c r="X2" s="2">
        <v>0.88406978558857519</v>
      </c>
      <c r="Y2" s="7">
        <f>V2/X2</f>
        <v>602609.71326524741</v>
      </c>
      <c r="Z2" s="6">
        <v>651467.31000000006</v>
      </c>
      <c r="AA2" s="2">
        <v>1.0375000000000001</v>
      </c>
      <c r="AB2" s="3">
        <v>0.9172224025481468</v>
      </c>
      <c r="AC2" s="7">
        <f>Z2/AB2</f>
        <v>710261.00996895705</v>
      </c>
      <c r="AD2" s="6">
        <v>865655.28</v>
      </c>
      <c r="AE2" s="2">
        <v>1.0430999999999999</v>
      </c>
      <c r="AF2" s="3">
        <v>0.95675468809797182</v>
      </c>
      <c r="AG2" s="7">
        <f>AD2/AF2</f>
        <v>904782.89865599992</v>
      </c>
      <c r="AH2" s="6">
        <v>566424.48</v>
      </c>
      <c r="AI2" s="2">
        <v>1.0451999999999999</v>
      </c>
      <c r="AJ2" s="3">
        <v>1</v>
      </c>
      <c r="AK2" s="7">
        <f>AH2/AJ2</f>
        <v>566424.48</v>
      </c>
    </row>
    <row r="3" spans="1:37" x14ac:dyDescent="0.25">
      <c r="A3" t="s">
        <v>13</v>
      </c>
      <c r="B3" s="6">
        <v>101038.72</v>
      </c>
      <c r="C3" s="2">
        <v>1.0584</v>
      </c>
      <c r="D3" s="2">
        <v>0.64776647727787162</v>
      </c>
      <c r="E3" s="7">
        <f t="shared" ref="E3:E66" si="0">B3/D3</f>
        <v>155980.16190124259</v>
      </c>
      <c r="F3" s="6">
        <v>114131.47</v>
      </c>
      <c r="G3" s="2">
        <v>1.0590999999999999</v>
      </c>
      <c r="H3" s="2">
        <v>0.68604947608499378</v>
      </c>
      <c r="I3" s="7">
        <f t="shared" ref="I3:I66" si="1">F3/H3</f>
        <v>166360.40690724237</v>
      </c>
      <c r="J3" s="6">
        <v>124524.75</v>
      </c>
      <c r="K3" s="2">
        <v>1.0641</v>
      </c>
      <c r="L3" s="2">
        <v>0.7300252475020419</v>
      </c>
      <c r="M3" s="7">
        <f t="shared" ref="M3:M66" si="2">J3/L3</f>
        <v>170575.94984021658</v>
      </c>
      <c r="N3" s="6">
        <v>138060.5</v>
      </c>
      <c r="O3" s="2">
        <v>1.1067</v>
      </c>
      <c r="P3" s="2">
        <v>0.80791894141050979</v>
      </c>
      <c r="Q3" s="7">
        <f t="shared" ref="Q3:Q66" si="3">N3/P3</f>
        <v>170884.09854454742</v>
      </c>
      <c r="R3" s="6">
        <v>144477.79999999999</v>
      </c>
      <c r="S3" s="2">
        <v>1.0629</v>
      </c>
      <c r="T3" s="2">
        <v>0.85873704282523078</v>
      </c>
      <c r="U3" s="7">
        <f t="shared" ref="U3:U66" si="4">R3/T3</f>
        <v>168244.51816433863</v>
      </c>
      <c r="V3" s="6">
        <v>147234.71</v>
      </c>
      <c r="W3" s="2">
        <v>1.0295000000000001</v>
      </c>
      <c r="X3" s="2">
        <v>0.88406978558857519</v>
      </c>
      <c r="Y3" s="7">
        <f t="shared" ref="Y3:Y66" si="5">V3/X3</f>
        <v>166541.95449285436</v>
      </c>
      <c r="Z3" s="6">
        <v>166733.1</v>
      </c>
      <c r="AA3" s="2">
        <v>1.0375000000000001</v>
      </c>
      <c r="AB3" s="3">
        <v>0.9172224025481468</v>
      </c>
      <c r="AC3" s="7">
        <f t="shared" ref="AC3:AC66" si="6">Z3/AB3</f>
        <v>181780.44881677197</v>
      </c>
      <c r="AD3" s="6">
        <v>211561.79</v>
      </c>
      <c r="AE3" s="2">
        <v>1.0430999999999999</v>
      </c>
      <c r="AF3" s="3">
        <v>0.95675468809797182</v>
      </c>
      <c r="AG3" s="7">
        <f t="shared" ref="AG3:AG66" si="7">AD3/AF3</f>
        <v>221124.38290799997</v>
      </c>
      <c r="AH3" s="6">
        <v>130183.95</v>
      </c>
      <c r="AI3" s="2">
        <v>1.0451999999999999</v>
      </c>
      <c r="AJ3" s="3">
        <v>1</v>
      </c>
      <c r="AK3" s="7">
        <f t="shared" ref="AK3:AK66" si="8">AH3/AJ3</f>
        <v>130183.95</v>
      </c>
    </row>
    <row r="4" spans="1:37" x14ac:dyDescent="0.25">
      <c r="A4" t="s">
        <v>14</v>
      </c>
      <c r="B4" s="6">
        <v>834104.5</v>
      </c>
      <c r="C4" s="2">
        <v>1.0584</v>
      </c>
      <c r="D4" s="2">
        <v>0.64776647727787162</v>
      </c>
      <c r="E4" s="7">
        <f t="shared" si="0"/>
        <v>1287662.3432339109</v>
      </c>
      <c r="F4" s="6">
        <v>1010502.98</v>
      </c>
      <c r="G4" s="2">
        <v>1.0590999999999999</v>
      </c>
      <c r="H4" s="2">
        <v>0.68604947608499378</v>
      </c>
      <c r="I4" s="7">
        <f t="shared" si="1"/>
        <v>1472930.1824797401</v>
      </c>
      <c r="J4" s="6">
        <v>1135622.49</v>
      </c>
      <c r="K4" s="2">
        <v>1.0641</v>
      </c>
      <c r="L4" s="2">
        <v>0.7300252475020419</v>
      </c>
      <c r="M4" s="7">
        <f t="shared" si="2"/>
        <v>1555593.4454127543</v>
      </c>
      <c r="N4" s="6">
        <v>1187024.44</v>
      </c>
      <c r="O4" s="2">
        <v>1.1067</v>
      </c>
      <c r="P4" s="2">
        <v>0.80791894141050979</v>
      </c>
      <c r="Q4" s="7">
        <f t="shared" si="3"/>
        <v>1469237.0473795636</v>
      </c>
      <c r="R4" s="6">
        <v>1283398.1200000001</v>
      </c>
      <c r="S4" s="2">
        <v>1.0629</v>
      </c>
      <c r="T4" s="2">
        <v>0.85873704282523078</v>
      </c>
      <c r="U4" s="7">
        <f t="shared" si="4"/>
        <v>1494518.177273035</v>
      </c>
      <c r="V4" s="6">
        <v>1378018.55</v>
      </c>
      <c r="W4" s="2">
        <v>1.0295000000000001</v>
      </c>
      <c r="X4" s="2">
        <v>0.88406978558857519</v>
      </c>
      <c r="Y4" s="7">
        <f t="shared" si="5"/>
        <v>1558721.4634674741</v>
      </c>
      <c r="Z4" s="6">
        <v>1564874.75</v>
      </c>
      <c r="AA4" s="2">
        <v>1.0375000000000001</v>
      </c>
      <c r="AB4" s="3">
        <v>0.9172224025481468</v>
      </c>
      <c r="AC4" s="7">
        <f t="shared" si="6"/>
        <v>1706101.7542229695</v>
      </c>
      <c r="AD4" s="6">
        <v>2013908.59</v>
      </c>
      <c r="AE4" s="2">
        <v>1.0430999999999999</v>
      </c>
      <c r="AF4" s="3">
        <v>0.95675468809797182</v>
      </c>
      <c r="AG4" s="7">
        <f t="shared" si="7"/>
        <v>2104937.2582679996</v>
      </c>
      <c r="AH4" s="6">
        <v>1362427.78</v>
      </c>
      <c r="AI4" s="2">
        <v>1.0451999999999999</v>
      </c>
      <c r="AJ4" s="3">
        <v>1</v>
      </c>
      <c r="AK4" s="7">
        <f t="shared" si="8"/>
        <v>1362427.78</v>
      </c>
    </row>
    <row r="5" spans="1:37" x14ac:dyDescent="0.25">
      <c r="A5" t="s">
        <v>15</v>
      </c>
      <c r="B5" s="6">
        <v>283397.69</v>
      </c>
      <c r="C5" s="2">
        <v>1.0584</v>
      </c>
      <c r="D5" s="2">
        <v>0.64776647727787162</v>
      </c>
      <c r="E5" s="7">
        <f t="shared" si="0"/>
        <v>437499.77799241873</v>
      </c>
      <c r="F5" s="6">
        <v>330896.03000000003</v>
      </c>
      <c r="G5" s="2">
        <v>1.0590999999999999</v>
      </c>
      <c r="H5" s="2">
        <v>0.68604947608499378</v>
      </c>
      <c r="I5" s="7">
        <f t="shared" si="1"/>
        <v>482320.94263563835</v>
      </c>
      <c r="J5" s="6">
        <v>373849.59</v>
      </c>
      <c r="K5" s="2">
        <v>1.0641</v>
      </c>
      <c r="L5" s="2">
        <v>0.7300252475020419</v>
      </c>
      <c r="M5" s="7">
        <f t="shared" si="2"/>
        <v>512105.01455835521</v>
      </c>
      <c r="N5" s="6">
        <v>443063.73</v>
      </c>
      <c r="O5" s="2">
        <v>1.1067</v>
      </c>
      <c r="P5" s="2">
        <v>0.80791894141050979</v>
      </c>
      <c r="Q5" s="7">
        <f t="shared" si="3"/>
        <v>548401.21612506662</v>
      </c>
      <c r="R5" s="6">
        <v>4603453.78</v>
      </c>
      <c r="S5" s="2">
        <v>1.0629</v>
      </c>
      <c r="T5" s="2">
        <v>0.85873704282523078</v>
      </c>
      <c r="U5" s="7">
        <f t="shared" si="4"/>
        <v>5360725.7523848191</v>
      </c>
      <c r="V5" s="6">
        <v>509573.65</v>
      </c>
      <c r="W5" s="2">
        <v>1.0295000000000001</v>
      </c>
      <c r="X5" s="2">
        <v>0.88406978558857519</v>
      </c>
      <c r="Y5" s="7">
        <f t="shared" si="5"/>
        <v>576395.27818581439</v>
      </c>
      <c r="Z5" s="6">
        <v>557951.79</v>
      </c>
      <c r="AA5" s="2">
        <v>1.0375000000000001</v>
      </c>
      <c r="AB5" s="3">
        <v>0.9172224025481468</v>
      </c>
      <c r="AC5" s="7">
        <f t="shared" si="6"/>
        <v>608305.89009813464</v>
      </c>
      <c r="AD5" s="6">
        <v>679063.78</v>
      </c>
      <c r="AE5" s="2">
        <v>1.0430999999999999</v>
      </c>
      <c r="AF5" s="3">
        <v>0.95675468809797182</v>
      </c>
      <c r="AG5" s="7">
        <f t="shared" si="7"/>
        <v>709757.46285599994</v>
      </c>
      <c r="AH5" s="6">
        <v>444768.98</v>
      </c>
      <c r="AI5" s="2">
        <v>1.0451999999999999</v>
      </c>
      <c r="AJ5" s="3">
        <v>1</v>
      </c>
      <c r="AK5" s="7">
        <f t="shared" si="8"/>
        <v>444768.98</v>
      </c>
    </row>
    <row r="6" spans="1:37" x14ac:dyDescent="0.25">
      <c r="A6" t="s">
        <v>16</v>
      </c>
      <c r="B6" s="6">
        <v>117830.28</v>
      </c>
      <c r="C6" s="2">
        <v>1.0584</v>
      </c>
      <c r="D6" s="2">
        <v>0.64776647727787162</v>
      </c>
      <c r="E6" s="7">
        <f t="shared" si="0"/>
        <v>181902.40485299841</v>
      </c>
      <c r="F6" s="6">
        <v>127679.93</v>
      </c>
      <c r="G6" s="2">
        <v>1.0590999999999999</v>
      </c>
      <c r="H6" s="2">
        <v>0.68604947608499378</v>
      </c>
      <c r="I6" s="7">
        <f t="shared" si="1"/>
        <v>186108.9242843207</v>
      </c>
      <c r="J6" s="6">
        <v>145560.97</v>
      </c>
      <c r="K6" s="2">
        <v>1.0641</v>
      </c>
      <c r="L6" s="2">
        <v>0.7300252475020419</v>
      </c>
      <c r="M6" s="7">
        <f t="shared" si="2"/>
        <v>199391.69295592461</v>
      </c>
      <c r="N6" s="6">
        <v>149113.73000000001</v>
      </c>
      <c r="O6" s="2">
        <v>1.1067</v>
      </c>
      <c r="P6" s="2">
        <v>0.80791894141050979</v>
      </c>
      <c r="Q6" s="7">
        <f t="shared" si="3"/>
        <v>184565.21113327157</v>
      </c>
      <c r="R6" s="6">
        <v>151954.37</v>
      </c>
      <c r="S6" s="2">
        <v>1.0629</v>
      </c>
      <c r="T6" s="2">
        <v>0.85873704282523078</v>
      </c>
      <c r="U6" s="7">
        <f t="shared" si="4"/>
        <v>176950.99014253842</v>
      </c>
      <c r="V6" s="6">
        <v>161736.29999999999</v>
      </c>
      <c r="W6" s="2">
        <v>1.0295000000000001</v>
      </c>
      <c r="X6" s="2">
        <v>0.88406978558857519</v>
      </c>
      <c r="Y6" s="7">
        <f t="shared" si="5"/>
        <v>182945.17314865929</v>
      </c>
      <c r="Z6" s="6">
        <v>194763.58</v>
      </c>
      <c r="AA6" s="2">
        <v>1.0375000000000001</v>
      </c>
      <c r="AB6" s="3">
        <v>0.9172224025481468</v>
      </c>
      <c r="AC6" s="7">
        <f t="shared" si="6"/>
        <v>212340.62693946954</v>
      </c>
      <c r="AD6" s="6">
        <v>244057.65</v>
      </c>
      <c r="AE6" s="2">
        <v>1.0430999999999999</v>
      </c>
      <c r="AF6" s="3">
        <v>0.95675468809797182</v>
      </c>
      <c r="AG6" s="7">
        <f t="shared" si="7"/>
        <v>255089.05577999997</v>
      </c>
      <c r="AH6" s="6">
        <v>160245.23000000001</v>
      </c>
      <c r="AI6" s="2">
        <v>1.0451999999999999</v>
      </c>
      <c r="AJ6" s="3">
        <v>1</v>
      </c>
      <c r="AK6" s="7">
        <f t="shared" si="8"/>
        <v>160245.23000000001</v>
      </c>
    </row>
    <row r="7" spans="1:37" x14ac:dyDescent="0.25">
      <c r="A7" t="s">
        <v>17</v>
      </c>
      <c r="B7" s="6">
        <v>143044.41</v>
      </c>
      <c r="C7" s="2">
        <v>1.0584</v>
      </c>
      <c r="D7" s="2">
        <v>0.64776647727787162</v>
      </c>
      <c r="E7" s="7">
        <f t="shared" si="0"/>
        <v>220827.1267774149</v>
      </c>
      <c r="F7" s="6">
        <v>180688.15</v>
      </c>
      <c r="G7" s="2">
        <v>1.0590999999999999</v>
      </c>
      <c r="H7" s="2">
        <v>0.68604947608499378</v>
      </c>
      <c r="I7" s="7">
        <f t="shared" si="1"/>
        <v>263374.80939583835</v>
      </c>
      <c r="J7" s="6">
        <v>215122.6</v>
      </c>
      <c r="K7" s="2">
        <v>1.0641</v>
      </c>
      <c r="L7" s="2">
        <v>0.7300252475020419</v>
      </c>
      <c r="M7" s="7">
        <f t="shared" si="2"/>
        <v>294678.30151915166</v>
      </c>
      <c r="N7" s="6">
        <v>243118.35</v>
      </c>
      <c r="O7" s="2">
        <v>1.1067</v>
      </c>
      <c r="P7" s="2">
        <v>0.80791894141050979</v>
      </c>
      <c r="Q7" s="7">
        <f t="shared" si="3"/>
        <v>300919.23525836697</v>
      </c>
      <c r="R7" s="6">
        <v>275602.12</v>
      </c>
      <c r="S7" s="2">
        <v>1.0629</v>
      </c>
      <c r="T7" s="2">
        <v>0.85873704282523078</v>
      </c>
      <c r="U7" s="7">
        <f t="shared" si="4"/>
        <v>320938.89777163166</v>
      </c>
      <c r="V7" s="6">
        <v>301961.25</v>
      </c>
      <c r="W7" s="2">
        <v>1.0295000000000001</v>
      </c>
      <c r="X7" s="2">
        <v>0.88406978558857519</v>
      </c>
      <c r="Y7" s="7">
        <f t="shared" si="5"/>
        <v>341558.16081755055</v>
      </c>
      <c r="Z7" s="6">
        <v>344581.75</v>
      </c>
      <c r="AA7" s="2">
        <v>1.0375000000000001</v>
      </c>
      <c r="AB7" s="3">
        <v>0.9172224025481468</v>
      </c>
      <c r="AC7" s="7">
        <f t="shared" si="6"/>
        <v>375679.60512380989</v>
      </c>
      <c r="AD7" s="6">
        <v>442385</v>
      </c>
      <c r="AE7" s="2">
        <v>1.0430999999999999</v>
      </c>
      <c r="AF7" s="3">
        <v>0.95675468809797182</v>
      </c>
      <c r="AG7" s="7">
        <f t="shared" si="7"/>
        <v>462380.80199999991</v>
      </c>
      <c r="AH7" s="6">
        <v>283654.46000000002</v>
      </c>
      <c r="AI7" s="2">
        <v>1.0451999999999999</v>
      </c>
      <c r="AJ7" s="3">
        <v>1</v>
      </c>
      <c r="AK7" s="7">
        <f t="shared" si="8"/>
        <v>283654.46000000002</v>
      </c>
    </row>
    <row r="8" spans="1:37" x14ac:dyDescent="0.25">
      <c r="A8" t="s">
        <v>18</v>
      </c>
      <c r="B8" s="6">
        <v>172018.58</v>
      </c>
      <c r="C8" s="2">
        <v>1.0584</v>
      </c>
      <c r="D8" s="2">
        <v>0.64776647727787162</v>
      </c>
      <c r="E8" s="7">
        <f t="shared" si="0"/>
        <v>265556.47140444623</v>
      </c>
      <c r="F8" s="6">
        <v>210791.82</v>
      </c>
      <c r="G8" s="2">
        <v>1.0590999999999999</v>
      </c>
      <c r="H8" s="2">
        <v>0.68604947608499378</v>
      </c>
      <c r="I8" s="7">
        <f t="shared" si="1"/>
        <v>307254.54555100523</v>
      </c>
      <c r="J8" s="6">
        <v>249696.49</v>
      </c>
      <c r="K8" s="2">
        <v>1.0641</v>
      </c>
      <c r="L8" s="2">
        <v>0.7300252475020419</v>
      </c>
      <c r="M8" s="7">
        <f t="shared" si="2"/>
        <v>342038.15669991821</v>
      </c>
      <c r="N8" s="6">
        <v>243307.22</v>
      </c>
      <c r="O8" s="2">
        <v>1.1067</v>
      </c>
      <c r="P8" s="2">
        <v>0.80791894141050979</v>
      </c>
      <c r="Q8" s="7">
        <f t="shared" si="3"/>
        <v>301153.0087105282</v>
      </c>
      <c r="R8" s="6">
        <v>243985.55</v>
      </c>
      <c r="S8" s="2">
        <v>1.0629</v>
      </c>
      <c r="T8" s="2">
        <v>0.85873704282523078</v>
      </c>
      <c r="U8" s="7">
        <f t="shared" si="4"/>
        <v>284121.37573254266</v>
      </c>
      <c r="V8" s="6">
        <v>268900.28000000003</v>
      </c>
      <c r="W8" s="2">
        <v>1.0295000000000001</v>
      </c>
      <c r="X8" s="2">
        <v>0.88406978558857519</v>
      </c>
      <c r="Y8" s="7">
        <f t="shared" si="5"/>
        <v>304161.82566512882</v>
      </c>
      <c r="Z8" s="6">
        <v>311718.40000000002</v>
      </c>
      <c r="AA8" s="2">
        <v>1.0375000000000001</v>
      </c>
      <c r="AB8" s="3">
        <v>0.9172224025481468</v>
      </c>
      <c r="AC8" s="7">
        <f t="shared" si="6"/>
        <v>339850.39956940792</v>
      </c>
      <c r="AD8" s="6">
        <v>404137.16</v>
      </c>
      <c r="AE8" s="2">
        <v>1.0430999999999999</v>
      </c>
      <c r="AF8" s="3">
        <v>0.95675468809797182</v>
      </c>
      <c r="AG8" s="7">
        <f t="shared" si="7"/>
        <v>422404.15963199991</v>
      </c>
      <c r="AH8" s="6">
        <v>273017.77</v>
      </c>
      <c r="AI8" s="2">
        <v>1.0451999999999999</v>
      </c>
      <c r="AJ8" s="3">
        <v>1</v>
      </c>
      <c r="AK8" s="7">
        <f t="shared" si="8"/>
        <v>273017.77</v>
      </c>
    </row>
    <row r="9" spans="1:37" x14ac:dyDescent="0.25">
      <c r="A9" t="s">
        <v>19</v>
      </c>
      <c r="B9" s="6">
        <v>247194.62</v>
      </c>
      <c r="C9" s="2">
        <v>1.0584</v>
      </c>
      <c r="D9" s="2">
        <v>0.64776647727787162</v>
      </c>
      <c r="E9" s="7">
        <f t="shared" si="0"/>
        <v>381610.70180536871</v>
      </c>
      <c r="F9" s="6">
        <v>295601.76</v>
      </c>
      <c r="G9" s="2">
        <v>1.0590999999999999</v>
      </c>
      <c r="H9" s="2">
        <v>0.68604947608499378</v>
      </c>
      <c r="I9" s="7">
        <f t="shared" si="1"/>
        <v>430875.27985135914</v>
      </c>
      <c r="J9" s="6">
        <v>339363.57</v>
      </c>
      <c r="K9" s="2">
        <v>1.0641</v>
      </c>
      <c r="L9" s="2">
        <v>0.7300252475020419</v>
      </c>
      <c r="M9" s="7">
        <f t="shared" si="2"/>
        <v>464865.52507768001</v>
      </c>
      <c r="N9" s="6">
        <v>372145.14</v>
      </c>
      <c r="O9" s="2">
        <v>1.1067</v>
      </c>
      <c r="P9" s="2">
        <v>0.80791894141050979</v>
      </c>
      <c r="Q9" s="7">
        <f t="shared" si="3"/>
        <v>460621.87792043638</v>
      </c>
      <c r="R9" s="6">
        <v>407677.1</v>
      </c>
      <c r="S9" s="2">
        <v>1.0629</v>
      </c>
      <c r="T9" s="2">
        <v>0.85873704282523078</v>
      </c>
      <c r="U9" s="7">
        <f t="shared" si="4"/>
        <v>474740.32173894468</v>
      </c>
      <c r="V9" s="6">
        <v>434245.27</v>
      </c>
      <c r="W9" s="2">
        <v>1.0295000000000001</v>
      </c>
      <c r="X9" s="2">
        <v>0.88406978558857519</v>
      </c>
      <c r="Y9" s="7">
        <f t="shared" si="5"/>
        <v>491188.90508275706</v>
      </c>
      <c r="Z9" s="6">
        <v>480143.02</v>
      </c>
      <c r="AA9" s="2">
        <v>1.0375000000000001</v>
      </c>
      <c r="AB9" s="3">
        <v>0.9172224025481468</v>
      </c>
      <c r="AC9" s="7">
        <f t="shared" si="6"/>
        <v>523475.02488612226</v>
      </c>
      <c r="AD9" s="6">
        <v>692462.01</v>
      </c>
      <c r="AE9" s="2">
        <v>1.0430999999999999</v>
      </c>
      <c r="AF9" s="3">
        <v>0.95675468809797182</v>
      </c>
      <c r="AG9" s="7">
        <f t="shared" si="7"/>
        <v>723761.29285199987</v>
      </c>
      <c r="AH9" s="6">
        <v>459824.36</v>
      </c>
      <c r="AI9" s="2">
        <v>1.0451999999999999</v>
      </c>
      <c r="AJ9" s="3">
        <v>1</v>
      </c>
      <c r="AK9" s="7">
        <f t="shared" si="8"/>
        <v>459824.36</v>
      </c>
    </row>
    <row r="10" spans="1:37" x14ac:dyDescent="0.25">
      <c r="A10" t="s">
        <v>20</v>
      </c>
      <c r="B10" s="6">
        <v>696675.58</v>
      </c>
      <c r="C10" s="2">
        <v>1.0584</v>
      </c>
      <c r="D10" s="2">
        <v>0.64776647727787162</v>
      </c>
      <c r="E10" s="7">
        <f t="shared" si="0"/>
        <v>1075504.220174623</v>
      </c>
      <c r="F10" s="6">
        <v>836657.99</v>
      </c>
      <c r="G10" s="2">
        <v>1.0590999999999999</v>
      </c>
      <c r="H10" s="2">
        <v>0.68604947608499378</v>
      </c>
      <c r="I10" s="7">
        <f t="shared" si="1"/>
        <v>1219530.1055755743</v>
      </c>
      <c r="J10" s="6">
        <v>895767.57</v>
      </c>
      <c r="K10" s="2">
        <v>1.0641</v>
      </c>
      <c r="L10" s="2">
        <v>0.7300252475020419</v>
      </c>
      <c r="M10" s="7">
        <f t="shared" si="2"/>
        <v>1227036.4251991087</v>
      </c>
      <c r="N10" s="6">
        <v>924220.87</v>
      </c>
      <c r="O10" s="2">
        <v>1.1067</v>
      </c>
      <c r="P10" s="2">
        <v>0.80791894141050979</v>
      </c>
      <c r="Q10" s="7">
        <f t="shared" si="3"/>
        <v>1143952.4717497572</v>
      </c>
      <c r="R10" s="6">
        <v>962335.14</v>
      </c>
      <c r="S10" s="2">
        <v>1.0629</v>
      </c>
      <c r="T10" s="2">
        <v>0.85873704282523078</v>
      </c>
      <c r="U10" s="7">
        <f t="shared" si="4"/>
        <v>1120640.0702523943</v>
      </c>
      <c r="V10" s="6">
        <v>980427.2</v>
      </c>
      <c r="W10" s="2">
        <v>1.0295000000000001</v>
      </c>
      <c r="X10" s="2">
        <v>0.88406978558857519</v>
      </c>
      <c r="Y10" s="7">
        <f t="shared" si="5"/>
        <v>1108992.9957817462</v>
      </c>
      <c r="Z10" s="6">
        <v>1094880.72</v>
      </c>
      <c r="AA10" s="2">
        <v>1.0375000000000001</v>
      </c>
      <c r="AB10" s="3">
        <v>0.9172224025481468</v>
      </c>
      <c r="AC10" s="7">
        <f t="shared" si="6"/>
        <v>1193691.646604246</v>
      </c>
      <c r="AD10" s="6">
        <v>1420920.98</v>
      </c>
      <c r="AE10" s="2">
        <v>1.0430999999999999</v>
      </c>
      <c r="AF10" s="3">
        <v>0.95675468809797182</v>
      </c>
      <c r="AG10" s="7">
        <f t="shared" si="7"/>
        <v>1485146.6082959997</v>
      </c>
      <c r="AH10" s="6">
        <v>960053.29</v>
      </c>
      <c r="AI10" s="2">
        <v>1.0451999999999999</v>
      </c>
      <c r="AJ10" s="3">
        <v>1</v>
      </c>
      <c r="AK10" s="7">
        <f t="shared" si="8"/>
        <v>960053.29</v>
      </c>
    </row>
    <row r="11" spans="1:37" x14ac:dyDescent="0.25">
      <c r="A11" t="s">
        <v>21</v>
      </c>
      <c r="B11" s="6">
        <v>170524.36</v>
      </c>
      <c r="C11" s="2">
        <v>1.0584</v>
      </c>
      <c r="D11" s="2">
        <v>0.64776647727787162</v>
      </c>
      <c r="E11" s="7">
        <f t="shared" si="0"/>
        <v>263249.74505719962</v>
      </c>
      <c r="F11" s="6">
        <v>221822.03</v>
      </c>
      <c r="G11" s="2">
        <v>1.0590999999999999</v>
      </c>
      <c r="H11" s="2">
        <v>0.68604947608499378</v>
      </c>
      <c r="I11" s="7">
        <f t="shared" si="1"/>
        <v>323332.40929772059</v>
      </c>
      <c r="J11" s="6">
        <v>271668.56</v>
      </c>
      <c r="K11" s="2">
        <v>1.0641</v>
      </c>
      <c r="L11" s="2">
        <v>0.7300252475020419</v>
      </c>
      <c r="M11" s="7">
        <f t="shared" si="2"/>
        <v>372135.84178023943</v>
      </c>
      <c r="N11" s="6">
        <v>320998.34999999998</v>
      </c>
      <c r="O11" s="2">
        <v>1.1067</v>
      </c>
      <c r="P11" s="2">
        <v>0.80791894141050979</v>
      </c>
      <c r="Q11" s="7">
        <f t="shared" si="3"/>
        <v>397315.04430330993</v>
      </c>
      <c r="R11" s="6">
        <v>367110.42</v>
      </c>
      <c r="S11" s="2">
        <v>1.0629</v>
      </c>
      <c r="T11" s="2">
        <v>0.85873704282523078</v>
      </c>
      <c r="U11" s="7">
        <f t="shared" si="4"/>
        <v>427500.38916711073</v>
      </c>
      <c r="V11" s="6">
        <v>400315.12</v>
      </c>
      <c r="W11" s="2">
        <v>1.0295000000000001</v>
      </c>
      <c r="X11" s="2">
        <v>0.88406978558857519</v>
      </c>
      <c r="Y11" s="7">
        <f t="shared" si="5"/>
        <v>452809.41224960831</v>
      </c>
      <c r="Z11" s="6">
        <v>432539.47</v>
      </c>
      <c r="AA11" s="2">
        <v>1.0375000000000001</v>
      </c>
      <c r="AB11" s="3">
        <v>0.9172224025481468</v>
      </c>
      <c r="AC11" s="7">
        <f t="shared" si="6"/>
        <v>471575.34399329626</v>
      </c>
      <c r="AD11" s="6">
        <v>562542.91</v>
      </c>
      <c r="AE11" s="2">
        <v>1.0430999999999999</v>
      </c>
      <c r="AF11" s="3">
        <v>0.95675468809797182</v>
      </c>
      <c r="AG11" s="7">
        <f t="shared" si="7"/>
        <v>587969.84953199991</v>
      </c>
      <c r="AH11" s="6">
        <v>347242.39</v>
      </c>
      <c r="AI11" s="2">
        <v>1.0451999999999999</v>
      </c>
      <c r="AJ11" s="3">
        <v>1</v>
      </c>
      <c r="AK11" s="7">
        <f t="shared" si="8"/>
        <v>347242.39</v>
      </c>
    </row>
    <row r="12" spans="1:37" x14ac:dyDescent="0.25">
      <c r="A12" t="s">
        <v>22</v>
      </c>
      <c r="B12" s="6">
        <v>79466.880000000005</v>
      </c>
      <c r="C12" s="2">
        <v>1.0584</v>
      </c>
      <c r="D12" s="2">
        <v>0.64776647727787162</v>
      </c>
      <c r="E12" s="7">
        <f t="shared" si="0"/>
        <v>122678.28420813939</v>
      </c>
      <c r="F12" s="6">
        <v>122888.98</v>
      </c>
      <c r="G12" s="2">
        <v>1.0590999999999999</v>
      </c>
      <c r="H12" s="2">
        <v>0.68604947608499378</v>
      </c>
      <c r="I12" s="7">
        <f t="shared" si="1"/>
        <v>179125.53581598456</v>
      </c>
      <c r="J12" s="6">
        <v>131505.29999999999</v>
      </c>
      <c r="K12" s="2">
        <v>1.0641</v>
      </c>
      <c r="L12" s="2">
        <v>0.7300252475020419</v>
      </c>
      <c r="M12" s="7">
        <f t="shared" si="2"/>
        <v>180138.01639049774</v>
      </c>
      <c r="N12" s="6">
        <v>145697.57</v>
      </c>
      <c r="O12" s="2">
        <v>1.1067</v>
      </c>
      <c r="P12" s="2">
        <v>0.80791894141050979</v>
      </c>
      <c r="Q12" s="7">
        <f t="shared" si="3"/>
        <v>180336.86615346966</v>
      </c>
      <c r="R12" s="6">
        <v>156706.32</v>
      </c>
      <c r="S12" s="2">
        <v>1.0629</v>
      </c>
      <c r="T12" s="2">
        <v>0.85873704282523078</v>
      </c>
      <c r="U12" s="7">
        <f t="shared" si="4"/>
        <v>182484.63986651698</v>
      </c>
      <c r="V12" s="6">
        <v>175478.25</v>
      </c>
      <c r="W12" s="2">
        <v>1.0295000000000001</v>
      </c>
      <c r="X12" s="2">
        <v>0.88406978558857519</v>
      </c>
      <c r="Y12" s="7">
        <f t="shared" si="5"/>
        <v>198489.13836951708</v>
      </c>
      <c r="Z12" s="6">
        <v>188239.25</v>
      </c>
      <c r="AA12" s="2">
        <v>1.0375000000000001</v>
      </c>
      <c r="AB12" s="3">
        <v>0.9172224025481468</v>
      </c>
      <c r="AC12" s="7">
        <f t="shared" si="6"/>
        <v>205227.48842270995</v>
      </c>
      <c r="AD12" s="6">
        <v>259189.44</v>
      </c>
      <c r="AE12" s="2">
        <v>1.0430999999999999</v>
      </c>
      <c r="AF12" s="3">
        <v>0.95675468809797182</v>
      </c>
      <c r="AG12" s="7">
        <f t="shared" si="7"/>
        <v>270904.80268799997</v>
      </c>
      <c r="AH12" s="6">
        <v>194092.33</v>
      </c>
      <c r="AI12" s="2">
        <v>1.0451999999999999</v>
      </c>
      <c r="AJ12" s="3">
        <v>1</v>
      </c>
      <c r="AK12" s="7">
        <f t="shared" si="8"/>
        <v>194092.33</v>
      </c>
    </row>
    <row r="13" spans="1:37" x14ac:dyDescent="0.25">
      <c r="A13" t="s">
        <v>23</v>
      </c>
      <c r="B13" s="6">
        <v>258234.57</v>
      </c>
      <c r="C13" s="2">
        <v>1.0584</v>
      </c>
      <c r="D13" s="2">
        <v>0.64776647727787162</v>
      </c>
      <c r="E13" s="7">
        <f t="shared" si="0"/>
        <v>398653.80358240649</v>
      </c>
      <c r="F13" s="6">
        <v>313883.94</v>
      </c>
      <c r="G13" s="2">
        <v>1.0590999999999999</v>
      </c>
      <c r="H13" s="2">
        <v>0.68604947608499378</v>
      </c>
      <c r="I13" s="7">
        <f t="shared" si="1"/>
        <v>457523.766057236</v>
      </c>
      <c r="J13" s="6">
        <v>358185.74</v>
      </c>
      <c r="K13" s="2">
        <v>1.0641</v>
      </c>
      <c r="L13" s="2">
        <v>0.7300252475020419</v>
      </c>
      <c r="M13" s="7">
        <f t="shared" si="2"/>
        <v>490648.42788056878</v>
      </c>
      <c r="N13" s="6">
        <v>383647.96</v>
      </c>
      <c r="O13" s="2">
        <v>1.1067</v>
      </c>
      <c r="P13" s="2">
        <v>0.80791894141050979</v>
      </c>
      <c r="Q13" s="7">
        <f t="shared" si="3"/>
        <v>474859.46960249019</v>
      </c>
      <c r="R13" s="6">
        <v>414076.58</v>
      </c>
      <c r="S13" s="2">
        <v>1.0629</v>
      </c>
      <c r="T13" s="2">
        <v>0.85873704282523078</v>
      </c>
      <c r="U13" s="7">
        <f t="shared" si="4"/>
        <v>482192.52151705819</v>
      </c>
      <c r="V13" s="6">
        <v>424474.42</v>
      </c>
      <c r="W13" s="2">
        <v>1.0295000000000001</v>
      </c>
      <c r="X13" s="2">
        <v>0.88406978558857519</v>
      </c>
      <c r="Y13" s="7">
        <f t="shared" si="5"/>
        <v>480136.77983283118</v>
      </c>
      <c r="Z13" s="6">
        <v>475793.45</v>
      </c>
      <c r="AA13" s="2">
        <v>1.0375000000000001</v>
      </c>
      <c r="AB13" s="3">
        <v>0.9172224025481468</v>
      </c>
      <c r="AC13" s="7">
        <f t="shared" si="6"/>
        <v>518732.91437081387</v>
      </c>
      <c r="AD13" s="6">
        <v>600214.54</v>
      </c>
      <c r="AE13" s="2">
        <v>1.0430999999999999</v>
      </c>
      <c r="AF13" s="3">
        <v>0.95675468809797182</v>
      </c>
      <c r="AG13" s="7">
        <f t="shared" si="7"/>
        <v>627344.23720799992</v>
      </c>
      <c r="AH13" s="6">
        <v>377806.88</v>
      </c>
      <c r="AI13" s="2">
        <v>1.0451999999999999</v>
      </c>
      <c r="AJ13" s="3">
        <v>1</v>
      </c>
      <c r="AK13" s="7">
        <f t="shared" si="8"/>
        <v>377806.88</v>
      </c>
    </row>
    <row r="14" spans="1:37" x14ac:dyDescent="0.25">
      <c r="A14" t="s">
        <v>24</v>
      </c>
      <c r="B14" s="6">
        <v>150577.35</v>
      </c>
      <c r="C14" s="2">
        <v>1.0584</v>
      </c>
      <c r="D14" s="2">
        <v>0.64776647727787162</v>
      </c>
      <c r="E14" s="7">
        <f t="shared" si="0"/>
        <v>232456.22501611337</v>
      </c>
      <c r="F14" s="6">
        <v>178973.02</v>
      </c>
      <c r="G14" s="2">
        <v>1.0590999999999999</v>
      </c>
      <c r="H14" s="2">
        <v>0.68604947608499378</v>
      </c>
      <c r="I14" s="7">
        <f t="shared" si="1"/>
        <v>260874.8001985607</v>
      </c>
      <c r="J14" s="6">
        <v>21202057</v>
      </c>
      <c r="K14" s="2">
        <v>1.0641</v>
      </c>
      <c r="L14" s="2">
        <v>0.7300252475020419</v>
      </c>
      <c r="M14" s="7">
        <f t="shared" si="2"/>
        <v>29042909.23162996</v>
      </c>
      <c r="N14" s="6">
        <v>220429.99</v>
      </c>
      <c r="O14" s="2">
        <v>1.1067</v>
      </c>
      <c r="P14" s="2">
        <v>0.80791894141050979</v>
      </c>
      <c r="Q14" s="7">
        <f t="shared" si="3"/>
        <v>272836.76455853489</v>
      </c>
      <c r="R14" s="6">
        <v>230632.21</v>
      </c>
      <c r="S14" s="2">
        <v>1.0629</v>
      </c>
      <c r="T14" s="2">
        <v>0.85873704282523078</v>
      </c>
      <c r="U14" s="7">
        <f t="shared" si="4"/>
        <v>268571.40020561335</v>
      </c>
      <c r="V14" s="6">
        <v>255963.66</v>
      </c>
      <c r="W14" s="2">
        <v>1.0295000000000001</v>
      </c>
      <c r="X14" s="2">
        <v>0.88406978558857519</v>
      </c>
      <c r="Y14" s="7">
        <f t="shared" si="5"/>
        <v>289528.79531969363</v>
      </c>
      <c r="Z14" s="6">
        <v>274022.21000000002</v>
      </c>
      <c r="AA14" s="2">
        <v>1.0375000000000001</v>
      </c>
      <c r="AB14" s="3">
        <v>0.9172224025481468</v>
      </c>
      <c r="AC14" s="7">
        <f t="shared" si="6"/>
        <v>298752.19929074513</v>
      </c>
      <c r="AD14" s="6">
        <v>321186.82</v>
      </c>
      <c r="AE14" s="2">
        <v>1.0430999999999999</v>
      </c>
      <c r="AF14" s="3">
        <v>0.95675468809797182</v>
      </c>
      <c r="AG14" s="7">
        <f t="shared" si="7"/>
        <v>335704.46426399995</v>
      </c>
      <c r="AH14" s="6">
        <v>218819.88</v>
      </c>
      <c r="AI14" s="2">
        <v>1.0451999999999999</v>
      </c>
      <c r="AJ14" s="3">
        <v>1</v>
      </c>
      <c r="AK14" s="7">
        <f t="shared" si="8"/>
        <v>218819.88</v>
      </c>
    </row>
    <row r="15" spans="1:37" x14ac:dyDescent="0.25">
      <c r="A15" t="s">
        <v>25</v>
      </c>
      <c r="B15" s="6">
        <v>426285.9</v>
      </c>
      <c r="C15" s="2">
        <v>1.0584</v>
      </c>
      <c r="D15" s="2">
        <v>0.64776647727787162</v>
      </c>
      <c r="E15" s="7">
        <f t="shared" si="0"/>
        <v>658085.76848773332</v>
      </c>
      <c r="F15" s="6">
        <v>465105.37</v>
      </c>
      <c r="G15" s="2">
        <v>1.0590999999999999</v>
      </c>
      <c r="H15" s="2">
        <v>0.68604947608499378</v>
      </c>
      <c r="I15" s="7">
        <f t="shared" si="1"/>
        <v>677947.27087930706</v>
      </c>
      <c r="J15" s="6">
        <v>520343.03999999998</v>
      </c>
      <c r="K15" s="2">
        <v>1.0641</v>
      </c>
      <c r="L15" s="2">
        <v>0.7300252475020419</v>
      </c>
      <c r="M15" s="7">
        <f t="shared" si="2"/>
        <v>712774.03320019366</v>
      </c>
      <c r="N15" s="6">
        <v>563632.02</v>
      </c>
      <c r="O15" s="2">
        <v>1.1067</v>
      </c>
      <c r="P15" s="2">
        <v>0.80791894141050979</v>
      </c>
      <c r="Q15" s="7">
        <f t="shared" si="3"/>
        <v>697634.36789336801</v>
      </c>
      <c r="R15" s="6">
        <v>585213.49</v>
      </c>
      <c r="S15" s="2">
        <v>1.0629</v>
      </c>
      <c r="T15" s="2">
        <v>0.85873704282523078</v>
      </c>
      <c r="U15" s="7">
        <f t="shared" si="4"/>
        <v>681481.59543072374</v>
      </c>
      <c r="V15" s="6">
        <v>617524.63</v>
      </c>
      <c r="W15" s="2">
        <v>1.0295000000000001</v>
      </c>
      <c r="X15" s="2">
        <v>0.88406978558857519</v>
      </c>
      <c r="Y15" s="7">
        <f t="shared" si="5"/>
        <v>698502.13192036527</v>
      </c>
      <c r="Z15" s="6">
        <v>637210.41</v>
      </c>
      <c r="AA15" s="2">
        <v>1.0375000000000001</v>
      </c>
      <c r="AB15" s="3">
        <v>0.9172224025481468</v>
      </c>
      <c r="AC15" s="7">
        <f t="shared" si="6"/>
        <v>694717.45154692908</v>
      </c>
      <c r="AD15" s="6">
        <v>797577.88</v>
      </c>
      <c r="AE15" s="2">
        <v>1.0430999999999999</v>
      </c>
      <c r="AF15" s="3">
        <v>0.95675468809797182</v>
      </c>
      <c r="AG15" s="7">
        <f t="shared" si="7"/>
        <v>833628.40017599985</v>
      </c>
      <c r="AH15" s="6">
        <v>514071.78</v>
      </c>
      <c r="AI15" s="2">
        <v>1.0451999999999999</v>
      </c>
      <c r="AJ15" s="3">
        <v>1</v>
      </c>
      <c r="AK15" s="7">
        <f t="shared" si="8"/>
        <v>514071.78</v>
      </c>
    </row>
    <row r="16" spans="1:37" x14ac:dyDescent="0.25">
      <c r="A16" t="s">
        <v>26</v>
      </c>
      <c r="B16" s="6">
        <v>163206.9</v>
      </c>
      <c r="C16" s="2">
        <v>1.0584</v>
      </c>
      <c r="D16" s="2">
        <v>0.64776647727787162</v>
      </c>
      <c r="E16" s="7">
        <f t="shared" si="0"/>
        <v>251953.29756156757</v>
      </c>
      <c r="F16" s="6">
        <v>189553.4</v>
      </c>
      <c r="G16" s="2">
        <v>1.0590999999999999</v>
      </c>
      <c r="H16" s="2">
        <v>0.68604947608499378</v>
      </c>
      <c r="I16" s="7">
        <f t="shared" si="1"/>
        <v>276296.98237174441</v>
      </c>
      <c r="J16" s="6">
        <v>220049.6</v>
      </c>
      <c r="K16" s="2">
        <v>1.0641</v>
      </c>
      <c r="L16" s="2">
        <v>0.7300252475020419</v>
      </c>
      <c r="M16" s="7">
        <f t="shared" si="2"/>
        <v>301427.38316647673</v>
      </c>
      <c r="N16" s="6">
        <v>231163.78</v>
      </c>
      <c r="O16" s="2">
        <v>1.1067</v>
      </c>
      <c r="P16" s="2">
        <v>0.80791894141050979</v>
      </c>
      <c r="Q16" s="7">
        <f t="shared" si="3"/>
        <v>286122.49094744754</v>
      </c>
      <c r="R16" s="6">
        <v>260237.19</v>
      </c>
      <c r="S16" s="2">
        <v>1.0629</v>
      </c>
      <c r="T16" s="2">
        <v>0.85873704282523078</v>
      </c>
      <c r="U16" s="7">
        <f t="shared" si="4"/>
        <v>303046.42401802528</v>
      </c>
      <c r="V16" s="6">
        <v>296839.09000000003</v>
      </c>
      <c r="W16" s="2">
        <v>1.0295000000000001</v>
      </c>
      <c r="X16" s="2">
        <v>0.88406978558857519</v>
      </c>
      <c r="Y16" s="7">
        <f t="shared" si="5"/>
        <v>335764.31955807365</v>
      </c>
      <c r="Z16" s="6">
        <v>340957.11</v>
      </c>
      <c r="AA16" s="2">
        <v>1.0375000000000001</v>
      </c>
      <c r="AB16" s="3">
        <v>0.9172224025481468</v>
      </c>
      <c r="AC16" s="7">
        <f t="shared" si="6"/>
        <v>371727.84817813308</v>
      </c>
      <c r="AD16" s="6">
        <v>413524.08</v>
      </c>
      <c r="AE16" s="2">
        <v>1.0430999999999999</v>
      </c>
      <c r="AF16" s="3">
        <v>0.95675468809797182</v>
      </c>
      <c r="AG16" s="7">
        <f t="shared" si="7"/>
        <v>432215.36841599998</v>
      </c>
      <c r="AH16" s="6">
        <v>255758.67</v>
      </c>
      <c r="AI16" s="2">
        <v>1.0451999999999999</v>
      </c>
      <c r="AJ16" s="3">
        <v>1</v>
      </c>
      <c r="AK16" s="7">
        <f t="shared" si="8"/>
        <v>255758.67</v>
      </c>
    </row>
    <row r="17" spans="1:37" x14ac:dyDescent="0.25">
      <c r="A17" t="s">
        <v>27</v>
      </c>
      <c r="B17" s="6">
        <v>330569.15999999997</v>
      </c>
      <c r="C17" s="2">
        <v>1.0584</v>
      </c>
      <c r="D17" s="2">
        <v>0.64776647727787162</v>
      </c>
      <c r="E17" s="7">
        <f t="shared" si="0"/>
        <v>510321.499484136</v>
      </c>
      <c r="F17" s="6">
        <v>405712.63</v>
      </c>
      <c r="G17" s="2">
        <v>1.0590999999999999</v>
      </c>
      <c r="H17" s="2">
        <v>0.68604947608499378</v>
      </c>
      <c r="I17" s="7">
        <f t="shared" si="1"/>
        <v>591375.17648907413</v>
      </c>
      <c r="J17" s="6">
        <v>472363.83</v>
      </c>
      <c r="K17" s="2">
        <v>1.0641</v>
      </c>
      <c r="L17" s="2">
        <v>0.7300252475020419</v>
      </c>
      <c r="M17" s="7">
        <f t="shared" si="2"/>
        <v>647051.36105402815</v>
      </c>
      <c r="N17" s="6">
        <v>505198.38</v>
      </c>
      <c r="O17" s="2">
        <v>1.1067</v>
      </c>
      <c r="P17" s="2">
        <v>0.80791894141050979</v>
      </c>
      <c r="Q17" s="7">
        <f t="shared" si="3"/>
        <v>625308.25074851769</v>
      </c>
      <c r="R17" s="6">
        <v>550111.46</v>
      </c>
      <c r="S17" s="2">
        <v>1.0629</v>
      </c>
      <c r="T17" s="2">
        <v>0.85873704282523078</v>
      </c>
      <c r="U17" s="7">
        <f t="shared" si="4"/>
        <v>640605.25232513819</v>
      </c>
      <c r="V17" s="6">
        <v>593224.79</v>
      </c>
      <c r="W17" s="2">
        <v>1.0295000000000001</v>
      </c>
      <c r="X17" s="2">
        <v>0.88406978558857519</v>
      </c>
      <c r="Y17" s="7">
        <f t="shared" si="5"/>
        <v>671015.79498620331</v>
      </c>
      <c r="Z17" s="6">
        <v>662341.19999999995</v>
      </c>
      <c r="AA17" s="2">
        <v>1.0375000000000001</v>
      </c>
      <c r="AB17" s="3">
        <v>0.9172224025481468</v>
      </c>
      <c r="AC17" s="7">
        <f t="shared" si="6"/>
        <v>722116.24809854373</v>
      </c>
      <c r="AD17" s="6">
        <v>813476.76</v>
      </c>
      <c r="AE17" s="2">
        <v>1.0430999999999999</v>
      </c>
      <c r="AF17" s="3">
        <v>0.95675468809797182</v>
      </c>
      <c r="AG17" s="7">
        <f t="shared" si="7"/>
        <v>850245.90955199988</v>
      </c>
      <c r="AH17" s="6">
        <v>523179.75</v>
      </c>
      <c r="AI17" s="2">
        <v>1.0451999999999999</v>
      </c>
      <c r="AJ17" s="3">
        <v>1</v>
      </c>
      <c r="AK17" s="7">
        <f t="shared" si="8"/>
        <v>523179.75</v>
      </c>
    </row>
    <row r="18" spans="1:37" x14ac:dyDescent="0.25">
      <c r="A18" t="s">
        <v>28</v>
      </c>
      <c r="B18" s="6">
        <v>234285.51</v>
      </c>
      <c r="C18" s="2">
        <v>1.0584</v>
      </c>
      <c r="D18" s="2">
        <v>0.64776647727787162</v>
      </c>
      <c r="E18" s="7">
        <f t="shared" si="0"/>
        <v>361682.05397807091</v>
      </c>
      <c r="F18" s="6">
        <v>308112.18</v>
      </c>
      <c r="G18" s="2">
        <v>1.0590999999999999</v>
      </c>
      <c r="H18" s="2">
        <v>0.68604947608499378</v>
      </c>
      <c r="I18" s="7">
        <f t="shared" si="1"/>
        <v>449110.72851228062</v>
      </c>
      <c r="J18" s="6">
        <v>348310.95</v>
      </c>
      <c r="K18" s="2">
        <v>1.0641</v>
      </c>
      <c r="L18" s="2">
        <v>0.7300252475020419</v>
      </c>
      <c r="M18" s="7">
        <f t="shared" si="2"/>
        <v>477121.78611880925</v>
      </c>
      <c r="N18" s="6">
        <v>372689.81</v>
      </c>
      <c r="O18" s="2">
        <v>1.1067</v>
      </c>
      <c r="P18" s="2">
        <v>0.80791894141050979</v>
      </c>
      <c r="Q18" s="7">
        <f t="shared" si="3"/>
        <v>461296.0420872636</v>
      </c>
      <c r="R18" s="6">
        <v>369645.39</v>
      </c>
      <c r="S18" s="2">
        <v>1.0629</v>
      </c>
      <c r="T18" s="2">
        <v>0.85873704282523078</v>
      </c>
      <c r="U18" s="7">
        <f t="shared" si="4"/>
        <v>430452.36383872852</v>
      </c>
      <c r="V18" s="6">
        <v>401989.62</v>
      </c>
      <c r="W18" s="2">
        <v>1.0295000000000001</v>
      </c>
      <c r="X18" s="2">
        <v>0.88406978558857519</v>
      </c>
      <c r="Y18" s="7">
        <f t="shared" si="5"/>
        <v>454703.49349443358</v>
      </c>
      <c r="Z18" s="6">
        <v>474343.61</v>
      </c>
      <c r="AA18" s="2">
        <v>1.0375000000000001</v>
      </c>
      <c r="AB18" s="3">
        <v>0.9172224025481468</v>
      </c>
      <c r="AC18" s="7">
        <f t="shared" si="6"/>
        <v>517152.22903651308</v>
      </c>
      <c r="AD18" s="6">
        <v>553506.5</v>
      </c>
      <c r="AE18" s="2">
        <v>1.0430999999999999</v>
      </c>
      <c r="AF18" s="3">
        <v>0.95675468809797182</v>
      </c>
      <c r="AG18" s="7">
        <f t="shared" si="7"/>
        <v>578524.99379999994</v>
      </c>
      <c r="AH18" s="6">
        <v>357658.11</v>
      </c>
      <c r="AI18" s="2">
        <v>1.0451999999999999</v>
      </c>
      <c r="AJ18" s="3">
        <v>1</v>
      </c>
      <c r="AK18" s="7">
        <f t="shared" si="8"/>
        <v>357658.11</v>
      </c>
    </row>
    <row r="19" spans="1:37" x14ac:dyDescent="0.25">
      <c r="A19" t="s">
        <v>29</v>
      </c>
      <c r="B19" s="6">
        <v>446914.96</v>
      </c>
      <c r="C19" s="2">
        <v>1.0584</v>
      </c>
      <c r="D19" s="2">
        <v>0.64776647727787162</v>
      </c>
      <c r="E19" s="7">
        <f t="shared" si="0"/>
        <v>689932.21427277941</v>
      </c>
      <c r="F19" s="6">
        <v>565699.54</v>
      </c>
      <c r="G19" s="2">
        <v>1.0590999999999999</v>
      </c>
      <c r="H19" s="2">
        <v>0.68604947608499378</v>
      </c>
      <c r="I19" s="7">
        <f t="shared" si="1"/>
        <v>824575.42745782412</v>
      </c>
      <c r="J19" s="6">
        <v>657526.48</v>
      </c>
      <c r="K19" s="2">
        <v>1.0641</v>
      </c>
      <c r="L19" s="2">
        <v>0.7300252475020419</v>
      </c>
      <c r="M19" s="7">
        <f t="shared" si="2"/>
        <v>900690.05455617595</v>
      </c>
      <c r="N19" s="6">
        <v>750421.95</v>
      </c>
      <c r="O19" s="2">
        <v>1.1067</v>
      </c>
      <c r="P19" s="2">
        <v>0.80791894141050979</v>
      </c>
      <c r="Q19" s="7">
        <f t="shared" si="3"/>
        <v>928833.21771101397</v>
      </c>
      <c r="R19" s="6">
        <v>836595.68</v>
      </c>
      <c r="S19" s="2">
        <v>1.0629</v>
      </c>
      <c r="T19" s="2">
        <v>0.85873704282523078</v>
      </c>
      <c r="U19" s="7">
        <f t="shared" si="4"/>
        <v>974216.36459004262</v>
      </c>
      <c r="V19" s="6">
        <v>919499.26</v>
      </c>
      <c r="W19" s="2">
        <v>1.0295000000000001</v>
      </c>
      <c r="X19" s="2">
        <v>0.88406978558857519</v>
      </c>
      <c r="Y19" s="7">
        <f t="shared" si="5"/>
        <v>1040075.4272897557</v>
      </c>
      <c r="Z19" s="6">
        <v>1004023.24</v>
      </c>
      <c r="AA19" s="2">
        <v>1.0375000000000001</v>
      </c>
      <c r="AB19" s="3">
        <v>0.9172224025481468</v>
      </c>
      <c r="AC19" s="7">
        <f t="shared" si="6"/>
        <v>1094634.4498463084</v>
      </c>
      <c r="AD19" s="6">
        <v>1298231.58</v>
      </c>
      <c r="AE19" s="2">
        <v>1.0430999999999999</v>
      </c>
      <c r="AF19" s="3">
        <v>0.95675468809797182</v>
      </c>
      <c r="AG19" s="7">
        <f t="shared" si="7"/>
        <v>1356911.6474159998</v>
      </c>
      <c r="AH19" s="6">
        <v>844089.57</v>
      </c>
      <c r="AI19" s="2">
        <v>1.0451999999999999</v>
      </c>
      <c r="AJ19" s="3">
        <v>1</v>
      </c>
      <c r="AK19" s="7">
        <f t="shared" si="8"/>
        <v>844089.57</v>
      </c>
    </row>
    <row r="20" spans="1:37" x14ac:dyDescent="0.25">
      <c r="A20" t="s">
        <v>30</v>
      </c>
      <c r="B20" s="6">
        <v>178436.09</v>
      </c>
      <c r="C20" s="2">
        <v>1.0584</v>
      </c>
      <c r="D20" s="2">
        <v>0.64776647727787162</v>
      </c>
      <c r="E20" s="7">
        <f t="shared" si="0"/>
        <v>275463.6064988224</v>
      </c>
      <c r="F20" s="6">
        <v>208592.64000000001</v>
      </c>
      <c r="G20" s="2">
        <v>1.0590999999999999</v>
      </c>
      <c r="H20" s="2">
        <v>0.68604947608499378</v>
      </c>
      <c r="I20" s="7">
        <f t="shared" si="1"/>
        <v>304048.9749957301</v>
      </c>
      <c r="J20" s="6">
        <v>250137.38</v>
      </c>
      <c r="K20" s="2">
        <v>1.0641</v>
      </c>
      <c r="L20" s="2">
        <v>0.7300252475020419</v>
      </c>
      <c r="M20" s="7">
        <f t="shared" si="2"/>
        <v>342642.09471645753</v>
      </c>
      <c r="N20" s="6">
        <v>270905.83</v>
      </c>
      <c r="O20" s="2">
        <v>1.1067</v>
      </c>
      <c r="P20" s="2">
        <v>0.80791894141050979</v>
      </c>
      <c r="Q20" s="7">
        <f t="shared" si="3"/>
        <v>335313.13119981758</v>
      </c>
      <c r="R20" s="6">
        <v>293026.36</v>
      </c>
      <c r="S20" s="2">
        <v>1.0629</v>
      </c>
      <c r="T20" s="2">
        <v>0.85873704282523078</v>
      </c>
      <c r="U20" s="7">
        <f t="shared" si="4"/>
        <v>341229.43973157147</v>
      </c>
      <c r="V20" s="6">
        <v>288237.52</v>
      </c>
      <c r="W20" s="2">
        <v>1.0295000000000001</v>
      </c>
      <c r="X20" s="2">
        <v>0.88406978558857519</v>
      </c>
      <c r="Y20" s="7">
        <f t="shared" si="5"/>
        <v>326034.8048294672</v>
      </c>
      <c r="Z20" s="6">
        <v>327425.15000000002</v>
      </c>
      <c r="AA20" s="2">
        <v>1.0375000000000001</v>
      </c>
      <c r="AB20" s="3">
        <v>0.9172224025481468</v>
      </c>
      <c r="AC20" s="7">
        <f t="shared" si="6"/>
        <v>356974.65422821796</v>
      </c>
      <c r="AD20" s="6">
        <v>403693.89</v>
      </c>
      <c r="AE20" s="2">
        <v>1.0430999999999999</v>
      </c>
      <c r="AF20" s="3">
        <v>0.95675468809797182</v>
      </c>
      <c r="AG20" s="7">
        <f t="shared" si="7"/>
        <v>421940.85382799996</v>
      </c>
      <c r="AH20" s="6">
        <v>258961.18</v>
      </c>
      <c r="AI20" s="2">
        <v>1.0451999999999999</v>
      </c>
      <c r="AJ20" s="3">
        <v>1</v>
      </c>
      <c r="AK20" s="7">
        <f t="shared" si="8"/>
        <v>258961.18</v>
      </c>
    </row>
    <row r="21" spans="1:37" x14ac:dyDescent="0.25">
      <c r="A21" t="s">
        <v>31</v>
      </c>
      <c r="B21" s="6">
        <v>13222020.949999999</v>
      </c>
      <c r="C21" s="2">
        <v>1.0584</v>
      </c>
      <c r="D21" s="2">
        <v>0.64776647727787162</v>
      </c>
      <c r="E21" s="7">
        <f t="shared" si="0"/>
        <v>20411709.178843729</v>
      </c>
      <c r="F21" s="6">
        <v>15793288.51</v>
      </c>
      <c r="G21" s="2">
        <v>1.0590999999999999</v>
      </c>
      <c r="H21" s="2">
        <v>0.68604947608499378</v>
      </c>
      <c r="I21" s="7">
        <f t="shared" si="1"/>
        <v>23020626.150938697</v>
      </c>
      <c r="J21" s="6">
        <v>17897016.02</v>
      </c>
      <c r="K21" s="2">
        <v>1.0641</v>
      </c>
      <c r="L21" s="2">
        <v>0.7300252475020419</v>
      </c>
      <c r="M21" s="7">
        <f t="shared" si="2"/>
        <v>24515612.413733598</v>
      </c>
      <c r="N21" s="6">
        <v>18729155.780000001</v>
      </c>
      <c r="O21" s="2">
        <v>1.1067</v>
      </c>
      <c r="P21" s="2">
        <v>0.80791894141050979</v>
      </c>
      <c r="Q21" s="7">
        <f t="shared" si="3"/>
        <v>23181973.859037887</v>
      </c>
      <c r="R21" s="6">
        <v>20632321.050000001</v>
      </c>
      <c r="S21" s="2">
        <v>1.0629</v>
      </c>
      <c r="T21" s="2">
        <v>0.85873704282523078</v>
      </c>
      <c r="U21" s="7">
        <f t="shared" si="4"/>
        <v>24026355.008653175</v>
      </c>
      <c r="V21" s="6">
        <v>21883332.530000001</v>
      </c>
      <c r="W21" s="2">
        <v>1.0295000000000001</v>
      </c>
      <c r="X21" s="2">
        <v>0.88406978558857519</v>
      </c>
      <c r="Y21" s="7">
        <f t="shared" si="5"/>
        <v>24752946.980798617</v>
      </c>
      <c r="Z21" s="6">
        <v>24421808.190000001</v>
      </c>
      <c r="AA21" s="2">
        <v>1.0375000000000001</v>
      </c>
      <c r="AB21" s="3">
        <v>0.9172224025481468</v>
      </c>
      <c r="AC21" s="7">
        <f t="shared" si="6"/>
        <v>26625830.466148097</v>
      </c>
      <c r="AD21" s="6">
        <v>31203388.5</v>
      </c>
      <c r="AE21" s="2">
        <v>1.0430999999999999</v>
      </c>
      <c r="AF21" s="3">
        <v>0.95675468809797182</v>
      </c>
      <c r="AG21" s="7">
        <f t="shared" si="7"/>
        <v>32613781.660199996</v>
      </c>
      <c r="AH21" s="6">
        <v>20255889.199999999</v>
      </c>
      <c r="AI21" s="2">
        <v>1.0451999999999999</v>
      </c>
      <c r="AJ21" s="3">
        <v>1</v>
      </c>
      <c r="AK21" s="7">
        <f t="shared" si="8"/>
        <v>20255889.199999999</v>
      </c>
    </row>
    <row r="22" spans="1:37" x14ac:dyDescent="0.25">
      <c r="A22" t="s">
        <v>32</v>
      </c>
      <c r="B22" s="6">
        <v>120204.69</v>
      </c>
      <c r="C22" s="2">
        <v>1.0584</v>
      </c>
      <c r="D22" s="2">
        <v>0.64776647727787162</v>
      </c>
      <c r="E22" s="7">
        <f t="shared" si="0"/>
        <v>185567.93878117891</v>
      </c>
      <c r="F22" s="6">
        <v>145640.35</v>
      </c>
      <c r="G22" s="2">
        <v>1.0590999999999999</v>
      </c>
      <c r="H22" s="2">
        <v>0.68604947608499378</v>
      </c>
      <c r="I22" s="7">
        <f t="shared" si="1"/>
        <v>212288.40641510353</v>
      </c>
      <c r="J22" s="6">
        <v>186007.81</v>
      </c>
      <c r="K22" s="2">
        <v>1.0641</v>
      </c>
      <c r="L22" s="2">
        <v>0.7300252475020419</v>
      </c>
      <c r="M22" s="7">
        <f t="shared" si="2"/>
        <v>254796.40688657103</v>
      </c>
      <c r="N22" s="6">
        <v>198658.56</v>
      </c>
      <c r="O22" s="2">
        <v>1.1067</v>
      </c>
      <c r="P22" s="2">
        <v>0.80791894141050979</v>
      </c>
      <c r="Q22" s="7">
        <f t="shared" si="3"/>
        <v>245889.22207117814</v>
      </c>
      <c r="R22" s="6">
        <v>195229.69</v>
      </c>
      <c r="S22" s="2">
        <v>1.0629</v>
      </c>
      <c r="T22" s="2">
        <v>0.85873704282523078</v>
      </c>
      <c r="U22" s="7">
        <f t="shared" si="4"/>
        <v>227345.13624531386</v>
      </c>
      <c r="V22" s="6">
        <v>214840.54</v>
      </c>
      <c r="W22" s="2">
        <v>1.0295000000000001</v>
      </c>
      <c r="X22" s="2">
        <v>0.88406978558857519</v>
      </c>
      <c r="Y22" s="7">
        <f t="shared" si="5"/>
        <v>243013.10089108918</v>
      </c>
      <c r="Z22" s="6">
        <v>223277.38</v>
      </c>
      <c r="AA22" s="2">
        <v>1.0375000000000001</v>
      </c>
      <c r="AB22" s="3">
        <v>0.9172224025481468</v>
      </c>
      <c r="AC22" s="7">
        <f t="shared" si="6"/>
        <v>243427.74378352554</v>
      </c>
      <c r="AD22" s="6">
        <v>277696.74</v>
      </c>
      <c r="AE22" s="2">
        <v>1.0430999999999999</v>
      </c>
      <c r="AF22" s="3">
        <v>0.95675468809797182</v>
      </c>
      <c r="AG22" s="7">
        <f t="shared" si="7"/>
        <v>290248.63264799997</v>
      </c>
      <c r="AH22" s="6">
        <v>176349.02</v>
      </c>
      <c r="AI22" s="2">
        <v>1.0451999999999999</v>
      </c>
      <c r="AJ22" s="3">
        <v>1</v>
      </c>
      <c r="AK22" s="7">
        <f t="shared" si="8"/>
        <v>176349.02</v>
      </c>
    </row>
    <row r="23" spans="1:37" x14ac:dyDescent="0.25">
      <c r="A23" t="s">
        <v>33</v>
      </c>
      <c r="B23" s="6">
        <v>308390.62</v>
      </c>
      <c r="C23" s="2">
        <v>1.0584</v>
      </c>
      <c r="D23" s="2">
        <v>0.64776647727787162</v>
      </c>
      <c r="E23" s="7">
        <f t="shared" si="0"/>
        <v>476083.01883104403</v>
      </c>
      <c r="F23" s="6">
        <v>368229.5</v>
      </c>
      <c r="G23" s="2">
        <v>1.0590999999999999</v>
      </c>
      <c r="H23" s="2">
        <v>0.68604947608499378</v>
      </c>
      <c r="I23" s="7">
        <f t="shared" si="1"/>
        <v>536738.98579638381</v>
      </c>
      <c r="J23" s="6">
        <v>413562.73</v>
      </c>
      <c r="K23" s="2">
        <v>1.0641</v>
      </c>
      <c r="L23" s="2">
        <v>0.7300252475020419</v>
      </c>
      <c r="M23" s="7">
        <f t="shared" si="2"/>
        <v>566504.69475556491</v>
      </c>
      <c r="N23" s="6">
        <v>439786.22</v>
      </c>
      <c r="O23" s="2">
        <v>1.1067</v>
      </c>
      <c r="P23" s="2">
        <v>0.80791894141050979</v>
      </c>
      <c r="Q23" s="7">
        <f t="shared" si="3"/>
        <v>544344.48489621584</v>
      </c>
      <c r="R23" s="6">
        <v>459173.55</v>
      </c>
      <c r="S23" s="2">
        <v>1.0629</v>
      </c>
      <c r="T23" s="2">
        <v>0.85873704282523078</v>
      </c>
      <c r="U23" s="7">
        <f t="shared" si="4"/>
        <v>534707.98055866617</v>
      </c>
      <c r="V23" s="6">
        <v>490992.39</v>
      </c>
      <c r="W23" s="2">
        <v>1.0295000000000001</v>
      </c>
      <c r="X23" s="2">
        <v>0.88406978558857519</v>
      </c>
      <c r="Y23" s="7">
        <f t="shared" si="5"/>
        <v>555377.41251174943</v>
      </c>
      <c r="Z23" s="6">
        <v>543694.89</v>
      </c>
      <c r="AA23" s="2">
        <v>1.0375000000000001</v>
      </c>
      <c r="AB23" s="3">
        <v>0.9172224025481468</v>
      </c>
      <c r="AC23" s="7">
        <f t="shared" si="6"/>
        <v>592762.33167610667</v>
      </c>
      <c r="AD23" s="6">
        <v>666707.31999999995</v>
      </c>
      <c r="AE23" s="2">
        <v>1.0430999999999999</v>
      </c>
      <c r="AF23" s="3">
        <v>0.95675468809797182</v>
      </c>
      <c r="AG23" s="7">
        <f t="shared" si="7"/>
        <v>696842.49086399982</v>
      </c>
      <c r="AH23" s="6">
        <v>430346.4</v>
      </c>
      <c r="AI23" s="2">
        <v>1.0451999999999999</v>
      </c>
      <c r="AJ23" s="3">
        <v>1</v>
      </c>
      <c r="AK23" s="7">
        <f t="shared" si="8"/>
        <v>430346.4</v>
      </c>
    </row>
    <row r="24" spans="1:37" x14ac:dyDescent="0.25">
      <c r="A24" t="s">
        <v>34</v>
      </c>
      <c r="B24" s="6">
        <v>421270.23731961264</v>
      </c>
      <c r="C24" s="2">
        <v>1.0584</v>
      </c>
      <c r="D24" s="2">
        <v>0.64776647727787162</v>
      </c>
      <c r="E24" s="7">
        <f>B24/D24</f>
        <v>650342.75791783654</v>
      </c>
      <c r="F24" s="6">
        <v>512658.01421662304</v>
      </c>
      <c r="G24" s="2">
        <v>1.0590999999999999</v>
      </c>
      <c r="H24" s="2">
        <v>0.68604947608499378</v>
      </c>
      <c r="I24" s="7">
        <f>F24/H24</f>
        <v>747260.99514302448</v>
      </c>
      <c r="J24" s="6">
        <v>674955.03</v>
      </c>
      <c r="K24" s="2">
        <v>1.0641</v>
      </c>
      <c r="L24" s="2">
        <v>0.7300252475020419</v>
      </c>
      <c r="M24" s="7">
        <f t="shared" si="2"/>
        <v>924563.95488994673</v>
      </c>
      <c r="N24" s="6">
        <v>753629.12</v>
      </c>
      <c r="O24" s="2">
        <v>1.1067</v>
      </c>
      <c r="P24" s="2">
        <v>0.80791894141050979</v>
      </c>
      <c r="Q24" s="7">
        <f t="shared" si="3"/>
        <v>932802.8857502368</v>
      </c>
      <c r="R24" s="6">
        <v>817540.25</v>
      </c>
      <c r="S24" s="2">
        <v>1.0629</v>
      </c>
      <c r="T24" s="2">
        <v>0.85873704282523078</v>
      </c>
      <c r="U24" s="7">
        <f t="shared" si="4"/>
        <v>952026.30051954673</v>
      </c>
      <c r="V24" s="6">
        <v>831351.16</v>
      </c>
      <c r="W24" s="2">
        <v>1.0295000000000001</v>
      </c>
      <c r="X24" s="2">
        <v>0.88406978558857519</v>
      </c>
      <c r="Y24" s="7">
        <f t="shared" si="5"/>
        <v>940368.25322168728</v>
      </c>
      <c r="Z24" s="6">
        <v>1041477.8</v>
      </c>
      <c r="AA24" s="2">
        <v>1.0375000000000001</v>
      </c>
      <c r="AB24" s="3">
        <v>0.9172224025481468</v>
      </c>
      <c r="AC24" s="7">
        <f t="shared" si="6"/>
        <v>1135469.2134717358</v>
      </c>
      <c r="AD24" s="6">
        <v>1384126.69</v>
      </c>
      <c r="AE24" s="2">
        <v>1.0430999999999999</v>
      </c>
      <c r="AF24" s="3">
        <v>0.95675468809797182</v>
      </c>
      <c r="AG24" s="7">
        <f t="shared" si="7"/>
        <v>1446689.2163879997</v>
      </c>
      <c r="AH24" s="6">
        <v>909156.84</v>
      </c>
      <c r="AI24" s="2">
        <v>1.0451999999999999</v>
      </c>
      <c r="AJ24" s="3">
        <v>1</v>
      </c>
      <c r="AK24" s="7">
        <f t="shared" si="8"/>
        <v>909156.84</v>
      </c>
    </row>
    <row r="25" spans="1:37" x14ac:dyDescent="0.25">
      <c r="A25" t="s">
        <v>35</v>
      </c>
      <c r="B25" s="6">
        <v>90087.92</v>
      </c>
      <c r="C25" s="2">
        <v>1.0584</v>
      </c>
      <c r="D25" s="2">
        <v>0.64776647727787162</v>
      </c>
      <c r="E25" s="7">
        <f t="shared" si="0"/>
        <v>139074.68688188243</v>
      </c>
      <c r="F25" s="6">
        <v>104855.05</v>
      </c>
      <c r="G25" s="2">
        <v>1.0590999999999999</v>
      </c>
      <c r="H25" s="2">
        <v>0.68604947608499378</v>
      </c>
      <c r="I25" s="7">
        <f t="shared" si="1"/>
        <v>152838.90397871195</v>
      </c>
      <c r="J25" s="6">
        <v>109636.26</v>
      </c>
      <c r="K25" s="2">
        <v>1.0641</v>
      </c>
      <c r="L25" s="2">
        <v>0.7300252475020419</v>
      </c>
      <c r="M25" s="7">
        <f t="shared" si="2"/>
        <v>150181.46341533665</v>
      </c>
      <c r="N25" s="6">
        <v>114843.93</v>
      </c>
      <c r="O25" s="2">
        <v>1.1067</v>
      </c>
      <c r="P25" s="2">
        <v>0.80791894141050979</v>
      </c>
      <c r="Q25" s="7">
        <f t="shared" si="3"/>
        <v>142147.83700887006</v>
      </c>
      <c r="R25" s="6">
        <v>119513.74</v>
      </c>
      <c r="S25" s="2">
        <v>1.0629</v>
      </c>
      <c r="T25" s="2">
        <v>0.85873704282523078</v>
      </c>
      <c r="U25" s="7">
        <f t="shared" si="4"/>
        <v>139173.84954863688</v>
      </c>
      <c r="V25" s="6">
        <v>139505.37</v>
      </c>
      <c r="W25" s="2">
        <v>1.0295000000000001</v>
      </c>
      <c r="X25" s="2">
        <v>0.88406978558857519</v>
      </c>
      <c r="Y25" s="7">
        <f t="shared" si="5"/>
        <v>157799.04739886953</v>
      </c>
      <c r="Z25" s="6">
        <v>164316.68</v>
      </c>
      <c r="AA25" s="2">
        <v>1.0375000000000001</v>
      </c>
      <c r="AB25" s="3">
        <v>0.9172224025481468</v>
      </c>
      <c r="AC25" s="7">
        <f t="shared" si="6"/>
        <v>179145.95145464156</v>
      </c>
      <c r="AD25" s="6">
        <v>189886.73</v>
      </c>
      <c r="AE25" s="2">
        <v>1.0430999999999999</v>
      </c>
      <c r="AF25" s="3">
        <v>0.95675468809797182</v>
      </c>
      <c r="AG25" s="7">
        <f t="shared" si="7"/>
        <v>198469.61019599999</v>
      </c>
      <c r="AH25" s="6">
        <v>118098.49</v>
      </c>
      <c r="AI25" s="2">
        <v>1.0451999999999999</v>
      </c>
      <c r="AJ25" s="3">
        <v>1</v>
      </c>
      <c r="AK25" s="7">
        <f t="shared" si="8"/>
        <v>118098.49</v>
      </c>
    </row>
    <row r="26" spans="1:37" x14ac:dyDescent="0.25">
      <c r="A26" t="s">
        <v>36</v>
      </c>
      <c r="B26" s="6">
        <v>447894.39</v>
      </c>
      <c r="C26" s="2">
        <v>1.0584</v>
      </c>
      <c r="D26" s="2">
        <v>0.64776647727787162</v>
      </c>
      <c r="E26" s="7">
        <f t="shared" si="0"/>
        <v>691444.22521245608</v>
      </c>
      <c r="F26" s="6">
        <v>521791.22</v>
      </c>
      <c r="G26" s="2">
        <v>1.0590999999999999</v>
      </c>
      <c r="H26" s="2">
        <v>0.68604947608499378</v>
      </c>
      <c r="I26" s="7">
        <f t="shared" si="1"/>
        <v>760573.74604766245</v>
      </c>
      <c r="J26" s="6">
        <v>586557.68999999994</v>
      </c>
      <c r="K26" s="2">
        <v>1.0641</v>
      </c>
      <c r="L26" s="2">
        <v>0.7300252475020419</v>
      </c>
      <c r="M26" s="7">
        <f t="shared" si="2"/>
        <v>803475.89622009522</v>
      </c>
      <c r="N26" s="6">
        <v>609804.66</v>
      </c>
      <c r="O26" s="2">
        <v>1.1067</v>
      </c>
      <c r="P26" s="2">
        <v>0.80791894141050979</v>
      </c>
      <c r="Q26" s="7">
        <f t="shared" si="3"/>
        <v>754784.4576280996</v>
      </c>
      <c r="R26" s="6">
        <v>656699.68000000005</v>
      </c>
      <c r="S26" s="2">
        <v>1.0629</v>
      </c>
      <c r="T26" s="2">
        <v>0.85873704282523078</v>
      </c>
      <c r="U26" s="7">
        <f t="shared" si="4"/>
        <v>764727.32309237402</v>
      </c>
      <c r="V26" s="6">
        <v>691964.84</v>
      </c>
      <c r="W26" s="2">
        <v>1.0295000000000001</v>
      </c>
      <c r="X26" s="2">
        <v>0.88406978558857519</v>
      </c>
      <c r="Y26" s="7">
        <f t="shared" si="5"/>
        <v>782703.86713795434</v>
      </c>
      <c r="Z26" s="6">
        <v>742324.78</v>
      </c>
      <c r="AA26" s="2">
        <v>1.0375000000000001</v>
      </c>
      <c r="AB26" s="3">
        <v>0.9172224025481468</v>
      </c>
      <c r="AC26" s="7">
        <f t="shared" si="6"/>
        <v>809318.19582441344</v>
      </c>
      <c r="AD26" s="6">
        <v>893132.27</v>
      </c>
      <c r="AE26" s="2">
        <v>1.0430999999999999</v>
      </c>
      <c r="AF26" s="3">
        <v>0.95675468809797182</v>
      </c>
      <c r="AG26" s="7">
        <f t="shared" si="7"/>
        <v>933501.84860399994</v>
      </c>
      <c r="AH26" s="6">
        <v>578860.72</v>
      </c>
      <c r="AI26" s="2">
        <v>1.0451999999999999</v>
      </c>
      <c r="AJ26" s="3">
        <v>1</v>
      </c>
      <c r="AK26" s="7">
        <f t="shared" si="8"/>
        <v>578860.72</v>
      </c>
    </row>
    <row r="27" spans="1:37" x14ac:dyDescent="0.25">
      <c r="A27" t="s">
        <v>37</v>
      </c>
      <c r="B27" s="6">
        <v>2152766.5699999998</v>
      </c>
      <c r="C27" s="2">
        <v>1.0584</v>
      </c>
      <c r="D27" s="2">
        <v>0.64776647727787162</v>
      </c>
      <c r="E27" s="7">
        <f t="shared" si="0"/>
        <v>3323368.2901385003</v>
      </c>
      <c r="F27" s="6">
        <v>2432130.9300000002</v>
      </c>
      <c r="G27" s="2">
        <v>1.0590999999999999</v>
      </c>
      <c r="H27" s="2">
        <v>0.68604947608499378</v>
      </c>
      <c r="I27" s="7">
        <f t="shared" si="1"/>
        <v>3545124.6809183289</v>
      </c>
      <c r="J27" s="6">
        <v>2823722.66</v>
      </c>
      <c r="K27" s="2">
        <v>1.0641</v>
      </c>
      <c r="L27" s="2">
        <v>0.7300252475020419</v>
      </c>
      <c r="M27" s="7">
        <f t="shared" si="2"/>
        <v>3867979.4564120225</v>
      </c>
      <c r="N27" s="6">
        <v>2934884.59</v>
      </c>
      <c r="O27" s="2">
        <v>1.1067</v>
      </c>
      <c r="P27" s="2">
        <v>0.80791894141050979</v>
      </c>
      <c r="Q27" s="7">
        <f t="shared" si="3"/>
        <v>3632647.3357291454</v>
      </c>
      <c r="R27" s="6">
        <v>3043094.19</v>
      </c>
      <c r="S27" s="2">
        <v>1.0629</v>
      </c>
      <c r="T27" s="2">
        <v>0.85873704282523078</v>
      </c>
      <c r="U27" s="7">
        <f t="shared" si="4"/>
        <v>3543685.7131355018</v>
      </c>
      <c r="V27" s="6">
        <v>3059790.37</v>
      </c>
      <c r="W27" s="2">
        <v>1.0295000000000001</v>
      </c>
      <c r="X27" s="2">
        <v>0.88406978558857519</v>
      </c>
      <c r="Y27" s="7">
        <f t="shared" si="5"/>
        <v>3461028.0996798514</v>
      </c>
      <c r="Z27" s="6">
        <v>3364142.38</v>
      </c>
      <c r="AA27" s="2">
        <v>1.0375000000000001</v>
      </c>
      <c r="AB27" s="3">
        <v>0.9172224025481468</v>
      </c>
      <c r="AC27" s="7">
        <f t="shared" si="6"/>
        <v>3667749.9052073243</v>
      </c>
      <c r="AD27" s="6">
        <v>4306382.05</v>
      </c>
      <c r="AE27" s="2">
        <v>1.0430999999999999</v>
      </c>
      <c r="AF27" s="3">
        <v>0.95675468809797182</v>
      </c>
      <c r="AG27" s="7">
        <f t="shared" si="7"/>
        <v>4501030.5186599996</v>
      </c>
      <c r="AH27" s="6">
        <v>2736673.37</v>
      </c>
      <c r="AI27" s="2">
        <v>1.0451999999999999</v>
      </c>
      <c r="AJ27" s="3">
        <v>1</v>
      </c>
      <c r="AK27" s="7">
        <f t="shared" si="8"/>
        <v>2736673.37</v>
      </c>
    </row>
    <row r="28" spans="1:37" x14ac:dyDescent="0.25">
      <c r="A28" t="s">
        <v>38</v>
      </c>
      <c r="B28" s="6">
        <v>348897.18932521582</v>
      </c>
      <c r="C28" s="2">
        <v>1.0584</v>
      </c>
      <c r="D28" s="2">
        <v>0.64776647727787162</v>
      </c>
      <c r="E28" s="7">
        <f>B28/D28</f>
        <v>538615.69186382857</v>
      </c>
      <c r="F28" s="6">
        <v>459007.89378994639</v>
      </c>
      <c r="G28" s="2">
        <v>1.0590999999999999</v>
      </c>
      <c r="H28" s="2">
        <v>0.68604947608499378</v>
      </c>
      <c r="I28" s="7">
        <f>F28/H28</f>
        <v>669059.46260511468</v>
      </c>
      <c r="J28" s="6">
        <v>566268.67000000004</v>
      </c>
      <c r="K28" s="2">
        <v>1.0641</v>
      </c>
      <c r="L28" s="2">
        <v>0.7300252475020419</v>
      </c>
      <c r="M28" s="7">
        <f t="shared" si="2"/>
        <v>775683.67934893398</v>
      </c>
      <c r="N28" s="6">
        <v>629126.02</v>
      </c>
      <c r="O28" s="2">
        <v>1.1067</v>
      </c>
      <c r="P28" s="2">
        <v>0.80791894141050979</v>
      </c>
      <c r="Q28" s="7">
        <f t="shared" si="3"/>
        <v>778699.43103653053</v>
      </c>
      <c r="R28" s="6">
        <v>711822.96</v>
      </c>
      <c r="S28" s="2">
        <v>1.0629</v>
      </c>
      <c r="T28" s="2">
        <v>0.85873704282523078</v>
      </c>
      <c r="U28" s="7">
        <f t="shared" si="4"/>
        <v>828918.42846107366</v>
      </c>
      <c r="V28" s="6">
        <v>815429.77</v>
      </c>
      <c r="W28" s="2">
        <v>1.0295000000000001</v>
      </c>
      <c r="X28" s="2">
        <v>0.88406978558857519</v>
      </c>
      <c r="Y28" s="7">
        <f t="shared" si="5"/>
        <v>922359.05274957721</v>
      </c>
      <c r="Z28" s="6">
        <v>955453.18</v>
      </c>
      <c r="AA28" s="2">
        <v>1.0375000000000001</v>
      </c>
      <c r="AB28" s="3">
        <v>0.9172224025481468</v>
      </c>
      <c r="AC28" s="7">
        <f t="shared" si="6"/>
        <v>1041681.0332430213</v>
      </c>
      <c r="AD28" s="6">
        <v>1236894.3799999999</v>
      </c>
      <c r="AE28" s="2">
        <v>1.0430999999999999</v>
      </c>
      <c r="AF28" s="3">
        <v>0.95675468809797182</v>
      </c>
      <c r="AG28" s="7">
        <f t="shared" si="7"/>
        <v>1292802.0059759996</v>
      </c>
      <c r="AH28" s="6">
        <v>834196.39</v>
      </c>
      <c r="AI28" s="2">
        <v>1.0451999999999999</v>
      </c>
      <c r="AJ28" s="3">
        <v>1</v>
      </c>
      <c r="AK28" s="7">
        <f t="shared" si="8"/>
        <v>834196.39</v>
      </c>
    </row>
    <row r="29" spans="1:37" x14ac:dyDescent="0.25">
      <c r="A29" t="s">
        <v>39</v>
      </c>
      <c r="B29" s="6">
        <v>358590.73</v>
      </c>
      <c r="C29" s="2">
        <v>1.0584</v>
      </c>
      <c r="D29" s="2">
        <v>0.64776647727787162</v>
      </c>
      <c r="E29" s="7">
        <f t="shared" si="0"/>
        <v>553580.25241892191</v>
      </c>
      <c r="F29" s="6">
        <v>423779.61</v>
      </c>
      <c r="G29" s="2">
        <v>1.0590999999999999</v>
      </c>
      <c r="H29" s="2">
        <v>0.68604947608499378</v>
      </c>
      <c r="I29" s="7">
        <f t="shared" si="1"/>
        <v>617709.98269445286</v>
      </c>
      <c r="J29" s="6">
        <v>487743.88</v>
      </c>
      <c r="K29" s="2">
        <v>1.0641</v>
      </c>
      <c r="L29" s="2">
        <v>0.7300252475020419</v>
      </c>
      <c r="M29" s="7">
        <f t="shared" si="2"/>
        <v>668119.19405381358</v>
      </c>
      <c r="N29" s="6">
        <v>527163.38</v>
      </c>
      <c r="O29" s="2">
        <v>1.1067</v>
      </c>
      <c r="P29" s="2">
        <v>0.80791894141050979</v>
      </c>
      <c r="Q29" s="7">
        <f t="shared" si="3"/>
        <v>652495.38410332217</v>
      </c>
      <c r="R29" s="6">
        <v>563369.76</v>
      </c>
      <c r="S29" s="2">
        <v>1.0629</v>
      </c>
      <c r="T29" s="2">
        <v>0.85873704282523078</v>
      </c>
      <c r="U29" s="7">
        <f t="shared" si="4"/>
        <v>656044.55369308719</v>
      </c>
      <c r="V29" s="6">
        <v>598692.1</v>
      </c>
      <c r="W29" s="2">
        <v>1.0295000000000001</v>
      </c>
      <c r="X29" s="2">
        <v>0.88406978558857519</v>
      </c>
      <c r="Y29" s="7">
        <f t="shared" si="5"/>
        <v>677200.04660199629</v>
      </c>
      <c r="Z29" s="6">
        <v>679014.51</v>
      </c>
      <c r="AA29" s="2">
        <v>1.0375000000000001</v>
      </c>
      <c r="AB29" s="3">
        <v>0.9172224025481468</v>
      </c>
      <c r="AC29" s="7">
        <f t="shared" si="6"/>
        <v>740294.29298022098</v>
      </c>
      <c r="AD29" s="6">
        <v>844262.39</v>
      </c>
      <c r="AE29" s="2">
        <v>1.0430999999999999</v>
      </c>
      <c r="AF29" s="3">
        <v>0.95675468809797182</v>
      </c>
      <c r="AG29" s="7">
        <f t="shared" si="7"/>
        <v>882423.05002799991</v>
      </c>
      <c r="AH29" s="6">
        <v>547846.37</v>
      </c>
      <c r="AI29" s="2">
        <v>1.0451999999999999</v>
      </c>
      <c r="AJ29" s="3">
        <v>1</v>
      </c>
      <c r="AK29" s="7">
        <f t="shared" si="8"/>
        <v>547846.37</v>
      </c>
    </row>
    <row r="30" spans="1:37" x14ac:dyDescent="0.25">
      <c r="A30" t="s">
        <v>40</v>
      </c>
      <c r="B30" s="6">
        <v>56303.69</v>
      </c>
      <c r="C30" s="2">
        <v>1.0584</v>
      </c>
      <c r="D30" s="2">
        <v>0.64776647727787162</v>
      </c>
      <c r="E30" s="7">
        <f t="shared" si="0"/>
        <v>86919.734155751124</v>
      </c>
      <c r="F30" s="6">
        <v>71100.62</v>
      </c>
      <c r="G30" s="2">
        <v>1.0590999999999999</v>
      </c>
      <c r="H30" s="2">
        <v>0.68604947608499378</v>
      </c>
      <c r="I30" s="7">
        <f t="shared" si="1"/>
        <v>103637.7440381449</v>
      </c>
      <c r="J30" s="6">
        <v>134794.84</v>
      </c>
      <c r="K30" s="2">
        <v>1.0641</v>
      </c>
      <c r="L30" s="2">
        <v>0.7300252475020419</v>
      </c>
      <c r="M30" s="7">
        <f t="shared" si="2"/>
        <v>184644.07972358924</v>
      </c>
      <c r="N30" s="6">
        <v>157377.99</v>
      </c>
      <c r="O30" s="2">
        <v>1.1067</v>
      </c>
      <c r="P30" s="2">
        <v>0.80791894141050979</v>
      </c>
      <c r="Q30" s="7">
        <f t="shared" si="3"/>
        <v>194794.28186847651</v>
      </c>
      <c r="R30" s="6">
        <v>162440.51</v>
      </c>
      <c r="S30" s="2">
        <v>1.0629</v>
      </c>
      <c r="T30" s="2">
        <v>0.85873704282523078</v>
      </c>
      <c r="U30" s="7">
        <f t="shared" si="4"/>
        <v>189162.10888675932</v>
      </c>
      <c r="V30" s="6">
        <v>168458.01</v>
      </c>
      <c r="W30" s="2">
        <v>1.0295000000000001</v>
      </c>
      <c r="X30" s="2">
        <v>0.88406978558857519</v>
      </c>
      <c r="Y30" s="7">
        <f t="shared" si="5"/>
        <v>190548.31727774523</v>
      </c>
      <c r="Z30" s="6">
        <v>173982.38</v>
      </c>
      <c r="AA30" s="2">
        <v>1.0375000000000001</v>
      </c>
      <c r="AB30" s="3">
        <v>0.9172224025481468</v>
      </c>
      <c r="AC30" s="7">
        <f t="shared" si="6"/>
        <v>189683.96270812556</v>
      </c>
      <c r="AD30" s="6">
        <v>194087.46</v>
      </c>
      <c r="AE30" s="2">
        <v>1.0430999999999999</v>
      </c>
      <c r="AF30" s="3">
        <v>0.95675468809797182</v>
      </c>
      <c r="AG30" s="7">
        <f t="shared" si="7"/>
        <v>202860.21319199997</v>
      </c>
      <c r="AH30" s="6">
        <v>138632.48000000001</v>
      </c>
      <c r="AI30" s="2">
        <v>1.0451999999999999</v>
      </c>
      <c r="AJ30" s="3">
        <v>1</v>
      </c>
      <c r="AK30" s="7">
        <f t="shared" si="8"/>
        <v>138632.48000000001</v>
      </c>
    </row>
    <row r="31" spans="1:37" x14ac:dyDescent="0.25">
      <c r="A31" t="s">
        <v>41</v>
      </c>
      <c r="B31" s="6">
        <v>228653.28</v>
      </c>
      <c r="C31" s="2">
        <v>1.0584</v>
      </c>
      <c r="D31" s="2">
        <v>0.64776647727787162</v>
      </c>
      <c r="E31" s="7">
        <f t="shared" si="0"/>
        <v>352987.20761357778</v>
      </c>
      <c r="F31" s="6">
        <v>263683.19</v>
      </c>
      <c r="G31" s="2">
        <v>1.0590999999999999</v>
      </c>
      <c r="H31" s="2">
        <v>0.68604947608499378</v>
      </c>
      <c r="I31" s="7">
        <f t="shared" si="1"/>
        <v>384350.10766968742</v>
      </c>
      <c r="J31" s="6">
        <v>292136.63</v>
      </c>
      <c r="K31" s="2">
        <v>1.0641</v>
      </c>
      <c r="L31" s="2">
        <v>0.7300252475020419</v>
      </c>
      <c r="M31" s="7">
        <f t="shared" si="2"/>
        <v>400173.3241413447</v>
      </c>
      <c r="N31" s="6">
        <v>332838.14</v>
      </c>
      <c r="O31" s="2">
        <v>1.1067</v>
      </c>
      <c r="P31" s="2">
        <v>0.80791894141050979</v>
      </c>
      <c r="Q31" s="7">
        <f t="shared" si="3"/>
        <v>411969.71990644594</v>
      </c>
      <c r="R31" s="6">
        <v>387987.61</v>
      </c>
      <c r="S31" s="2">
        <v>1.0629</v>
      </c>
      <c r="T31" s="2">
        <v>0.85873704282523078</v>
      </c>
      <c r="U31" s="7">
        <f t="shared" si="4"/>
        <v>451811.89427153056</v>
      </c>
      <c r="V31" s="6">
        <v>422672.23</v>
      </c>
      <c r="W31" s="2">
        <v>1.0295000000000001</v>
      </c>
      <c r="X31" s="2">
        <v>0.88406978558857519</v>
      </c>
      <c r="Y31" s="7">
        <f t="shared" si="5"/>
        <v>478098.26428872149</v>
      </c>
      <c r="Z31" s="6">
        <v>469269.1</v>
      </c>
      <c r="AA31" s="2">
        <v>1.0375000000000001</v>
      </c>
      <c r="AB31" s="3">
        <v>0.9172224025481468</v>
      </c>
      <c r="AC31" s="7">
        <f t="shared" si="6"/>
        <v>511619.75404909183</v>
      </c>
      <c r="AD31" s="6">
        <v>574231.89</v>
      </c>
      <c r="AE31" s="2">
        <v>1.0430999999999999</v>
      </c>
      <c r="AF31" s="3">
        <v>0.95675468809797182</v>
      </c>
      <c r="AG31" s="7">
        <f t="shared" si="7"/>
        <v>600187.17142799997</v>
      </c>
      <c r="AH31" s="6">
        <v>374650.24</v>
      </c>
      <c r="AI31" s="2">
        <v>1.0451999999999999</v>
      </c>
      <c r="AJ31" s="3">
        <v>1</v>
      </c>
      <c r="AK31" s="7">
        <f t="shared" si="8"/>
        <v>374650.24</v>
      </c>
    </row>
    <row r="32" spans="1:37" x14ac:dyDescent="0.25">
      <c r="A32" t="s">
        <v>42</v>
      </c>
      <c r="B32" s="6">
        <v>88545.78</v>
      </c>
      <c r="C32" s="2">
        <v>1.0584</v>
      </c>
      <c r="D32" s="2">
        <v>0.64776647727787162</v>
      </c>
      <c r="E32" s="7">
        <f t="shared" si="0"/>
        <v>136693.98325782243</v>
      </c>
      <c r="F32" s="6">
        <v>103004.4</v>
      </c>
      <c r="G32" s="2">
        <v>1.0590999999999999</v>
      </c>
      <c r="H32" s="2">
        <v>0.68604947608499378</v>
      </c>
      <c r="I32" s="7">
        <f t="shared" si="1"/>
        <v>150141.35800788648</v>
      </c>
      <c r="J32" s="6">
        <v>121200.87</v>
      </c>
      <c r="K32" s="2">
        <v>1.0641</v>
      </c>
      <c r="L32" s="2">
        <v>0.7300252475020419</v>
      </c>
      <c r="M32" s="7">
        <f t="shared" si="2"/>
        <v>166022.84703812384</v>
      </c>
      <c r="N32" s="6">
        <v>117538.28</v>
      </c>
      <c r="O32" s="2">
        <v>1.1067</v>
      </c>
      <c r="P32" s="2">
        <v>0.80791894141050979</v>
      </c>
      <c r="Q32" s="7">
        <f t="shared" si="3"/>
        <v>145482.76315294098</v>
      </c>
      <c r="R32" s="6">
        <v>128019.82</v>
      </c>
      <c r="S32" s="2">
        <v>1.0629</v>
      </c>
      <c r="T32" s="2">
        <v>0.85873704282523078</v>
      </c>
      <c r="U32" s="7">
        <f t="shared" si="4"/>
        <v>149079.18677738286</v>
      </c>
      <c r="V32" s="6">
        <v>128382.34</v>
      </c>
      <c r="W32" s="2">
        <v>1.0295000000000001</v>
      </c>
      <c r="X32" s="2">
        <v>0.88406978558857519</v>
      </c>
      <c r="Y32" s="7">
        <f t="shared" si="5"/>
        <v>145217.42750718328</v>
      </c>
      <c r="Z32" s="6">
        <v>144018.74</v>
      </c>
      <c r="AA32" s="2">
        <v>1.0375000000000001</v>
      </c>
      <c r="AB32" s="3">
        <v>0.9172224025481468</v>
      </c>
      <c r="AC32" s="7">
        <f t="shared" si="6"/>
        <v>157016.16052976876</v>
      </c>
      <c r="AD32" s="6">
        <v>8160437.6299999999</v>
      </c>
      <c r="AE32" s="2">
        <v>1.0430999999999999</v>
      </c>
      <c r="AF32" s="3">
        <v>0.95675468809797182</v>
      </c>
      <c r="AG32" s="7">
        <f t="shared" si="7"/>
        <v>8529289.4108759984</v>
      </c>
      <c r="AH32" s="6">
        <v>118960.13</v>
      </c>
      <c r="AI32" s="2">
        <v>1.0451999999999999</v>
      </c>
      <c r="AJ32" s="3">
        <v>1</v>
      </c>
      <c r="AK32" s="7">
        <f t="shared" si="8"/>
        <v>118960.13</v>
      </c>
    </row>
    <row r="33" spans="1:37" x14ac:dyDescent="0.25">
      <c r="A33" t="s">
        <v>43</v>
      </c>
      <c r="B33" s="6">
        <v>3442139.34</v>
      </c>
      <c r="C33" s="2">
        <v>1.0584</v>
      </c>
      <c r="D33" s="2">
        <v>0.64776647727787162</v>
      </c>
      <c r="E33" s="7">
        <f t="shared" si="0"/>
        <v>5313858.4053701032</v>
      </c>
      <c r="F33" s="6">
        <v>4165928.97</v>
      </c>
      <c r="G33" s="2">
        <v>1.0590999999999999</v>
      </c>
      <c r="H33" s="2">
        <v>0.68604947608499378</v>
      </c>
      <c r="I33" s="7">
        <f t="shared" si="1"/>
        <v>6072344.801971525</v>
      </c>
      <c r="J33" s="6">
        <v>4801831.54</v>
      </c>
      <c r="K33" s="2">
        <v>1.0641</v>
      </c>
      <c r="L33" s="2">
        <v>0.7300252475020419</v>
      </c>
      <c r="M33" s="7">
        <f t="shared" si="2"/>
        <v>6577623.9334606975</v>
      </c>
      <c r="N33" s="6">
        <v>5065229.46</v>
      </c>
      <c r="O33" s="2">
        <v>1.1067</v>
      </c>
      <c r="P33" s="2">
        <v>0.80791894141050979</v>
      </c>
      <c r="Q33" s="7">
        <f t="shared" si="3"/>
        <v>6269477.2957752924</v>
      </c>
      <c r="R33" s="6">
        <v>5315819.03</v>
      </c>
      <c r="S33" s="2">
        <v>1.0629</v>
      </c>
      <c r="T33" s="2">
        <v>0.85873704282523078</v>
      </c>
      <c r="U33" s="7">
        <f t="shared" si="4"/>
        <v>6190275.6780015482</v>
      </c>
      <c r="V33" s="6">
        <v>5829153.5</v>
      </c>
      <c r="W33" s="2">
        <v>1.0295000000000001</v>
      </c>
      <c r="X33" s="2">
        <v>0.88406978558857519</v>
      </c>
      <c r="Y33" s="7">
        <f t="shared" si="5"/>
        <v>6593544.531237659</v>
      </c>
      <c r="Z33" s="6">
        <v>6599731.1299999999</v>
      </c>
      <c r="AA33" s="2">
        <v>1.0375000000000001</v>
      </c>
      <c r="AB33" s="3">
        <v>0.9172224025481468</v>
      </c>
      <c r="AC33" s="7">
        <f t="shared" si="6"/>
        <v>7195344.4569879733</v>
      </c>
      <c r="AD33" s="6">
        <v>366123.96</v>
      </c>
      <c r="AE33" s="2">
        <v>1.0430999999999999</v>
      </c>
      <c r="AF33" s="3">
        <v>0.95675468809797182</v>
      </c>
      <c r="AG33" s="7">
        <f t="shared" si="7"/>
        <v>382672.76299199997</v>
      </c>
      <c r="AH33" s="6">
        <v>5237432.2699999996</v>
      </c>
      <c r="AI33" s="2">
        <v>1.0451999999999999</v>
      </c>
      <c r="AJ33" s="3">
        <v>1</v>
      </c>
      <c r="AK33" s="7">
        <f t="shared" si="8"/>
        <v>5237432.2699999996</v>
      </c>
    </row>
    <row r="34" spans="1:37" x14ac:dyDescent="0.25">
      <c r="A34" t="s">
        <v>44</v>
      </c>
      <c r="B34" s="6">
        <v>175754.41</v>
      </c>
      <c r="C34" s="2">
        <v>1.0584</v>
      </c>
      <c r="D34" s="2">
        <v>0.64776647727787162</v>
      </c>
      <c r="E34" s="7">
        <f t="shared" si="0"/>
        <v>271323.71952710178</v>
      </c>
      <c r="F34" s="6">
        <v>196556.84</v>
      </c>
      <c r="G34" s="2">
        <v>1.0590999999999999</v>
      </c>
      <c r="H34" s="2">
        <v>0.68604947608499378</v>
      </c>
      <c r="I34" s="7">
        <f t="shared" si="1"/>
        <v>286505.342328472</v>
      </c>
      <c r="J34" s="6">
        <v>211089.82</v>
      </c>
      <c r="K34" s="2">
        <v>1.0641</v>
      </c>
      <c r="L34" s="2">
        <v>0.7300252475020419</v>
      </c>
      <c r="M34" s="7">
        <f t="shared" si="2"/>
        <v>289154.1364114391</v>
      </c>
      <c r="N34" s="6">
        <v>216675.55</v>
      </c>
      <c r="O34" s="2">
        <v>1.1067</v>
      </c>
      <c r="P34" s="2">
        <v>0.80791894141050979</v>
      </c>
      <c r="Q34" s="7">
        <f t="shared" si="3"/>
        <v>268189.71420785825</v>
      </c>
      <c r="R34" s="6">
        <v>236968.16</v>
      </c>
      <c r="S34" s="2">
        <v>1.0629</v>
      </c>
      <c r="T34" s="2">
        <v>0.85873704282523078</v>
      </c>
      <c r="U34" s="7">
        <f t="shared" si="4"/>
        <v>275949.61924593197</v>
      </c>
      <c r="V34" s="6">
        <v>254755.52</v>
      </c>
      <c r="W34" s="2">
        <v>1.0295000000000001</v>
      </c>
      <c r="X34" s="2">
        <v>0.88406978558857519</v>
      </c>
      <c r="Y34" s="7">
        <f t="shared" si="5"/>
        <v>288162.22899235814</v>
      </c>
      <c r="Z34" s="6">
        <v>276438.67</v>
      </c>
      <c r="AA34" s="2">
        <v>1.0375000000000001</v>
      </c>
      <c r="AB34" s="3">
        <v>0.9172224025481468</v>
      </c>
      <c r="AC34" s="7">
        <f t="shared" si="6"/>
        <v>301386.7402628003</v>
      </c>
      <c r="AD34" s="6">
        <v>559558.98</v>
      </c>
      <c r="AE34" s="2">
        <v>1.0430999999999999</v>
      </c>
      <c r="AF34" s="3">
        <v>0.95675468809797182</v>
      </c>
      <c r="AG34" s="7">
        <f t="shared" si="7"/>
        <v>584851.04589599988</v>
      </c>
      <c r="AH34" s="6">
        <v>245812.05</v>
      </c>
      <c r="AI34" s="2">
        <v>1.0451999999999999</v>
      </c>
      <c r="AJ34" s="3">
        <v>1</v>
      </c>
      <c r="AK34" s="7">
        <f t="shared" si="8"/>
        <v>245812.05</v>
      </c>
    </row>
    <row r="35" spans="1:37" x14ac:dyDescent="0.25">
      <c r="A35" t="s">
        <v>45</v>
      </c>
      <c r="B35" s="6">
        <v>169282.66</v>
      </c>
      <c r="C35" s="2">
        <v>1.0584</v>
      </c>
      <c r="D35" s="2">
        <v>0.64776647727787162</v>
      </c>
      <c r="E35" s="7">
        <f t="shared" si="0"/>
        <v>261332.85055346115</v>
      </c>
      <c r="F35" s="6">
        <v>212568.66</v>
      </c>
      <c r="G35" s="2">
        <v>1.0590999999999999</v>
      </c>
      <c r="H35" s="2">
        <v>0.68604947608499378</v>
      </c>
      <c r="I35" s="7">
        <f t="shared" si="1"/>
        <v>309844.50452909485</v>
      </c>
      <c r="J35" s="6">
        <v>267068.74</v>
      </c>
      <c r="K35" s="2">
        <v>1.0641</v>
      </c>
      <c r="L35" s="2">
        <v>0.7300252475020419</v>
      </c>
      <c r="M35" s="7">
        <f t="shared" si="2"/>
        <v>365834.93641328206</v>
      </c>
      <c r="N35" s="6">
        <v>322234.28000000003</v>
      </c>
      <c r="O35" s="2">
        <v>1.1067</v>
      </c>
      <c r="P35" s="2">
        <v>0.80791894141050979</v>
      </c>
      <c r="Q35" s="7">
        <f t="shared" si="3"/>
        <v>398844.81410650618</v>
      </c>
      <c r="R35" s="6">
        <v>382649.45</v>
      </c>
      <c r="S35" s="2">
        <v>1.0629</v>
      </c>
      <c r="T35" s="2">
        <v>0.85873704282523078</v>
      </c>
      <c r="U35" s="7">
        <f t="shared" si="4"/>
        <v>445595.60251539818</v>
      </c>
      <c r="V35" s="6">
        <v>416618.3</v>
      </c>
      <c r="W35" s="2">
        <v>1.0295000000000001</v>
      </c>
      <c r="X35" s="2">
        <v>0.88406978558857519</v>
      </c>
      <c r="Y35" s="7">
        <f t="shared" si="5"/>
        <v>471250.46777006827</v>
      </c>
      <c r="Z35" s="6">
        <v>466611.05</v>
      </c>
      <c r="AA35" s="2">
        <v>1.0375000000000001</v>
      </c>
      <c r="AB35" s="3">
        <v>0.9172224025481468</v>
      </c>
      <c r="AC35" s="7">
        <f t="shared" si="6"/>
        <v>508721.82003372587</v>
      </c>
      <c r="AD35" s="6">
        <v>281963.28000000003</v>
      </c>
      <c r="AE35" s="2">
        <v>1.0430999999999999</v>
      </c>
      <c r="AF35" s="3">
        <v>0.95675468809797182</v>
      </c>
      <c r="AG35" s="7">
        <f t="shared" si="7"/>
        <v>294708.02025599999</v>
      </c>
      <c r="AH35" s="6">
        <v>375103.98</v>
      </c>
      <c r="AI35" s="2">
        <v>1.0451999999999999</v>
      </c>
      <c r="AJ35" s="3">
        <v>1</v>
      </c>
      <c r="AK35" s="7">
        <f t="shared" si="8"/>
        <v>375103.98</v>
      </c>
    </row>
    <row r="36" spans="1:37" x14ac:dyDescent="0.25">
      <c r="A36" t="s">
        <v>46</v>
      </c>
      <c r="B36" s="6">
        <v>100622.56</v>
      </c>
      <c r="C36" s="2">
        <v>1.0584</v>
      </c>
      <c r="D36" s="2">
        <v>0.64776647727787162</v>
      </c>
      <c r="E36" s="7">
        <f t="shared" si="0"/>
        <v>155337.70815502707</v>
      </c>
      <c r="F36" s="6">
        <v>115858.11</v>
      </c>
      <c r="G36" s="2">
        <v>1.0590999999999999</v>
      </c>
      <c r="H36" s="2">
        <v>0.68604947608499378</v>
      </c>
      <c r="I36" s="7">
        <f t="shared" si="1"/>
        <v>168877.19332016003</v>
      </c>
      <c r="J36" s="6">
        <v>140678.48000000001</v>
      </c>
      <c r="K36" s="2">
        <v>1.0641</v>
      </c>
      <c r="L36" s="2">
        <v>0.7300252475020419</v>
      </c>
      <c r="M36" s="7">
        <f t="shared" si="2"/>
        <v>192703.58180263694</v>
      </c>
      <c r="N36" s="6">
        <v>149980.66</v>
      </c>
      <c r="O36" s="2">
        <v>1.1067</v>
      </c>
      <c r="P36" s="2">
        <v>0.80791894141050979</v>
      </c>
      <c r="Q36" s="7">
        <f t="shared" si="3"/>
        <v>185638.25194908222</v>
      </c>
      <c r="R36" s="6">
        <v>166321.19</v>
      </c>
      <c r="S36" s="2">
        <v>1.0629</v>
      </c>
      <c r="T36" s="2">
        <v>0.85873704282523078</v>
      </c>
      <c r="U36" s="7">
        <f t="shared" si="4"/>
        <v>193681.16397169267</v>
      </c>
      <c r="V36" s="6">
        <v>184582.29</v>
      </c>
      <c r="W36" s="2">
        <v>1.0295000000000001</v>
      </c>
      <c r="X36" s="2">
        <v>0.88406978558857519</v>
      </c>
      <c r="Y36" s="7">
        <f t="shared" si="5"/>
        <v>208787.01320746206</v>
      </c>
      <c r="Z36" s="6">
        <v>222794.11</v>
      </c>
      <c r="AA36" s="2">
        <v>1.0375000000000001</v>
      </c>
      <c r="AB36" s="3">
        <v>0.9172224025481468</v>
      </c>
      <c r="AC36" s="7">
        <f t="shared" si="6"/>
        <v>242900.85957457311</v>
      </c>
      <c r="AD36" s="6">
        <v>337747.96</v>
      </c>
      <c r="AE36" s="2">
        <v>1.0430999999999999</v>
      </c>
      <c r="AF36" s="3">
        <v>0.95675468809797182</v>
      </c>
      <c r="AG36" s="7">
        <f t="shared" si="7"/>
        <v>353014.16779199999</v>
      </c>
      <c r="AH36" s="6">
        <v>187725.44</v>
      </c>
      <c r="AI36" s="2">
        <v>1.0451999999999999</v>
      </c>
      <c r="AJ36" s="3">
        <v>1</v>
      </c>
      <c r="AK36" s="7">
        <f t="shared" si="8"/>
        <v>187725.44</v>
      </c>
    </row>
    <row r="37" spans="1:37" x14ac:dyDescent="0.25">
      <c r="A37" t="s">
        <v>47</v>
      </c>
      <c r="B37" s="6">
        <v>171960.71</v>
      </c>
      <c r="C37" s="2">
        <v>1.0584</v>
      </c>
      <c r="D37" s="2">
        <v>0.64776647727787162</v>
      </c>
      <c r="E37" s="7">
        <f t="shared" si="0"/>
        <v>265467.13365383714</v>
      </c>
      <c r="F37" s="6">
        <v>207599.73</v>
      </c>
      <c r="G37" s="2">
        <v>1.0590999999999999</v>
      </c>
      <c r="H37" s="2">
        <v>0.68604947608499378</v>
      </c>
      <c r="I37" s="7">
        <f t="shared" si="1"/>
        <v>302601.68870718696</v>
      </c>
      <c r="J37" s="6">
        <v>242598.8</v>
      </c>
      <c r="K37" s="2">
        <v>1.0641</v>
      </c>
      <c r="L37" s="2">
        <v>0.7300252475020419</v>
      </c>
      <c r="M37" s="7">
        <f t="shared" si="2"/>
        <v>332315.62994582794</v>
      </c>
      <c r="N37" s="6">
        <v>269494.65999999997</v>
      </c>
      <c r="O37" s="2">
        <v>1.1067</v>
      </c>
      <c r="P37" s="2">
        <v>0.80791894141050979</v>
      </c>
      <c r="Q37" s="7">
        <f t="shared" si="3"/>
        <v>333566.45844879095</v>
      </c>
      <c r="R37" s="6">
        <v>299995.95</v>
      </c>
      <c r="S37" s="2">
        <v>1.0629</v>
      </c>
      <c r="T37" s="2">
        <v>0.85873704282523078</v>
      </c>
      <c r="U37" s="7">
        <f t="shared" si="4"/>
        <v>349345.53307845932</v>
      </c>
      <c r="V37" s="6">
        <v>273569.65999999997</v>
      </c>
      <c r="W37" s="2">
        <v>1.0295000000000001</v>
      </c>
      <c r="X37" s="2">
        <v>0.88406978558857519</v>
      </c>
      <c r="Y37" s="7">
        <f t="shared" si="5"/>
        <v>309443.5127854406</v>
      </c>
      <c r="Z37" s="6">
        <v>275505.5</v>
      </c>
      <c r="AA37" s="2">
        <v>1.0375000000000001</v>
      </c>
      <c r="AB37" s="3">
        <v>0.9172224025481468</v>
      </c>
      <c r="AC37" s="7">
        <f t="shared" si="6"/>
        <v>300369.35342465993</v>
      </c>
      <c r="AD37" s="6">
        <v>457227.34</v>
      </c>
      <c r="AE37" s="2">
        <v>1.0430999999999999</v>
      </c>
      <c r="AF37" s="3">
        <v>0.95675468809797182</v>
      </c>
      <c r="AG37" s="7">
        <f t="shared" si="7"/>
        <v>477894.01576799998</v>
      </c>
      <c r="AH37" s="6">
        <v>209334.38</v>
      </c>
      <c r="AI37" s="2">
        <v>1.0451999999999999</v>
      </c>
      <c r="AJ37" s="3">
        <v>1</v>
      </c>
      <c r="AK37" s="7">
        <f t="shared" si="8"/>
        <v>209334.38</v>
      </c>
    </row>
    <row r="38" spans="1:37" x14ac:dyDescent="0.25">
      <c r="A38" t="s">
        <v>48</v>
      </c>
      <c r="B38" s="6">
        <v>211087.51</v>
      </c>
      <c r="C38" s="2">
        <v>1.0584</v>
      </c>
      <c r="D38" s="2">
        <v>0.64776647727787162</v>
      </c>
      <c r="E38" s="7">
        <f t="shared" si="0"/>
        <v>325869.76542389061</v>
      </c>
      <c r="F38" s="6">
        <v>245936.74</v>
      </c>
      <c r="G38" s="2">
        <v>1.0590999999999999</v>
      </c>
      <c r="H38" s="2">
        <v>0.68604947608499378</v>
      </c>
      <c r="I38" s="7">
        <f t="shared" si="1"/>
        <v>358482.51266579382</v>
      </c>
      <c r="J38" s="6">
        <v>292826.99</v>
      </c>
      <c r="K38" s="2">
        <v>1.0641</v>
      </c>
      <c r="L38" s="2">
        <v>0.7300252475020419</v>
      </c>
      <c r="M38" s="7">
        <f t="shared" si="2"/>
        <v>401118.99006504013</v>
      </c>
      <c r="N38" s="6">
        <v>282566.55</v>
      </c>
      <c r="O38" s="2">
        <v>1.1067</v>
      </c>
      <c r="P38" s="2">
        <v>0.80791894141050979</v>
      </c>
      <c r="Q38" s="7">
        <f t="shared" si="3"/>
        <v>349746.16328053852</v>
      </c>
      <c r="R38" s="6">
        <v>310276.18</v>
      </c>
      <c r="S38" s="2">
        <v>1.0629</v>
      </c>
      <c r="T38" s="2">
        <v>0.85873704282523078</v>
      </c>
      <c r="U38" s="7">
        <f t="shared" si="4"/>
        <v>361316.86945656431</v>
      </c>
      <c r="V38" s="6">
        <v>327604.71000000002</v>
      </c>
      <c r="W38" s="2">
        <v>1.0295000000000001</v>
      </c>
      <c r="X38" s="2">
        <v>0.88406978558857519</v>
      </c>
      <c r="Y38" s="7">
        <f t="shared" si="5"/>
        <v>370564.30989991932</v>
      </c>
      <c r="Z38" s="6">
        <v>367779.4</v>
      </c>
      <c r="AA38" s="2">
        <v>1.0375000000000001</v>
      </c>
      <c r="AB38" s="3">
        <v>0.9172224025481468</v>
      </c>
      <c r="AC38" s="7">
        <f t="shared" si="6"/>
        <v>400970.79942472791</v>
      </c>
      <c r="AD38" s="6">
        <v>255357.58</v>
      </c>
      <c r="AE38" s="2">
        <v>1.0430999999999999</v>
      </c>
      <c r="AF38" s="3">
        <v>0.95675468809797182</v>
      </c>
      <c r="AG38" s="7">
        <f t="shared" si="7"/>
        <v>266899.74261599994</v>
      </c>
      <c r="AH38" s="6">
        <v>293231.37</v>
      </c>
      <c r="AI38" s="2">
        <v>1.0451999999999999</v>
      </c>
      <c r="AJ38" s="3">
        <v>1</v>
      </c>
      <c r="AK38" s="7">
        <f t="shared" si="8"/>
        <v>293231.37</v>
      </c>
    </row>
    <row r="39" spans="1:37" x14ac:dyDescent="0.25">
      <c r="A39" t="s">
        <v>49</v>
      </c>
      <c r="B39" s="6">
        <v>88480.82</v>
      </c>
      <c r="C39" s="2">
        <v>1.0584</v>
      </c>
      <c r="D39" s="2">
        <v>0.64776647727787162</v>
      </c>
      <c r="E39" s="7">
        <f t="shared" si="0"/>
        <v>136593.70020477995</v>
      </c>
      <c r="F39" s="6">
        <v>109733.8</v>
      </c>
      <c r="G39" s="2">
        <v>1.0590999999999999</v>
      </c>
      <c r="H39" s="2">
        <v>0.68604947608499378</v>
      </c>
      <c r="I39" s="7">
        <f t="shared" si="1"/>
        <v>159950.27155505796</v>
      </c>
      <c r="J39" s="6">
        <v>131527.26</v>
      </c>
      <c r="K39" s="2">
        <v>1.0641</v>
      </c>
      <c r="L39" s="2">
        <v>0.7300252475020419</v>
      </c>
      <c r="M39" s="7">
        <f t="shared" si="2"/>
        <v>180168.09754190335</v>
      </c>
      <c r="N39" s="6">
        <v>153752.43</v>
      </c>
      <c r="O39" s="2">
        <v>1.1067</v>
      </c>
      <c r="P39" s="2">
        <v>0.80791894141050979</v>
      </c>
      <c r="Q39" s="7">
        <f t="shared" si="3"/>
        <v>190306.7524714428</v>
      </c>
      <c r="R39" s="6">
        <v>181559.27</v>
      </c>
      <c r="S39" s="2">
        <v>1.0629</v>
      </c>
      <c r="T39" s="2">
        <v>0.85873704282523078</v>
      </c>
      <c r="U39" s="7">
        <f t="shared" si="4"/>
        <v>211425.9207948838</v>
      </c>
      <c r="V39" s="6">
        <v>173643.7</v>
      </c>
      <c r="W39" s="2">
        <v>1.0295000000000001</v>
      </c>
      <c r="X39" s="2">
        <v>0.88406978558857519</v>
      </c>
      <c r="Y39" s="7">
        <f t="shared" si="5"/>
        <v>196414.01938015062</v>
      </c>
      <c r="Z39" s="6">
        <v>207087.34</v>
      </c>
      <c r="AA39" s="2">
        <v>1.0375000000000001</v>
      </c>
      <c r="AB39" s="3">
        <v>0.9172224025481468</v>
      </c>
      <c r="AC39" s="7">
        <f t="shared" si="6"/>
        <v>225776.58311080074</v>
      </c>
      <c r="AD39" s="6">
        <v>449740.33</v>
      </c>
      <c r="AE39" s="2">
        <v>1.0430999999999999</v>
      </c>
      <c r="AF39" s="3">
        <v>0.95675468809797182</v>
      </c>
      <c r="AG39" s="7">
        <f t="shared" si="7"/>
        <v>470068.59291599994</v>
      </c>
      <c r="AH39" s="6">
        <v>174690.67</v>
      </c>
      <c r="AI39" s="2">
        <v>1.0451999999999999</v>
      </c>
      <c r="AJ39" s="3">
        <v>1</v>
      </c>
      <c r="AK39" s="7">
        <f t="shared" si="8"/>
        <v>174690.67</v>
      </c>
    </row>
    <row r="40" spans="1:37" x14ac:dyDescent="0.25">
      <c r="A40" t="s">
        <v>50</v>
      </c>
      <c r="B40" s="6">
        <v>168944.93</v>
      </c>
      <c r="C40" s="2">
        <v>1.0584</v>
      </c>
      <c r="D40" s="2">
        <v>0.64776647727787162</v>
      </c>
      <c r="E40" s="7">
        <f t="shared" si="0"/>
        <v>260811.47439114525</v>
      </c>
      <c r="F40" s="6">
        <v>194794.19</v>
      </c>
      <c r="G40" s="2">
        <v>1.0590999999999999</v>
      </c>
      <c r="H40" s="2">
        <v>0.68604947608499378</v>
      </c>
      <c r="I40" s="7">
        <f t="shared" si="1"/>
        <v>283936.06698982045</v>
      </c>
      <c r="J40" s="6">
        <v>226281.78</v>
      </c>
      <c r="K40" s="2">
        <v>1.0641</v>
      </c>
      <c r="L40" s="2">
        <v>0.7300252475020419</v>
      </c>
      <c r="M40" s="7">
        <f t="shared" si="2"/>
        <v>309964.32078791503</v>
      </c>
      <c r="N40" s="6">
        <v>261714.21</v>
      </c>
      <c r="O40" s="2">
        <v>1.1067</v>
      </c>
      <c r="P40" s="2">
        <v>0.80791894141050979</v>
      </c>
      <c r="Q40" s="7">
        <f t="shared" si="3"/>
        <v>323936.22254119301</v>
      </c>
      <c r="R40" s="6">
        <v>300376.03000000003</v>
      </c>
      <c r="S40" s="2">
        <v>1.0629</v>
      </c>
      <c r="T40" s="2">
        <v>0.85873704282523078</v>
      </c>
      <c r="U40" s="7">
        <f t="shared" si="4"/>
        <v>349788.13655431446</v>
      </c>
      <c r="V40" s="6">
        <v>319375.40000000002</v>
      </c>
      <c r="W40" s="2">
        <v>1.0295000000000001</v>
      </c>
      <c r="X40" s="2">
        <v>0.88406978558857519</v>
      </c>
      <c r="Y40" s="7">
        <f t="shared" si="5"/>
        <v>361255.87052765727</v>
      </c>
      <c r="Z40" s="6">
        <v>366329.55</v>
      </c>
      <c r="AA40" s="2">
        <v>1.0375000000000001</v>
      </c>
      <c r="AB40" s="3">
        <v>0.9172224025481468</v>
      </c>
      <c r="AC40" s="7">
        <f t="shared" si="6"/>
        <v>399390.1031879459</v>
      </c>
      <c r="AD40" s="6">
        <v>792939.76</v>
      </c>
      <c r="AE40" s="2">
        <v>1.0430999999999999</v>
      </c>
      <c r="AF40" s="3">
        <v>0.95675468809797182</v>
      </c>
      <c r="AG40" s="7">
        <f t="shared" si="7"/>
        <v>828780.63715199986</v>
      </c>
      <c r="AH40" s="6">
        <v>286597.67</v>
      </c>
      <c r="AI40" s="2">
        <v>1.0451999999999999</v>
      </c>
      <c r="AJ40" s="3">
        <v>1</v>
      </c>
      <c r="AK40" s="7">
        <f t="shared" si="8"/>
        <v>286597.67</v>
      </c>
    </row>
    <row r="41" spans="1:37" x14ac:dyDescent="0.25">
      <c r="A41" t="s">
        <v>51</v>
      </c>
      <c r="B41" s="6">
        <v>380264.27</v>
      </c>
      <c r="C41" s="2">
        <v>1.0584</v>
      </c>
      <c r="D41" s="2">
        <v>0.64776647727787162</v>
      </c>
      <c r="E41" s="7">
        <f t="shared" si="0"/>
        <v>587039.13113564614</v>
      </c>
      <c r="F41" s="6">
        <v>454841.06</v>
      </c>
      <c r="G41" s="2">
        <v>1.0590999999999999</v>
      </c>
      <c r="H41" s="2">
        <v>0.68604947608499378</v>
      </c>
      <c r="I41" s="7">
        <f t="shared" si="1"/>
        <v>662985.79891875072</v>
      </c>
      <c r="J41" s="6">
        <v>481830.38</v>
      </c>
      <c r="K41" s="2">
        <v>1.0641</v>
      </c>
      <c r="L41" s="2">
        <v>0.7300252475020419</v>
      </c>
      <c r="M41" s="7">
        <f t="shared" si="2"/>
        <v>660018.78927982191</v>
      </c>
      <c r="N41" s="6">
        <v>554057.06000000006</v>
      </c>
      <c r="O41" s="2">
        <v>1.1067</v>
      </c>
      <c r="P41" s="2">
        <v>0.80791894141050979</v>
      </c>
      <c r="Q41" s="7">
        <f t="shared" si="3"/>
        <v>685782.98094199458</v>
      </c>
      <c r="R41" s="6">
        <v>598930.81000000006</v>
      </c>
      <c r="S41" s="2">
        <v>1.0629</v>
      </c>
      <c r="T41" s="2">
        <v>0.85873704282523078</v>
      </c>
      <c r="U41" s="7">
        <f t="shared" si="4"/>
        <v>697455.42597012874</v>
      </c>
      <c r="V41" s="6">
        <v>632109.93999999994</v>
      </c>
      <c r="W41" s="2">
        <v>1.0295000000000001</v>
      </c>
      <c r="X41" s="2">
        <v>0.88406978558857519</v>
      </c>
      <c r="Y41" s="7">
        <f t="shared" si="5"/>
        <v>715000.04898274934</v>
      </c>
      <c r="Z41" s="6">
        <v>658233.29</v>
      </c>
      <c r="AA41" s="2">
        <v>1.0375000000000001</v>
      </c>
      <c r="AB41" s="3">
        <v>0.9172224025481468</v>
      </c>
      <c r="AC41" s="7">
        <f t="shared" si="6"/>
        <v>717637.60694391467</v>
      </c>
      <c r="AD41" s="6">
        <v>757046.96</v>
      </c>
      <c r="AE41" s="2">
        <v>1.0430999999999999</v>
      </c>
      <c r="AF41" s="3">
        <v>0.95675468809797182</v>
      </c>
      <c r="AG41" s="7">
        <f t="shared" si="7"/>
        <v>791265.48259199981</v>
      </c>
      <c r="AH41" s="6">
        <v>499855.1</v>
      </c>
      <c r="AI41" s="2">
        <v>1.0451999999999999</v>
      </c>
      <c r="AJ41" s="3">
        <v>1</v>
      </c>
      <c r="AK41" s="7">
        <f t="shared" si="8"/>
        <v>499855.1</v>
      </c>
    </row>
    <row r="42" spans="1:37" x14ac:dyDescent="0.25">
      <c r="A42" t="s">
        <v>52</v>
      </c>
      <c r="B42" s="6">
        <v>248303.24</v>
      </c>
      <c r="C42" s="2">
        <v>1.0584</v>
      </c>
      <c r="D42" s="2">
        <v>0.64776647727787162</v>
      </c>
      <c r="E42" s="7">
        <f t="shared" si="0"/>
        <v>383322.15190179663</v>
      </c>
      <c r="F42" s="6">
        <v>291440.40000000002</v>
      </c>
      <c r="G42" s="2">
        <v>1.0590999999999999</v>
      </c>
      <c r="H42" s="2">
        <v>0.68604947608499378</v>
      </c>
      <c r="I42" s="7">
        <f t="shared" si="1"/>
        <v>424809.59487518633</v>
      </c>
      <c r="J42" s="6">
        <v>359021.37</v>
      </c>
      <c r="K42" s="2">
        <v>1.0641</v>
      </c>
      <c r="L42" s="2">
        <v>0.7300252475020419</v>
      </c>
      <c r="M42" s="7">
        <f t="shared" si="2"/>
        <v>491793.08692196402</v>
      </c>
      <c r="N42" s="6">
        <v>417632.51</v>
      </c>
      <c r="O42" s="2">
        <v>1.1067</v>
      </c>
      <c r="P42" s="2">
        <v>0.80791894141050979</v>
      </c>
      <c r="Q42" s="7">
        <f t="shared" si="3"/>
        <v>516923.7761289195</v>
      </c>
      <c r="R42" s="6">
        <v>441052.44</v>
      </c>
      <c r="S42" s="2">
        <v>1.0629</v>
      </c>
      <c r="T42" s="2">
        <v>0.85873704282523078</v>
      </c>
      <c r="U42" s="7">
        <f t="shared" si="4"/>
        <v>513605.93290461152</v>
      </c>
      <c r="V42" s="6">
        <v>481433.41</v>
      </c>
      <c r="W42" s="2">
        <v>1.0295000000000001</v>
      </c>
      <c r="X42" s="2">
        <v>0.88406978558857519</v>
      </c>
      <c r="Y42" s="7">
        <f t="shared" si="5"/>
        <v>544564.94028860237</v>
      </c>
      <c r="Z42" s="6">
        <v>567134.18999999994</v>
      </c>
      <c r="AA42" s="2">
        <v>1.0375000000000001</v>
      </c>
      <c r="AB42" s="3">
        <v>0.9172224025481468</v>
      </c>
      <c r="AC42" s="7">
        <f t="shared" si="6"/>
        <v>618316.98443522258</v>
      </c>
      <c r="AD42" s="6">
        <v>708886.62</v>
      </c>
      <c r="AE42" s="2">
        <v>1.0430999999999999</v>
      </c>
      <c r="AF42" s="3">
        <v>0.95675468809797182</v>
      </c>
      <c r="AG42" s="7">
        <f t="shared" si="7"/>
        <v>740928.29522399988</v>
      </c>
      <c r="AH42" s="6">
        <v>489835.98</v>
      </c>
      <c r="AI42" s="2">
        <v>1.0451999999999999</v>
      </c>
      <c r="AJ42" s="3">
        <v>1</v>
      </c>
      <c r="AK42" s="7">
        <f t="shared" si="8"/>
        <v>489835.98</v>
      </c>
    </row>
    <row r="43" spans="1:37" x14ac:dyDescent="0.25">
      <c r="A43" t="s">
        <v>53</v>
      </c>
      <c r="B43" s="6">
        <v>248477.53</v>
      </c>
      <c r="C43" s="2">
        <v>1.0584</v>
      </c>
      <c r="D43" s="2">
        <v>0.64776647727787162</v>
      </c>
      <c r="E43" s="7">
        <f t="shared" si="0"/>
        <v>383591.21491464722</v>
      </c>
      <c r="F43" s="6">
        <v>286074.78999999998</v>
      </c>
      <c r="G43" s="2">
        <v>1.0590999999999999</v>
      </c>
      <c r="H43" s="2">
        <v>0.68604947608499378</v>
      </c>
      <c r="I43" s="7">
        <f t="shared" si="1"/>
        <v>416988.5700263381</v>
      </c>
      <c r="J43" s="6">
        <v>371282.5</v>
      </c>
      <c r="K43" s="2">
        <v>1.0641</v>
      </c>
      <c r="L43" s="2">
        <v>0.7300252475020419</v>
      </c>
      <c r="M43" s="7">
        <f t="shared" si="2"/>
        <v>508588.57453277532</v>
      </c>
      <c r="N43" s="6">
        <v>401537.16</v>
      </c>
      <c r="O43" s="2">
        <v>1.1067</v>
      </c>
      <c r="P43" s="2">
        <v>0.80791894141050979</v>
      </c>
      <c r="Q43" s="7">
        <f t="shared" si="3"/>
        <v>497001.7899307746</v>
      </c>
      <c r="R43" s="6">
        <v>459078.07</v>
      </c>
      <c r="S43" s="2">
        <v>1.0629</v>
      </c>
      <c r="T43" s="2">
        <v>0.85873704282523078</v>
      </c>
      <c r="U43" s="7">
        <f t="shared" si="4"/>
        <v>534596.79401932016</v>
      </c>
      <c r="V43" s="6">
        <v>529334.65</v>
      </c>
      <c r="W43" s="2">
        <v>1.0295000000000001</v>
      </c>
      <c r="X43" s="2">
        <v>0.88406978558857519</v>
      </c>
      <c r="Y43" s="7">
        <f t="shared" si="5"/>
        <v>598747.58602635888</v>
      </c>
      <c r="Z43" s="6">
        <v>611837.99</v>
      </c>
      <c r="AA43" s="2">
        <v>1.0375000000000001</v>
      </c>
      <c r="AB43" s="3">
        <v>0.9172224025481468</v>
      </c>
      <c r="AC43" s="7">
        <f t="shared" si="6"/>
        <v>667055.21834207862</v>
      </c>
      <c r="AD43" s="6">
        <v>204963.74</v>
      </c>
      <c r="AE43" s="2">
        <v>1.0430999999999999</v>
      </c>
      <c r="AF43" s="3">
        <v>0.95675468809797182</v>
      </c>
      <c r="AG43" s="7">
        <f t="shared" si="7"/>
        <v>214228.10104799995</v>
      </c>
      <c r="AH43" s="6">
        <v>445954.58</v>
      </c>
      <c r="AI43" s="2">
        <v>1.0451999999999999</v>
      </c>
      <c r="AJ43" s="3">
        <v>1</v>
      </c>
      <c r="AK43" s="7">
        <f t="shared" si="8"/>
        <v>445954.58</v>
      </c>
    </row>
    <row r="44" spans="1:37" x14ac:dyDescent="0.25">
      <c r="A44" t="s">
        <v>54</v>
      </c>
      <c r="B44" s="6">
        <v>78434.22</v>
      </c>
      <c r="C44" s="2">
        <v>1.0584</v>
      </c>
      <c r="D44" s="2">
        <v>0.64776647727787162</v>
      </c>
      <c r="E44" s="7">
        <f t="shared" si="0"/>
        <v>121084.09859307086</v>
      </c>
      <c r="F44" s="6">
        <v>86200.7</v>
      </c>
      <c r="G44" s="2">
        <v>1.0590999999999999</v>
      </c>
      <c r="H44" s="2">
        <v>0.68604947608499378</v>
      </c>
      <c r="I44" s="7">
        <f t="shared" si="1"/>
        <v>125647.93503219687</v>
      </c>
      <c r="J44" s="6">
        <v>114777.21</v>
      </c>
      <c r="K44" s="2">
        <v>1.0641</v>
      </c>
      <c r="L44" s="2">
        <v>0.7300252475020419</v>
      </c>
      <c r="M44" s="7">
        <f t="shared" si="2"/>
        <v>157223.61711836408</v>
      </c>
      <c r="N44" s="6">
        <v>138430.39999999999</v>
      </c>
      <c r="O44" s="2">
        <v>1.1067</v>
      </c>
      <c r="P44" s="2">
        <v>0.80791894141050979</v>
      </c>
      <c r="Q44" s="7">
        <f t="shared" si="3"/>
        <v>171341.9415050729</v>
      </c>
      <c r="R44" s="6">
        <v>125945.04</v>
      </c>
      <c r="S44" s="2">
        <v>1.0629</v>
      </c>
      <c r="T44" s="2">
        <v>0.85873704282523078</v>
      </c>
      <c r="U44" s="7">
        <f t="shared" si="4"/>
        <v>146663.10374319347</v>
      </c>
      <c r="V44" s="6">
        <v>134464.63</v>
      </c>
      <c r="W44" s="2">
        <v>1.0295000000000001</v>
      </c>
      <c r="X44" s="2">
        <v>0.88406978558857519</v>
      </c>
      <c r="Y44" s="7">
        <f t="shared" si="5"/>
        <v>152097.30294139541</v>
      </c>
      <c r="Z44" s="6">
        <v>185097.89</v>
      </c>
      <c r="AA44" s="2">
        <v>1.0375000000000001</v>
      </c>
      <c r="AB44" s="3">
        <v>0.9172224025481468</v>
      </c>
      <c r="AC44" s="7">
        <f t="shared" si="6"/>
        <v>201802.62658846675</v>
      </c>
      <c r="AD44" s="6">
        <v>975381.8</v>
      </c>
      <c r="AE44" s="2">
        <v>1.0430999999999999</v>
      </c>
      <c r="AF44" s="3">
        <v>0.95675468809797182</v>
      </c>
      <c r="AG44" s="7">
        <f t="shared" si="7"/>
        <v>1019469.0573599999</v>
      </c>
      <c r="AH44" s="6">
        <v>129989.57</v>
      </c>
      <c r="AI44" s="2">
        <v>1.0451999999999999</v>
      </c>
      <c r="AJ44" s="3">
        <v>1</v>
      </c>
      <c r="AK44" s="7">
        <f t="shared" si="8"/>
        <v>129989.57</v>
      </c>
    </row>
    <row r="45" spans="1:37" x14ac:dyDescent="0.25">
      <c r="A45" t="s">
        <v>55</v>
      </c>
      <c r="B45" s="6">
        <v>497951.46</v>
      </c>
      <c r="C45" s="2">
        <v>1.0584</v>
      </c>
      <c r="D45" s="2">
        <v>0.64776647727787162</v>
      </c>
      <c r="E45" s="7">
        <f t="shared" si="0"/>
        <v>768720.63848156563</v>
      </c>
      <c r="F45" s="6">
        <v>577788.78</v>
      </c>
      <c r="G45" s="2">
        <v>1.0590999999999999</v>
      </c>
      <c r="H45" s="2">
        <v>0.68604947608499378</v>
      </c>
      <c r="I45" s="7">
        <f t="shared" si="1"/>
        <v>842196.95538171148</v>
      </c>
      <c r="J45" s="6">
        <v>662325.63</v>
      </c>
      <c r="K45" s="2">
        <v>1.0641</v>
      </c>
      <c r="L45" s="2">
        <v>0.7300252475020419</v>
      </c>
      <c r="M45" s="7">
        <f t="shared" si="2"/>
        <v>907264.00527421141</v>
      </c>
      <c r="N45" s="6">
        <v>707739.77</v>
      </c>
      <c r="O45" s="2">
        <v>1.1067</v>
      </c>
      <c r="P45" s="2">
        <v>0.80791894141050979</v>
      </c>
      <c r="Q45" s="7">
        <f t="shared" si="3"/>
        <v>876003.4376275281</v>
      </c>
      <c r="R45" s="6">
        <v>682757.58</v>
      </c>
      <c r="S45" s="2">
        <v>1.0629</v>
      </c>
      <c r="T45" s="2">
        <v>0.85873704282523078</v>
      </c>
      <c r="U45" s="7">
        <f t="shared" si="4"/>
        <v>795071.76929708163</v>
      </c>
      <c r="V45" s="6">
        <v>710103.8</v>
      </c>
      <c r="W45" s="2">
        <v>1.0295000000000001</v>
      </c>
      <c r="X45" s="2">
        <v>0.88406978558857519</v>
      </c>
      <c r="Y45" s="7">
        <f t="shared" si="5"/>
        <v>803221.43294066295</v>
      </c>
      <c r="Z45" s="6">
        <v>851305.38</v>
      </c>
      <c r="AA45" s="2">
        <v>1.0375000000000001</v>
      </c>
      <c r="AB45" s="3">
        <v>0.9172224025481468</v>
      </c>
      <c r="AC45" s="7">
        <f t="shared" si="6"/>
        <v>928134.09009088541</v>
      </c>
      <c r="AD45" s="6">
        <v>101034.6</v>
      </c>
      <c r="AE45" s="2">
        <v>1.0430999999999999</v>
      </c>
      <c r="AF45" s="3">
        <v>0.95675468809797182</v>
      </c>
      <c r="AG45" s="7">
        <f t="shared" si="7"/>
        <v>105601.36391999999</v>
      </c>
      <c r="AH45" s="6">
        <v>568208.42000000004</v>
      </c>
      <c r="AI45" s="2">
        <v>1.0451999999999999</v>
      </c>
      <c r="AJ45" s="3">
        <v>1</v>
      </c>
      <c r="AK45" s="7">
        <f t="shared" si="8"/>
        <v>568208.42000000004</v>
      </c>
    </row>
    <row r="46" spans="1:37" x14ac:dyDescent="0.25">
      <c r="A46" t="s">
        <v>56</v>
      </c>
      <c r="B46" s="6">
        <v>51547.96</v>
      </c>
      <c r="C46" s="2">
        <v>1.0584</v>
      </c>
      <c r="D46" s="2">
        <v>0.64776647727787162</v>
      </c>
      <c r="E46" s="7">
        <f t="shared" si="0"/>
        <v>79577.998874874669</v>
      </c>
      <c r="F46" s="6">
        <v>56245.79</v>
      </c>
      <c r="G46" s="2">
        <v>1.0590999999999999</v>
      </c>
      <c r="H46" s="2">
        <v>0.68604947608499378</v>
      </c>
      <c r="I46" s="7">
        <f t="shared" si="1"/>
        <v>81985.034550236698</v>
      </c>
      <c r="J46" s="6">
        <v>62347.96</v>
      </c>
      <c r="K46" s="2">
        <v>1.0641</v>
      </c>
      <c r="L46" s="2">
        <v>0.7300252475020419</v>
      </c>
      <c r="M46" s="7">
        <f t="shared" si="2"/>
        <v>85405.210591467403</v>
      </c>
      <c r="N46" s="6">
        <v>70723.06</v>
      </c>
      <c r="O46" s="2">
        <v>1.1067</v>
      </c>
      <c r="P46" s="2">
        <v>0.80791894141050979</v>
      </c>
      <c r="Q46" s="7">
        <f t="shared" si="3"/>
        <v>87537.321351233273</v>
      </c>
      <c r="R46" s="6">
        <v>75430.64</v>
      </c>
      <c r="S46" s="2">
        <v>1.0629</v>
      </c>
      <c r="T46" s="2">
        <v>0.85873704282523078</v>
      </c>
      <c r="U46" s="7">
        <f t="shared" si="4"/>
        <v>87839.042964577879</v>
      </c>
      <c r="V46" s="6">
        <v>79432.399999999994</v>
      </c>
      <c r="W46" s="2">
        <v>1.0295000000000001</v>
      </c>
      <c r="X46" s="2">
        <v>0.88406978558857519</v>
      </c>
      <c r="Y46" s="7">
        <f t="shared" si="5"/>
        <v>89848.563195853771</v>
      </c>
      <c r="Z46" s="6">
        <v>84333.13</v>
      </c>
      <c r="AA46" s="2">
        <v>1.0375000000000001</v>
      </c>
      <c r="AB46" s="3">
        <v>0.9172224025481468</v>
      </c>
      <c r="AC46" s="7">
        <f t="shared" si="6"/>
        <v>91944.036436215581</v>
      </c>
      <c r="AD46" s="6">
        <v>292732.03999999998</v>
      </c>
      <c r="AE46" s="2">
        <v>1.0430999999999999</v>
      </c>
      <c r="AF46" s="3">
        <v>0.95675468809797182</v>
      </c>
      <c r="AG46" s="7">
        <f t="shared" si="7"/>
        <v>305963.52820799995</v>
      </c>
      <c r="AH46" s="6">
        <v>62755.92</v>
      </c>
      <c r="AI46" s="2">
        <v>1.0451999999999999</v>
      </c>
      <c r="AJ46" s="3">
        <v>1</v>
      </c>
      <c r="AK46" s="7">
        <f t="shared" si="8"/>
        <v>62755.92</v>
      </c>
    </row>
    <row r="47" spans="1:37" x14ac:dyDescent="0.25">
      <c r="A47" t="s">
        <v>57</v>
      </c>
      <c r="B47" s="6">
        <v>119027.72</v>
      </c>
      <c r="C47" s="2">
        <v>1.0584</v>
      </c>
      <c r="D47" s="2">
        <v>0.64776647727787162</v>
      </c>
      <c r="E47" s="7">
        <f t="shared" si="0"/>
        <v>183750.97226425447</v>
      </c>
      <c r="F47" s="6">
        <v>132710.25</v>
      </c>
      <c r="G47" s="2">
        <v>1.0590999999999999</v>
      </c>
      <c r="H47" s="2">
        <v>0.68604947608499378</v>
      </c>
      <c r="I47" s="7">
        <f t="shared" si="1"/>
        <v>193441.22344837809</v>
      </c>
      <c r="J47" s="6">
        <v>163370.75</v>
      </c>
      <c r="K47" s="2">
        <v>1.0641</v>
      </c>
      <c r="L47" s="2">
        <v>0.7300252475020419</v>
      </c>
      <c r="M47" s="7">
        <f t="shared" si="2"/>
        <v>223787.80810528481</v>
      </c>
      <c r="N47" s="6">
        <v>179518.45</v>
      </c>
      <c r="O47" s="2">
        <v>1.1067</v>
      </c>
      <c r="P47" s="2">
        <v>0.80791894141050979</v>
      </c>
      <c r="Q47" s="7">
        <f t="shared" si="3"/>
        <v>222198.59047565679</v>
      </c>
      <c r="R47" s="6">
        <v>192932.67</v>
      </c>
      <c r="S47" s="2">
        <v>1.0629</v>
      </c>
      <c r="T47" s="2">
        <v>0.85873704282523078</v>
      </c>
      <c r="U47" s="7">
        <f t="shared" si="4"/>
        <v>224670.25454643799</v>
      </c>
      <c r="V47" s="6">
        <v>200471.56</v>
      </c>
      <c r="W47" s="2">
        <v>1.0295000000000001</v>
      </c>
      <c r="X47" s="2">
        <v>0.88406978558857519</v>
      </c>
      <c r="Y47" s="7">
        <f t="shared" si="5"/>
        <v>226759.88170609716</v>
      </c>
      <c r="Z47" s="6">
        <v>226660.37</v>
      </c>
      <c r="AA47" s="2">
        <v>1.0375000000000001</v>
      </c>
      <c r="AB47" s="3">
        <v>0.9172224025481468</v>
      </c>
      <c r="AC47" s="7">
        <f t="shared" si="6"/>
        <v>247116.04227100432</v>
      </c>
      <c r="AD47" s="6">
        <v>1133873.5900000001</v>
      </c>
      <c r="AE47" s="2">
        <v>1.0430999999999999</v>
      </c>
      <c r="AF47" s="3">
        <v>0.95675468809797182</v>
      </c>
      <c r="AG47" s="7">
        <f t="shared" si="7"/>
        <v>1185124.6762679999</v>
      </c>
      <c r="AH47" s="6">
        <v>191103.26</v>
      </c>
      <c r="AI47" s="2">
        <v>1.0451999999999999</v>
      </c>
      <c r="AJ47" s="3">
        <v>1</v>
      </c>
      <c r="AK47" s="7">
        <f t="shared" si="8"/>
        <v>191103.26</v>
      </c>
    </row>
    <row r="48" spans="1:37" x14ac:dyDescent="0.25">
      <c r="A48" t="s">
        <v>58</v>
      </c>
      <c r="B48" s="6">
        <v>453158.25</v>
      </c>
      <c r="C48" s="2">
        <v>1.0584</v>
      </c>
      <c r="D48" s="2">
        <v>0.64776647727787162</v>
      </c>
      <c r="E48" s="7">
        <f t="shared" si="0"/>
        <v>699570.39441793971</v>
      </c>
      <c r="F48" s="6">
        <v>543042.61</v>
      </c>
      <c r="G48" s="2">
        <v>1.0590999999999999</v>
      </c>
      <c r="H48" s="2">
        <v>0.68604947608499378</v>
      </c>
      <c r="I48" s="7">
        <f t="shared" si="1"/>
        <v>791550.21456896083</v>
      </c>
      <c r="J48" s="6">
        <v>630517.05000000005</v>
      </c>
      <c r="K48" s="2">
        <v>1.0641</v>
      </c>
      <c r="L48" s="2">
        <v>0.7300252475020419</v>
      </c>
      <c r="M48" s="7">
        <f t="shared" si="2"/>
        <v>863692.11497474473</v>
      </c>
      <c r="N48" s="6">
        <v>680481.36</v>
      </c>
      <c r="O48" s="2">
        <v>1.1067</v>
      </c>
      <c r="P48" s="2">
        <v>0.80791894141050979</v>
      </c>
      <c r="Q48" s="7">
        <f t="shared" si="3"/>
        <v>842264.39698514529</v>
      </c>
      <c r="R48" s="6">
        <v>756967.38</v>
      </c>
      <c r="S48" s="2">
        <v>1.0629</v>
      </c>
      <c r="T48" s="2">
        <v>0.85873704282523078</v>
      </c>
      <c r="U48" s="7">
        <f t="shared" si="4"/>
        <v>881489.14306711371</v>
      </c>
      <c r="V48" s="6">
        <v>827418.31</v>
      </c>
      <c r="W48" s="2">
        <v>1.0295000000000001</v>
      </c>
      <c r="X48" s="2">
        <v>0.88406978558857519</v>
      </c>
      <c r="Y48" s="7">
        <f t="shared" si="5"/>
        <v>935919.67906599247</v>
      </c>
      <c r="Z48" s="6">
        <v>957869.57</v>
      </c>
      <c r="AA48" s="2">
        <v>1.0375000000000001</v>
      </c>
      <c r="AB48" s="3">
        <v>0.9172224025481468</v>
      </c>
      <c r="AC48" s="7">
        <f t="shared" si="6"/>
        <v>1044315.4978977081</v>
      </c>
      <c r="AD48" s="6">
        <v>407328.24</v>
      </c>
      <c r="AE48" s="2">
        <v>1.0430999999999999</v>
      </c>
      <c r="AF48" s="3">
        <v>0.95675468809797182</v>
      </c>
      <c r="AG48" s="7">
        <f t="shared" si="7"/>
        <v>425739.47644799994</v>
      </c>
      <c r="AH48" s="6">
        <v>693577.37</v>
      </c>
      <c r="AI48" s="2">
        <v>1.0451999999999999</v>
      </c>
      <c r="AJ48" s="3">
        <v>1</v>
      </c>
      <c r="AK48" s="7">
        <f t="shared" si="8"/>
        <v>693577.37</v>
      </c>
    </row>
    <row r="49" spans="1:37" x14ac:dyDescent="0.25">
      <c r="A49" t="s">
        <v>59</v>
      </c>
      <c r="B49" s="6">
        <v>203322.67</v>
      </c>
      <c r="C49" s="2">
        <v>1.0584</v>
      </c>
      <c r="D49" s="2">
        <v>0.64776647727787162</v>
      </c>
      <c r="E49" s="7">
        <f t="shared" si="0"/>
        <v>313882.66780094721</v>
      </c>
      <c r="F49" s="6">
        <v>231045.03</v>
      </c>
      <c r="G49" s="2">
        <v>1.0590999999999999</v>
      </c>
      <c r="H49" s="2">
        <v>0.68604947608499378</v>
      </c>
      <c r="I49" s="7">
        <f t="shared" si="1"/>
        <v>336776.04612203821</v>
      </c>
      <c r="J49" s="6">
        <v>252193.75</v>
      </c>
      <c r="K49" s="2">
        <v>1.0641</v>
      </c>
      <c r="L49" s="2">
        <v>0.7300252475020419</v>
      </c>
      <c r="M49" s="7">
        <f t="shared" si="2"/>
        <v>345458.94249951211</v>
      </c>
      <c r="N49" s="6">
        <v>293337.76</v>
      </c>
      <c r="O49" s="2">
        <v>1.1067</v>
      </c>
      <c r="P49" s="2">
        <v>0.80791894141050979</v>
      </c>
      <c r="Q49" s="7">
        <f t="shared" si="3"/>
        <v>363078.20619711507</v>
      </c>
      <c r="R49" s="6">
        <v>300550.62</v>
      </c>
      <c r="S49" s="2">
        <v>1.0629</v>
      </c>
      <c r="T49" s="2">
        <v>0.85873704282523078</v>
      </c>
      <c r="U49" s="7">
        <f t="shared" si="4"/>
        <v>349991.44675440271</v>
      </c>
      <c r="V49" s="6">
        <v>312101.62</v>
      </c>
      <c r="W49" s="2">
        <v>1.0295000000000001</v>
      </c>
      <c r="X49" s="2">
        <v>0.88406978558857519</v>
      </c>
      <c r="Y49" s="7">
        <f t="shared" si="5"/>
        <v>353028.26212097763</v>
      </c>
      <c r="Z49" s="6">
        <v>339023.98</v>
      </c>
      <c r="AA49" s="2">
        <v>1.0375000000000001</v>
      </c>
      <c r="AB49" s="3">
        <v>0.9172224025481468</v>
      </c>
      <c r="AC49" s="7">
        <f t="shared" si="6"/>
        <v>369620.25682991749</v>
      </c>
      <c r="AD49" s="6">
        <v>1666979.37</v>
      </c>
      <c r="AE49" s="2">
        <v>1.0430999999999999</v>
      </c>
      <c r="AF49" s="3">
        <v>0.95675468809797182</v>
      </c>
      <c r="AG49" s="7">
        <f t="shared" si="7"/>
        <v>1742326.8375239999</v>
      </c>
      <c r="AH49" s="6">
        <v>248888.59</v>
      </c>
      <c r="AI49" s="2">
        <v>1.0451999999999999</v>
      </c>
      <c r="AJ49" s="3">
        <v>1</v>
      </c>
      <c r="AK49" s="7">
        <f t="shared" si="8"/>
        <v>248888.59</v>
      </c>
    </row>
    <row r="50" spans="1:37" x14ac:dyDescent="0.25">
      <c r="A50" t="s">
        <v>60</v>
      </c>
      <c r="B50" s="6">
        <v>620496.1</v>
      </c>
      <c r="C50" s="2">
        <v>1.0584</v>
      </c>
      <c r="D50" s="2">
        <v>0.64776647727787162</v>
      </c>
      <c r="E50" s="7">
        <f t="shared" si="0"/>
        <v>957900.91300730663</v>
      </c>
      <c r="F50" s="6">
        <v>737836.78</v>
      </c>
      <c r="G50" s="2">
        <v>1.0590999999999999</v>
      </c>
      <c r="H50" s="2">
        <v>0.68604947608499378</v>
      </c>
      <c r="I50" s="7">
        <f t="shared" si="1"/>
        <v>1075486.252406365</v>
      </c>
      <c r="J50" s="6">
        <v>860880.07</v>
      </c>
      <c r="K50" s="2">
        <v>1.0641</v>
      </c>
      <c r="L50" s="2">
        <v>0.7300252475020419</v>
      </c>
      <c r="M50" s="7">
        <f t="shared" si="2"/>
        <v>1179246.9821361788</v>
      </c>
      <c r="N50" s="6">
        <v>935520.08</v>
      </c>
      <c r="O50" s="2">
        <v>1.1067</v>
      </c>
      <c r="P50" s="2">
        <v>0.80791894141050979</v>
      </c>
      <c r="Q50" s="7">
        <f t="shared" si="3"/>
        <v>1157938.045575113</v>
      </c>
      <c r="R50" s="6">
        <v>1044544.64</v>
      </c>
      <c r="S50" s="2">
        <v>1.0629</v>
      </c>
      <c r="T50" s="2">
        <v>0.85873704282523078</v>
      </c>
      <c r="U50" s="7">
        <f t="shared" si="4"/>
        <v>1216373.1013203592</v>
      </c>
      <c r="V50" s="6">
        <v>1183754.17</v>
      </c>
      <c r="W50" s="2">
        <v>1.0295000000000001</v>
      </c>
      <c r="X50" s="2">
        <v>0.88406978558857519</v>
      </c>
      <c r="Y50" s="7">
        <f t="shared" si="5"/>
        <v>1338982.7243240848</v>
      </c>
      <c r="Z50" s="6">
        <v>1397175.06</v>
      </c>
      <c r="AA50" s="2">
        <v>1.0375000000000001</v>
      </c>
      <c r="AB50" s="3">
        <v>0.9172224025481468</v>
      </c>
      <c r="AC50" s="7">
        <f t="shared" si="6"/>
        <v>1523267.4824758868</v>
      </c>
      <c r="AD50" s="6">
        <v>1288626.8899999999</v>
      </c>
      <c r="AE50" s="2">
        <v>1.0430999999999999</v>
      </c>
      <c r="AF50" s="3">
        <v>0.95675468809797182</v>
      </c>
      <c r="AG50" s="7">
        <f t="shared" si="7"/>
        <v>1346872.8254279997</v>
      </c>
      <c r="AH50" s="6">
        <v>1089055.3</v>
      </c>
      <c r="AI50" s="2">
        <v>1.0451999999999999</v>
      </c>
      <c r="AJ50" s="3">
        <v>1</v>
      </c>
      <c r="AK50" s="7">
        <f t="shared" si="8"/>
        <v>1089055.3</v>
      </c>
    </row>
    <row r="51" spans="1:37" x14ac:dyDescent="0.25">
      <c r="A51" t="s">
        <v>61</v>
      </c>
      <c r="B51" s="6">
        <v>579015.4</v>
      </c>
      <c r="C51" s="2">
        <v>1.0584</v>
      </c>
      <c r="D51" s="2">
        <v>0.64776647727787162</v>
      </c>
      <c r="E51" s="7">
        <f t="shared" si="0"/>
        <v>893864.40995405277</v>
      </c>
      <c r="F51" s="6">
        <v>650797.28</v>
      </c>
      <c r="G51" s="2">
        <v>1.0590999999999999</v>
      </c>
      <c r="H51" s="2">
        <v>0.68604947608499378</v>
      </c>
      <c r="I51" s="7">
        <f t="shared" si="1"/>
        <v>948615.66503021948</v>
      </c>
      <c r="J51" s="6">
        <v>764074.23</v>
      </c>
      <c r="K51" s="2">
        <v>1.0641</v>
      </c>
      <c r="L51" s="2">
        <v>0.7300252475020419</v>
      </c>
      <c r="M51" s="7">
        <f t="shared" si="2"/>
        <v>1046640.8286760834</v>
      </c>
      <c r="N51" s="6">
        <v>796349.48</v>
      </c>
      <c r="O51" s="2">
        <v>1.1067</v>
      </c>
      <c r="P51" s="2">
        <v>0.80791894141050979</v>
      </c>
      <c r="Q51" s="7">
        <f t="shared" si="3"/>
        <v>985679.92304981581</v>
      </c>
      <c r="R51" s="6">
        <v>838924.62</v>
      </c>
      <c r="S51" s="2">
        <v>1.0629</v>
      </c>
      <c r="T51" s="2">
        <v>0.85873704282523078</v>
      </c>
      <c r="U51" s="7">
        <f t="shared" si="4"/>
        <v>976928.41715544462</v>
      </c>
      <c r="V51" s="6">
        <v>894035.61</v>
      </c>
      <c r="W51" s="2">
        <v>1.0295000000000001</v>
      </c>
      <c r="X51" s="2">
        <v>0.88406978558857519</v>
      </c>
      <c r="Y51" s="7">
        <f t="shared" si="5"/>
        <v>1011272.6671286363</v>
      </c>
      <c r="Z51" s="6">
        <v>1009339.37</v>
      </c>
      <c r="AA51" s="2">
        <v>1.0375000000000001</v>
      </c>
      <c r="AB51" s="3">
        <v>0.9172224025481468</v>
      </c>
      <c r="AC51" s="7">
        <f t="shared" si="6"/>
        <v>1100430.3505844842</v>
      </c>
      <c r="AD51" s="6">
        <v>392537.35</v>
      </c>
      <c r="AE51" s="2">
        <v>1.0430999999999999</v>
      </c>
      <c r="AF51" s="3">
        <v>0.95675468809797182</v>
      </c>
      <c r="AG51" s="7">
        <f t="shared" si="7"/>
        <v>410280.03821999993</v>
      </c>
      <c r="AH51" s="6">
        <v>839224.9</v>
      </c>
      <c r="AI51" s="2">
        <v>1.0451999999999999</v>
      </c>
      <c r="AJ51" s="3">
        <v>1</v>
      </c>
      <c r="AK51" s="7">
        <f t="shared" si="8"/>
        <v>839224.9</v>
      </c>
    </row>
    <row r="52" spans="1:37" x14ac:dyDescent="0.25">
      <c r="A52" t="s">
        <v>62</v>
      </c>
      <c r="B52" s="6">
        <v>171568.18</v>
      </c>
      <c r="C52" s="2">
        <v>1.0584</v>
      </c>
      <c r="D52" s="2">
        <v>0.64776647727787162</v>
      </c>
      <c r="E52" s="7">
        <f t="shared" si="0"/>
        <v>264861.15910317877</v>
      </c>
      <c r="F52" s="6">
        <v>192458.34</v>
      </c>
      <c r="G52" s="2">
        <v>1.0590999999999999</v>
      </c>
      <c r="H52" s="2">
        <v>0.68604947608499378</v>
      </c>
      <c r="I52" s="7">
        <f t="shared" si="1"/>
        <v>280531.28339705424</v>
      </c>
      <c r="J52" s="6">
        <v>238272.1</v>
      </c>
      <c r="K52" s="2">
        <v>1.0641</v>
      </c>
      <c r="L52" s="2">
        <v>0.7300252475020419</v>
      </c>
      <c r="M52" s="7">
        <f t="shared" si="2"/>
        <v>326388.84862586012</v>
      </c>
      <c r="N52" s="6">
        <v>256337.5</v>
      </c>
      <c r="O52" s="2">
        <v>1.1067</v>
      </c>
      <c r="P52" s="2">
        <v>0.80791894141050979</v>
      </c>
      <c r="Q52" s="7">
        <f t="shared" si="3"/>
        <v>317281.2108507714</v>
      </c>
      <c r="R52" s="6">
        <v>261773.98</v>
      </c>
      <c r="S52" s="2">
        <v>1.0629</v>
      </c>
      <c r="T52" s="2">
        <v>0.85873704282523078</v>
      </c>
      <c r="U52" s="7">
        <f t="shared" si="4"/>
        <v>304836.01725013275</v>
      </c>
      <c r="V52" s="6">
        <v>292960.53999999998</v>
      </c>
      <c r="W52" s="2">
        <v>1.0295000000000001</v>
      </c>
      <c r="X52" s="2">
        <v>0.88406978558857519</v>
      </c>
      <c r="Y52" s="7">
        <f t="shared" si="5"/>
        <v>331377.16589302913</v>
      </c>
      <c r="Z52" s="6">
        <v>324767.06</v>
      </c>
      <c r="AA52" s="2">
        <v>1.0375000000000001</v>
      </c>
      <c r="AB52" s="3">
        <v>0.9172224025481468</v>
      </c>
      <c r="AC52" s="7">
        <f t="shared" si="6"/>
        <v>354076.67660292709</v>
      </c>
      <c r="AD52" s="6">
        <v>2119079.92</v>
      </c>
      <c r="AE52" s="2">
        <v>1.0430999999999999</v>
      </c>
      <c r="AF52" s="3">
        <v>0.95675468809797182</v>
      </c>
      <c r="AG52" s="7">
        <f t="shared" si="7"/>
        <v>2214862.3323839996</v>
      </c>
      <c r="AH52" s="6">
        <v>261595.63</v>
      </c>
      <c r="AI52" s="2">
        <v>1.0451999999999999</v>
      </c>
      <c r="AJ52" s="3">
        <v>1</v>
      </c>
      <c r="AK52" s="7">
        <f t="shared" si="8"/>
        <v>261595.63</v>
      </c>
    </row>
    <row r="53" spans="1:37" x14ac:dyDescent="0.25">
      <c r="A53" t="s">
        <v>63</v>
      </c>
      <c r="B53" s="6">
        <v>882073.97</v>
      </c>
      <c r="C53" s="2">
        <v>1.0584</v>
      </c>
      <c r="D53" s="2">
        <v>0.64776647727787162</v>
      </c>
      <c r="E53" s="7">
        <f t="shared" si="0"/>
        <v>1361715.9901617102</v>
      </c>
      <c r="F53" s="6">
        <v>1090312.42</v>
      </c>
      <c r="G53" s="2">
        <v>1.0590999999999999</v>
      </c>
      <c r="H53" s="2">
        <v>0.68604947608499378</v>
      </c>
      <c r="I53" s="7">
        <f t="shared" si="1"/>
        <v>1589262.0838688936</v>
      </c>
      <c r="J53" s="6">
        <v>1262795.3799999999</v>
      </c>
      <c r="K53" s="2">
        <v>1.0641</v>
      </c>
      <c r="L53" s="2">
        <v>0.7300252475020419</v>
      </c>
      <c r="M53" s="7">
        <f t="shared" si="2"/>
        <v>1729796.8588359922</v>
      </c>
      <c r="N53" s="6">
        <v>1342269.43</v>
      </c>
      <c r="O53" s="2">
        <v>1.1067</v>
      </c>
      <c r="P53" s="2">
        <v>0.80791894141050979</v>
      </c>
      <c r="Q53" s="7">
        <f t="shared" si="3"/>
        <v>1661391.2129063236</v>
      </c>
      <c r="R53" s="6">
        <v>1463975.36</v>
      </c>
      <c r="S53" s="2">
        <v>1.0629</v>
      </c>
      <c r="T53" s="2">
        <v>0.85873704282523078</v>
      </c>
      <c r="U53" s="7">
        <f t="shared" si="4"/>
        <v>1704800.5233168295</v>
      </c>
      <c r="V53" s="6">
        <v>1594861.09</v>
      </c>
      <c r="W53" s="2">
        <v>1.0295000000000001</v>
      </c>
      <c r="X53" s="2">
        <v>0.88406978558857519</v>
      </c>
      <c r="Y53" s="7">
        <f t="shared" si="5"/>
        <v>1803999.0914724125</v>
      </c>
      <c r="Z53" s="6">
        <v>1707443.61</v>
      </c>
      <c r="AA53" s="2">
        <v>1.0375000000000001</v>
      </c>
      <c r="AB53" s="3">
        <v>0.9172224025481468</v>
      </c>
      <c r="AC53" s="7">
        <f t="shared" si="6"/>
        <v>1861537.1858085128</v>
      </c>
      <c r="AD53" s="6">
        <v>570742.18999999994</v>
      </c>
      <c r="AE53" s="2">
        <v>1.0430999999999999</v>
      </c>
      <c r="AF53" s="3">
        <v>0.95675468809797182</v>
      </c>
      <c r="AG53" s="7">
        <f t="shared" si="7"/>
        <v>596539.73698799987</v>
      </c>
      <c r="AH53" s="6">
        <v>1368199.57</v>
      </c>
      <c r="AI53" s="2">
        <v>1.0451999999999999</v>
      </c>
      <c r="AJ53" s="3">
        <v>1</v>
      </c>
      <c r="AK53" s="7">
        <f t="shared" si="8"/>
        <v>1368199.57</v>
      </c>
    </row>
    <row r="54" spans="1:37" x14ac:dyDescent="0.25">
      <c r="A54" t="s">
        <v>64</v>
      </c>
      <c r="B54" s="6">
        <v>335385.78000000003</v>
      </c>
      <c r="C54" s="2">
        <v>1.0584</v>
      </c>
      <c r="D54" s="2">
        <v>0.64776647727787162</v>
      </c>
      <c r="E54" s="7">
        <f t="shared" si="0"/>
        <v>517757.23468957777</v>
      </c>
      <c r="F54" s="6">
        <v>372832.74</v>
      </c>
      <c r="G54" s="2">
        <v>1.0590999999999999</v>
      </c>
      <c r="H54" s="2">
        <v>0.68604947608499378</v>
      </c>
      <c r="I54" s="7">
        <f t="shared" si="1"/>
        <v>543448.76426056807</v>
      </c>
      <c r="J54" s="6">
        <v>423452.74</v>
      </c>
      <c r="K54" s="2">
        <v>1.0641</v>
      </c>
      <c r="L54" s="2">
        <v>0.7300252475020419</v>
      </c>
      <c r="M54" s="7">
        <f t="shared" si="2"/>
        <v>580052.18511133152</v>
      </c>
      <c r="N54" s="6">
        <v>449877.89</v>
      </c>
      <c r="O54" s="2">
        <v>1.1067</v>
      </c>
      <c r="P54" s="2">
        <v>0.80791894141050979</v>
      </c>
      <c r="Q54" s="7">
        <f t="shared" si="3"/>
        <v>556835.42858220183</v>
      </c>
      <c r="R54" s="6">
        <v>453154.49</v>
      </c>
      <c r="S54" s="2">
        <v>1.0629</v>
      </c>
      <c r="T54" s="2">
        <v>0.85873704282523078</v>
      </c>
      <c r="U54" s="7">
        <f t="shared" si="4"/>
        <v>527698.78018669039</v>
      </c>
      <c r="V54" s="6">
        <v>467007.37</v>
      </c>
      <c r="W54" s="2">
        <v>1.0295000000000001</v>
      </c>
      <c r="X54" s="2">
        <v>0.88406978558857519</v>
      </c>
      <c r="Y54" s="7">
        <f t="shared" si="5"/>
        <v>528247.1786874684</v>
      </c>
      <c r="Z54" s="6">
        <v>492950.06</v>
      </c>
      <c r="AA54" s="2">
        <v>1.0375000000000001</v>
      </c>
      <c r="AB54" s="3">
        <v>0.9172224025481468</v>
      </c>
      <c r="AC54" s="7">
        <f t="shared" si="6"/>
        <v>537437.87616888701</v>
      </c>
      <c r="AD54" s="6">
        <v>1254533.52</v>
      </c>
      <c r="AE54" s="2">
        <v>1.0430999999999999</v>
      </c>
      <c r="AF54" s="3">
        <v>0.95675468809797182</v>
      </c>
      <c r="AG54" s="7">
        <f t="shared" si="7"/>
        <v>1311238.4351039999</v>
      </c>
      <c r="AH54" s="6">
        <v>372159.9</v>
      </c>
      <c r="AI54" s="2">
        <v>1.0451999999999999</v>
      </c>
      <c r="AJ54" s="3">
        <v>1</v>
      </c>
      <c r="AK54" s="7">
        <f t="shared" si="8"/>
        <v>372159.9</v>
      </c>
    </row>
    <row r="55" spans="1:37" x14ac:dyDescent="0.25">
      <c r="A55" t="s">
        <v>65</v>
      </c>
      <c r="B55" s="6">
        <v>378789.89</v>
      </c>
      <c r="C55" s="2">
        <v>1.0584</v>
      </c>
      <c r="D55" s="2">
        <v>0.64776647727787162</v>
      </c>
      <c r="E55" s="7">
        <f t="shared" si="0"/>
        <v>584763.03311001835</v>
      </c>
      <c r="F55" s="6">
        <v>500339.06</v>
      </c>
      <c r="G55" s="2">
        <v>1.0590999999999999</v>
      </c>
      <c r="H55" s="2">
        <v>0.68604947608499378</v>
      </c>
      <c r="I55" s="7">
        <f t="shared" si="1"/>
        <v>729304.63099430117</v>
      </c>
      <c r="J55" s="6">
        <v>644597.53</v>
      </c>
      <c r="K55" s="2">
        <v>1.0641</v>
      </c>
      <c r="L55" s="2">
        <v>0.7300252475020419</v>
      </c>
      <c r="M55" s="7">
        <f t="shared" si="2"/>
        <v>882979.77666614484</v>
      </c>
      <c r="N55" s="6">
        <v>700664.9</v>
      </c>
      <c r="O55" s="2">
        <v>1.1067</v>
      </c>
      <c r="P55" s="2">
        <v>0.80791894141050979</v>
      </c>
      <c r="Q55" s="7">
        <f t="shared" si="3"/>
        <v>867246.53190670384</v>
      </c>
      <c r="R55" s="6">
        <v>777068.52</v>
      </c>
      <c r="S55" s="2">
        <v>1.0629</v>
      </c>
      <c r="T55" s="2">
        <v>0.85873704282523078</v>
      </c>
      <c r="U55" s="7">
        <f t="shared" si="4"/>
        <v>904896.9373016184</v>
      </c>
      <c r="V55" s="6">
        <v>837754.21</v>
      </c>
      <c r="W55" s="2">
        <v>1.0295000000000001</v>
      </c>
      <c r="X55" s="2">
        <v>0.88406978558857519</v>
      </c>
      <c r="Y55" s="7">
        <f t="shared" si="5"/>
        <v>947610.95069238194</v>
      </c>
      <c r="Z55" s="6">
        <v>979375.74</v>
      </c>
      <c r="AA55" s="2">
        <v>1.0375000000000001</v>
      </c>
      <c r="AB55" s="3">
        <v>0.9172224025481468</v>
      </c>
      <c r="AC55" s="7">
        <f t="shared" si="6"/>
        <v>1067762.5593086085</v>
      </c>
      <c r="AD55" s="6">
        <v>1916617.07</v>
      </c>
      <c r="AE55" s="2">
        <v>1.0430999999999999</v>
      </c>
      <c r="AF55" s="3">
        <v>0.95675468809797182</v>
      </c>
      <c r="AG55" s="7">
        <f t="shared" si="7"/>
        <v>2003248.1615639997</v>
      </c>
      <c r="AH55" s="6">
        <v>825012.9</v>
      </c>
      <c r="AI55" s="2">
        <v>1.0451999999999999</v>
      </c>
      <c r="AJ55" s="3">
        <v>1</v>
      </c>
      <c r="AK55" s="7">
        <f t="shared" si="8"/>
        <v>825012.9</v>
      </c>
    </row>
    <row r="56" spans="1:37" x14ac:dyDescent="0.25">
      <c r="A56" t="s">
        <v>66</v>
      </c>
      <c r="B56" s="6">
        <v>811476.06</v>
      </c>
      <c r="C56" s="2">
        <v>1.0584</v>
      </c>
      <c r="D56" s="2">
        <v>0.64776647727787162</v>
      </c>
      <c r="E56" s="7">
        <f t="shared" si="0"/>
        <v>1252729.3221626566</v>
      </c>
      <c r="F56" s="6">
        <v>956065.61</v>
      </c>
      <c r="G56" s="2">
        <v>1.0590999999999999</v>
      </c>
      <c r="H56" s="2">
        <v>0.68604947608499378</v>
      </c>
      <c r="I56" s="7">
        <f t="shared" si="1"/>
        <v>1393581.1385730936</v>
      </c>
      <c r="J56" s="6">
        <v>1108234.68</v>
      </c>
      <c r="K56" s="2">
        <v>1.0641</v>
      </c>
      <c r="L56" s="2">
        <v>0.7300252475020419</v>
      </c>
      <c r="M56" s="7">
        <f t="shared" si="2"/>
        <v>1518077.1949903008</v>
      </c>
      <c r="N56" s="6">
        <v>1182790.93</v>
      </c>
      <c r="O56" s="2">
        <v>1.1067</v>
      </c>
      <c r="P56" s="2">
        <v>0.80791894141050979</v>
      </c>
      <c r="Q56" s="7">
        <f t="shared" si="3"/>
        <v>1463997.0291264837</v>
      </c>
      <c r="R56" s="6">
        <v>1320463.57</v>
      </c>
      <c r="S56" s="2">
        <v>1.0629</v>
      </c>
      <c r="T56" s="2">
        <v>0.85873704282523078</v>
      </c>
      <c r="U56" s="7">
        <f t="shared" si="4"/>
        <v>1537680.9246002671</v>
      </c>
      <c r="V56" s="6">
        <v>1406378.36</v>
      </c>
      <c r="W56" s="2">
        <v>1.0295000000000001</v>
      </c>
      <c r="X56" s="2">
        <v>0.88406978558857519</v>
      </c>
      <c r="Y56" s="7">
        <f t="shared" si="5"/>
        <v>1590800.1641111337</v>
      </c>
      <c r="Z56" s="6">
        <v>1525003.77</v>
      </c>
      <c r="AA56" s="2">
        <v>1.0375000000000001</v>
      </c>
      <c r="AB56" s="3">
        <v>0.9172224025481468</v>
      </c>
      <c r="AC56" s="7">
        <f t="shared" si="6"/>
        <v>1662632.4932354121</v>
      </c>
      <c r="AD56" s="6">
        <v>271092.87</v>
      </c>
      <c r="AE56" s="2">
        <v>1.0430999999999999</v>
      </c>
      <c r="AF56" s="3">
        <v>0.95675468809797182</v>
      </c>
      <c r="AG56" s="7">
        <f t="shared" si="7"/>
        <v>283346.26772399998</v>
      </c>
      <c r="AH56" s="6">
        <v>1237950.75</v>
      </c>
      <c r="AI56" s="2">
        <v>1.0451999999999999</v>
      </c>
      <c r="AJ56" s="3">
        <v>1</v>
      </c>
      <c r="AK56" s="7">
        <f t="shared" si="8"/>
        <v>1237950.75</v>
      </c>
    </row>
    <row r="57" spans="1:37" x14ac:dyDescent="0.25">
      <c r="A57" t="s">
        <v>67</v>
      </c>
      <c r="B57" s="6">
        <v>112586.96</v>
      </c>
      <c r="C57" s="2">
        <v>1.0584</v>
      </c>
      <c r="D57" s="2">
        <v>0.64776647727787162</v>
      </c>
      <c r="E57" s="7">
        <f t="shared" si="0"/>
        <v>173807.9446054812</v>
      </c>
      <c r="F57" s="6">
        <v>129196.44</v>
      </c>
      <c r="G57" s="2">
        <v>1.0590999999999999</v>
      </c>
      <c r="H57" s="2">
        <v>0.68604947608499378</v>
      </c>
      <c r="I57" s="7">
        <f t="shared" si="1"/>
        <v>188319.42083429857</v>
      </c>
      <c r="J57" s="6">
        <v>148819</v>
      </c>
      <c r="K57" s="2">
        <v>1.0641</v>
      </c>
      <c r="L57" s="2">
        <v>0.7300252475020419</v>
      </c>
      <c r="M57" s="7">
        <f t="shared" si="2"/>
        <v>203854.59339826976</v>
      </c>
      <c r="N57" s="6">
        <v>177289.73</v>
      </c>
      <c r="O57" s="2">
        <v>1.1067</v>
      </c>
      <c r="P57" s="2">
        <v>0.80791894141050979</v>
      </c>
      <c r="Q57" s="7">
        <f t="shared" si="3"/>
        <v>219439.99690176561</v>
      </c>
      <c r="R57" s="6">
        <v>196084.81</v>
      </c>
      <c r="S57" s="2">
        <v>1.0629</v>
      </c>
      <c r="T57" s="2">
        <v>0.85873704282523078</v>
      </c>
      <c r="U57" s="7">
        <f t="shared" si="4"/>
        <v>228340.92419593802</v>
      </c>
      <c r="V57" s="6">
        <v>208015.82</v>
      </c>
      <c r="W57" s="2">
        <v>1.0295000000000001</v>
      </c>
      <c r="X57" s="2">
        <v>0.88406978558857519</v>
      </c>
      <c r="Y57" s="7">
        <f t="shared" si="5"/>
        <v>235293.43881095556</v>
      </c>
      <c r="Z57" s="6">
        <v>226660.37</v>
      </c>
      <c r="AA57" s="2">
        <v>1.0375000000000001</v>
      </c>
      <c r="AB57" s="3">
        <v>0.9172224025481468</v>
      </c>
      <c r="AC57" s="7">
        <f t="shared" si="6"/>
        <v>247116.04227100432</v>
      </c>
      <c r="AD57" s="6">
        <v>1162469.47</v>
      </c>
      <c r="AE57" s="2">
        <v>1.0430999999999999</v>
      </c>
      <c r="AF57" s="3">
        <v>0.95675468809797182</v>
      </c>
      <c r="AG57" s="7">
        <f t="shared" si="7"/>
        <v>1215013.0900439997</v>
      </c>
      <c r="AH57" s="6">
        <v>170054.66</v>
      </c>
      <c r="AI57" s="2">
        <v>1.0451999999999999</v>
      </c>
      <c r="AJ57" s="3">
        <v>1</v>
      </c>
      <c r="AK57" s="7">
        <f t="shared" si="8"/>
        <v>170054.66</v>
      </c>
    </row>
    <row r="58" spans="1:37" x14ac:dyDescent="0.25">
      <c r="A58" t="s">
        <v>68</v>
      </c>
      <c r="B58" s="6">
        <v>459899.19</v>
      </c>
      <c r="C58" s="2">
        <v>1.0584</v>
      </c>
      <c r="D58" s="2">
        <v>0.64776647727787162</v>
      </c>
      <c r="E58" s="7">
        <f t="shared" si="0"/>
        <v>709976.82981781964</v>
      </c>
      <c r="F58" s="6">
        <v>533489.36</v>
      </c>
      <c r="G58" s="2">
        <v>1.0590999999999999</v>
      </c>
      <c r="H58" s="2">
        <v>0.68604947608499378</v>
      </c>
      <c r="I58" s="7">
        <f t="shared" si="1"/>
        <v>777625.19846878608</v>
      </c>
      <c r="J58" s="6">
        <v>609989.86</v>
      </c>
      <c r="K58" s="2">
        <v>1.0641</v>
      </c>
      <c r="L58" s="2">
        <v>0.7300252475020419</v>
      </c>
      <c r="M58" s="7">
        <f t="shared" si="2"/>
        <v>835573.64911313402</v>
      </c>
      <c r="N58" s="6">
        <v>645985.26</v>
      </c>
      <c r="O58" s="2">
        <v>1.1067</v>
      </c>
      <c r="P58" s="2">
        <v>0.80791894141050979</v>
      </c>
      <c r="Q58" s="7">
        <f t="shared" si="3"/>
        <v>799566.92050343938</v>
      </c>
      <c r="R58" s="6">
        <v>692070.72</v>
      </c>
      <c r="S58" s="2">
        <v>1.0629</v>
      </c>
      <c r="T58" s="2">
        <v>0.85873704282523078</v>
      </c>
      <c r="U58" s="7">
        <f t="shared" si="4"/>
        <v>805916.92856651277</v>
      </c>
      <c r="V58" s="6">
        <v>748475.39</v>
      </c>
      <c r="W58" s="2">
        <v>1.0295000000000001</v>
      </c>
      <c r="X58" s="2">
        <v>0.88406978558857519</v>
      </c>
      <c r="Y58" s="7">
        <f t="shared" si="5"/>
        <v>846624.78256928292</v>
      </c>
      <c r="Z58" s="6">
        <v>863387.5</v>
      </c>
      <c r="AA58" s="2">
        <v>1.0375000000000001</v>
      </c>
      <c r="AB58" s="3">
        <v>0.9172224025481468</v>
      </c>
      <c r="AC58" s="7">
        <f t="shared" si="6"/>
        <v>941306.59870649979</v>
      </c>
      <c r="AD58" s="6">
        <v>1116514.1000000001</v>
      </c>
      <c r="AE58" s="2">
        <v>1.0430999999999999</v>
      </c>
      <c r="AF58" s="3">
        <v>0.95675468809797182</v>
      </c>
      <c r="AG58" s="7">
        <f t="shared" si="7"/>
        <v>1166980.5373199999</v>
      </c>
      <c r="AH58" s="6">
        <v>792648.25</v>
      </c>
      <c r="AI58" s="2">
        <v>1.0451999999999999</v>
      </c>
      <c r="AJ58" s="3">
        <v>1</v>
      </c>
      <c r="AK58" s="7">
        <f t="shared" si="8"/>
        <v>792648.25</v>
      </c>
    </row>
    <row r="59" spans="1:37" x14ac:dyDescent="0.25">
      <c r="A59" t="s">
        <v>69</v>
      </c>
      <c r="B59" s="6">
        <v>500929.38</v>
      </c>
      <c r="C59" s="2">
        <v>1.0584</v>
      </c>
      <c r="D59" s="2">
        <v>0.64776647727787162</v>
      </c>
      <c r="E59" s="7">
        <f t="shared" si="0"/>
        <v>773317.85075552296</v>
      </c>
      <c r="F59" s="6">
        <v>589861.16</v>
      </c>
      <c r="G59" s="2">
        <v>1.0590999999999999</v>
      </c>
      <c r="H59" s="2">
        <v>0.68604947608499378</v>
      </c>
      <c r="I59" s="7">
        <f t="shared" si="1"/>
        <v>859793.90781857097</v>
      </c>
      <c r="J59" s="6">
        <v>667844.94999999995</v>
      </c>
      <c r="K59" s="2">
        <v>1.0641</v>
      </c>
      <c r="L59" s="2">
        <v>0.7300252475020419</v>
      </c>
      <c r="M59" s="7">
        <f t="shared" si="2"/>
        <v>914824.45612010418</v>
      </c>
      <c r="N59" s="6">
        <v>718217.16</v>
      </c>
      <c r="O59" s="2">
        <v>1.1067</v>
      </c>
      <c r="P59" s="2">
        <v>0.80791894141050979</v>
      </c>
      <c r="Q59" s="7">
        <f t="shared" si="3"/>
        <v>888971.80544634419</v>
      </c>
      <c r="R59" s="6">
        <v>758551.84</v>
      </c>
      <c r="S59" s="2">
        <v>1.0629</v>
      </c>
      <c r="T59" s="2">
        <v>0.85873704282523078</v>
      </c>
      <c r="U59" s="7">
        <f t="shared" si="4"/>
        <v>883334.24805383594</v>
      </c>
      <c r="V59" s="6">
        <v>787804.36</v>
      </c>
      <c r="W59" s="2">
        <v>1.0295000000000001</v>
      </c>
      <c r="X59" s="2">
        <v>0.88406978558857519</v>
      </c>
      <c r="Y59" s="7">
        <f t="shared" si="5"/>
        <v>891111.05575847067</v>
      </c>
      <c r="Z59" s="6">
        <v>912682.49</v>
      </c>
      <c r="AA59" s="2">
        <v>1.0375000000000001</v>
      </c>
      <c r="AB59" s="3">
        <v>0.9172224025481468</v>
      </c>
      <c r="AC59" s="7">
        <f t="shared" si="6"/>
        <v>995050.36887941859</v>
      </c>
      <c r="AD59" s="6">
        <v>200900.57</v>
      </c>
      <c r="AE59" s="2">
        <v>1.0430999999999999</v>
      </c>
      <c r="AF59" s="3">
        <v>0.95675468809797182</v>
      </c>
      <c r="AG59" s="7">
        <f t="shared" si="7"/>
        <v>209981.27576399999</v>
      </c>
      <c r="AH59" s="6">
        <v>686570.08</v>
      </c>
      <c r="AI59" s="2">
        <v>1.0451999999999999</v>
      </c>
      <c r="AJ59" s="3">
        <v>1</v>
      </c>
      <c r="AK59" s="7">
        <f t="shared" si="8"/>
        <v>686570.08</v>
      </c>
    </row>
    <row r="60" spans="1:37" x14ac:dyDescent="0.25">
      <c r="A60" t="s">
        <v>70</v>
      </c>
      <c r="B60" s="6">
        <v>128968.85</v>
      </c>
      <c r="C60" s="2">
        <v>1.0584</v>
      </c>
      <c r="D60" s="2">
        <v>0.64776647727787162</v>
      </c>
      <c r="E60" s="7">
        <f t="shared" si="0"/>
        <v>199097.75285372848</v>
      </c>
      <c r="F60" s="6">
        <v>150010.99</v>
      </c>
      <c r="G60" s="2">
        <v>1.0590999999999999</v>
      </c>
      <c r="H60" s="2">
        <v>0.68604947608499378</v>
      </c>
      <c r="I60" s="7">
        <f t="shared" si="1"/>
        <v>218659.14227651904</v>
      </c>
      <c r="J60" s="6">
        <v>158627.32999999999</v>
      </c>
      <c r="K60" s="2">
        <v>1.0641</v>
      </c>
      <c r="L60" s="2">
        <v>0.7300252475020419</v>
      </c>
      <c r="M60" s="7">
        <f t="shared" si="2"/>
        <v>217290.1972127427</v>
      </c>
      <c r="N60" s="6">
        <v>165158.20000000001</v>
      </c>
      <c r="O60" s="2">
        <v>1.1067</v>
      </c>
      <c r="P60" s="2">
        <v>0.80791894141050979</v>
      </c>
      <c r="Q60" s="7">
        <f t="shared" si="3"/>
        <v>204424.22071657045</v>
      </c>
      <c r="R60" s="6">
        <v>142086.26999999999</v>
      </c>
      <c r="S60" s="2">
        <v>1.0629</v>
      </c>
      <c r="T60" s="2">
        <v>0.85873704282523078</v>
      </c>
      <c r="U60" s="7">
        <f t="shared" si="4"/>
        <v>165459.57949192281</v>
      </c>
      <c r="V60" s="6">
        <v>164141.17000000001</v>
      </c>
      <c r="W60" s="2">
        <v>1.0295000000000001</v>
      </c>
      <c r="X60" s="2">
        <v>0.88406978558857519</v>
      </c>
      <c r="Y60" s="7">
        <f t="shared" si="5"/>
        <v>185665.39958236663</v>
      </c>
      <c r="Z60" s="6">
        <v>170116.1</v>
      </c>
      <c r="AA60" s="2">
        <v>1.0375000000000001</v>
      </c>
      <c r="AB60" s="3">
        <v>0.9172224025481468</v>
      </c>
      <c r="AC60" s="7">
        <f t="shared" si="6"/>
        <v>185468.75820673196</v>
      </c>
      <c r="AD60" s="6">
        <v>3678748.44</v>
      </c>
      <c r="AE60" s="2">
        <v>1.0430999999999999</v>
      </c>
      <c r="AF60" s="3">
        <v>0.95675468809797182</v>
      </c>
      <c r="AG60" s="7">
        <f t="shared" si="7"/>
        <v>3845027.8694879995</v>
      </c>
      <c r="AH60" s="6">
        <v>130992.24</v>
      </c>
      <c r="AI60" s="2">
        <v>1.0451999999999999</v>
      </c>
      <c r="AJ60" s="3">
        <v>1</v>
      </c>
      <c r="AK60" s="7">
        <f t="shared" si="8"/>
        <v>130992.24</v>
      </c>
    </row>
    <row r="61" spans="1:37" x14ac:dyDescent="0.25">
      <c r="A61" t="s">
        <v>71</v>
      </c>
      <c r="B61" s="6">
        <v>1384449.44</v>
      </c>
      <c r="C61" s="2">
        <v>1.0584</v>
      </c>
      <c r="D61" s="2">
        <v>0.64776647727787162</v>
      </c>
      <c r="E61" s="7">
        <f t="shared" si="0"/>
        <v>2137266.2657967624</v>
      </c>
      <c r="F61" s="6">
        <v>1591088.97</v>
      </c>
      <c r="G61" s="2">
        <v>1.0590999999999999</v>
      </c>
      <c r="H61" s="2">
        <v>0.68604947608499378</v>
      </c>
      <c r="I61" s="7">
        <f t="shared" si="1"/>
        <v>2319204.4093958056</v>
      </c>
      <c r="J61" s="6">
        <v>1989384.68</v>
      </c>
      <c r="K61" s="2">
        <v>1.0641</v>
      </c>
      <c r="L61" s="2">
        <v>0.7300252475020419</v>
      </c>
      <c r="M61" s="7">
        <f t="shared" si="2"/>
        <v>2725090.2442171159</v>
      </c>
      <c r="N61" s="6">
        <v>2118981.5299999998</v>
      </c>
      <c r="O61" s="2">
        <v>1.1067</v>
      </c>
      <c r="P61" s="2">
        <v>0.80791894141050979</v>
      </c>
      <c r="Q61" s="7">
        <f t="shared" si="3"/>
        <v>2622765.0094458289</v>
      </c>
      <c r="R61" s="6">
        <v>2212944.71</v>
      </c>
      <c r="S61" s="2">
        <v>1.0629</v>
      </c>
      <c r="T61" s="2">
        <v>0.85873704282523078</v>
      </c>
      <c r="U61" s="7">
        <f t="shared" si="4"/>
        <v>2576975.9538023984</v>
      </c>
      <c r="V61" s="6">
        <v>259605.54</v>
      </c>
      <c r="W61" s="2">
        <v>1.0295000000000001</v>
      </c>
      <c r="X61" s="2">
        <v>0.88406978558857519</v>
      </c>
      <c r="Y61" s="7">
        <f t="shared" si="5"/>
        <v>293648.2438738317</v>
      </c>
      <c r="Z61" s="6">
        <v>2834221.1</v>
      </c>
      <c r="AA61" s="2">
        <v>1.0375000000000001</v>
      </c>
      <c r="AB61" s="3">
        <v>0.9172224025481468</v>
      </c>
      <c r="AC61" s="7">
        <f t="shared" si="6"/>
        <v>3090004.2259393311</v>
      </c>
      <c r="AD61" s="6">
        <v>923345.64</v>
      </c>
      <c r="AE61" s="2">
        <v>1.0430999999999999</v>
      </c>
      <c r="AF61" s="3">
        <v>0.95675468809797182</v>
      </c>
      <c r="AG61" s="7">
        <f t="shared" si="7"/>
        <v>965080.86292799993</v>
      </c>
      <c r="AH61" s="6">
        <v>2369507.1800000002</v>
      </c>
      <c r="AI61" s="2">
        <v>1.0451999999999999</v>
      </c>
      <c r="AJ61" s="3">
        <v>1</v>
      </c>
      <c r="AK61" s="7">
        <f t="shared" si="8"/>
        <v>2369507.1800000002</v>
      </c>
    </row>
    <row r="62" spans="1:37" x14ac:dyDescent="0.25">
      <c r="A62" t="s">
        <v>72</v>
      </c>
      <c r="B62" s="6">
        <v>497497.33</v>
      </c>
      <c r="C62" s="2">
        <v>1.0584</v>
      </c>
      <c r="D62" s="2">
        <v>0.64776647727787162</v>
      </c>
      <c r="E62" s="7">
        <f t="shared" si="0"/>
        <v>768019.56793233252</v>
      </c>
      <c r="F62" s="6">
        <v>549642.28</v>
      </c>
      <c r="G62" s="2">
        <v>1.0590999999999999</v>
      </c>
      <c r="H62" s="2">
        <v>0.68604947608499378</v>
      </c>
      <c r="I62" s="7">
        <f t="shared" si="1"/>
        <v>801170.03096713324</v>
      </c>
      <c r="J62" s="6">
        <v>618328.55000000005</v>
      </c>
      <c r="K62" s="2">
        <v>1.0641</v>
      </c>
      <c r="L62" s="2">
        <v>0.7300252475020419</v>
      </c>
      <c r="M62" s="7">
        <f t="shared" si="2"/>
        <v>846996.11707370519</v>
      </c>
      <c r="N62" s="6">
        <v>587353.27</v>
      </c>
      <c r="O62" s="2">
        <v>1.1067</v>
      </c>
      <c r="P62" s="2">
        <v>0.80791894141050979</v>
      </c>
      <c r="Q62" s="7">
        <f t="shared" si="3"/>
        <v>726995.29605602019</v>
      </c>
      <c r="R62" s="6">
        <v>587716.41</v>
      </c>
      <c r="S62" s="2">
        <v>1.0629</v>
      </c>
      <c r="T62" s="2">
        <v>0.85873704282523078</v>
      </c>
      <c r="U62" s="7">
        <f t="shared" si="4"/>
        <v>684396.24785070727</v>
      </c>
      <c r="V62" s="6">
        <v>607554.93000000005</v>
      </c>
      <c r="W62" s="2">
        <v>1.0295000000000001</v>
      </c>
      <c r="X62" s="2">
        <v>0.88406978558857519</v>
      </c>
      <c r="Y62" s="7">
        <f t="shared" si="5"/>
        <v>687225.08098782774</v>
      </c>
      <c r="Z62" s="6">
        <v>745949.41</v>
      </c>
      <c r="AA62" s="2">
        <v>1.0375000000000001</v>
      </c>
      <c r="AB62" s="3">
        <v>0.9172224025481468</v>
      </c>
      <c r="AC62" s="7">
        <f t="shared" si="6"/>
        <v>813269.94186760904</v>
      </c>
      <c r="AD62" s="6">
        <v>1024231.66</v>
      </c>
      <c r="AE62" s="2">
        <v>1.0430999999999999</v>
      </c>
      <c r="AF62" s="3">
        <v>0.95675468809797182</v>
      </c>
      <c r="AG62" s="7">
        <f t="shared" si="7"/>
        <v>1070526.9310319999</v>
      </c>
      <c r="AH62" s="6">
        <v>569794.55000000005</v>
      </c>
      <c r="AI62" s="2">
        <v>1.0451999999999999</v>
      </c>
      <c r="AJ62" s="3">
        <v>1</v>
      </c>
      <c r="AK62" s="7">
        <f t="shared" si="8"/>
        <v>569794.55000000005</v>
      </c>
    </row>
    <row r="63" spans="1:37" x14ac:dyDescent="0.25">
      <c r="A63" t="s">
        <v>73</v>
      </c>
      <c r="B63" s="6">
        <v>434903.05</v>
      </c>
      <c r="C63" s="2">
        <v>1.0584</v>
      </c>
      <c r="D63" s="2">
        <v>0.64776647727787162</v>
      </c>
      <c r="E63" s="7">
        <f t="shared" si="0"/>
        <v>671388.63348965824</v>
      </c>
      <c r="F63" s="6">
        <v>516750.27</v>
      </c>
      <c r="G63" s="2">
        <v>1.0590999999999999</v>
      </c>
      <c r="H63" s="2">
        <v>0.68604947608499378</v>
      </c>
      <c r="I63" s="7">
        <f t="shared" si="1"/>
        <v>753225.95237428695</v>
      </c>
      <c r="J63" s="6">
        <v>612365.51</v>
      </c>
      <c r="K63" s="2">
        <v>1.0641</v>
      </c>
      <c r="L63" s="2">
        <v>0.7300252475020419</v>
      </c>
      <c r="M63" s="7">
        <f t="shared" si="2"/>
        <v>838827.851633018</v>
      </c>
      <c r="N63" s="6">
        <v>644925.81000000006</v>
      </c>
      <c r="O63" s="2">
        <v>1.1067</v>
      </c>
      <c r="P63" s="2">
        <v>0.80791894141050979</v>
      </c>
      <c r="Q63" s="7">
        <f t="shared" si="3"/>
        <v>798255.58845551102</v>
      </c>
      <c r="R63" s="6">
        <v>689663.02</v>
      </c>
      <c r="S63" s="2">
        <v>1.0629</v>
      </c>
      <c r="T63" s="2">
        <v>0.85873704282523078</v>
      </c>
      <c r="U63" s="7">
        <f t="shared" si="4"/>
        <v>803113.15991565934</v>
      </c>
      <c r="V63" s="6">
        <v>724099.29</v>
      </c>
      <c r="W63" s="2">
        <v>1.0295000000000001</v>
      </c>
      <c r="X63" s="2">
        <v>0.88406978558857519</v>
      </c>
      <c r="Y63" s="7">
        <f t="shared" si="5"/>
        <v>819052.18547642848</v>
      </c>
      <c r="Z63" s="6">
        <v>818442.04</v>
      </c>
      <c r="AA63" s="2">
        <v>1.0375000000000001</v>
      </c>
      <c r="AB63" s="3">
        <v>0.9172224025481468</v>
      </c>
      <c r="AC63" s="7">
        <f t="shared" si="6"/>
        <v>892304.8954389646</v>
      </c>
      <c r="AD63" s="6">
        <v>1880213.04</v>
      </c>
      <c r="AE63" s="2">
        <v>1.0430999999999999</v>
      </c>
      <c r="AF63" s="3">
        <v>0.95675468809797182</v>
      </c>
      <c r="AG63" s="7">
        <f t="shared" si="7"/>
        <v>1965198.6694079998</v>
      </c>
      <c r="AH63" s="6">
        <v>636497.31000000006</v>
      </c>
      <c r="AI63" s="2">
        <v>1.0451999999999999</v>
      </c>
      <c r="AJ63" s="3">
        <v>1</v>
      </c>
      <c r="AK63" s="7">
        <f t="shared" si="8"/>
        <v>636497.31000000006</v>
      </c>
    </row>
    <row r="64" spans="1:37" x14ac:dyDescent="0.25">
      <c r="A64" t="s">
        <v>74</v>
      </c>
      <c r="B64" s="6">
        <v>721623.06</v>
      </c>
      <c r="C64" s="2">
        <v>1.0584</v>
      </c>
      <c r="D64" s="2">
        <v>0.64776647727787162</v>
      </c>
      <c r="E64" s="7">
        <f t="shared" si="0"/>
        <v>1114017.2968389753</v>
      </c>
      <c r="F64" s="6">
        <v>883368.22</v>
      </c>
      <c r="G64" s="2">
        <v>1.0590999999999999</v>
      </c>
      <c r="H64" s="2">
        <v>0.68604947608499378</v>
      </c>
      <c r="I64" s="7">
        <f t="shared" si="1"/>
        <v>1287615.9093379448</v>
      </c>
      <c r="J64" s="6">
        <v>1092758.3500000001</v>
      </c>
      <c r="K64" s="2">
        <v>1.0641</v>
      </c>
      <c r="L64" s="2">
        <v>0.7300252475020419</v>
      </c>
      <c r="M64" s="7">
        <f t="shared" si="2"/>
        <v>1496877.4761409105</v>
      </c>
      <c r="N64" s="6">
        <v>1147314.8700000001</v>
      </c>
      <c r="O64" s="2">
        <v>1.1067</v>
      </c>
      <c r="P64" s="2">
        <v>0.80791894141050979</v>
      </c>
      <c r="Q64" s="7">
        <f t="shared" si="3"/>
        <v>1420086.609180067</v>
      </c>
      <c r="R64" s="6">
        <v>1253681.9099999999</v>
      </c>
      <c r="S64" s="2">
        <v>1.0629</v>
      </c>
      <c r="T64" s="2">
        <v>0.85873704282523078</v>
      </c>
      <c r="U64" s="7">
        <f t="shared" si="4"/>
        <v>1459913.6260331883</v>
      </c>
      <c r="V64" s="6">
        <v>1313584.3500000001</v>
      </c>
      <c r="W64" s="2">
        <v>1.0295000000000001</v>
      </c>
      <c r="X64" s="2">
        <v>0.88406978558857519</v>
      </c>
      <c r="Y64" s="7">
        <f t="shared" si="5"/>
        <v>1485837.8506007565</v>
      </c>
      <c r="Z64" s="6">
        <v>1521620.8</v>
      </c>
      <c r="AA64" s="2">
        <v>1.0375000000000001</v>
      </c>
      <c r="AB64" s="3">
        <v>0.9172224025481468</v>
      </c>
      <c r="AC64" s="7">
        <f t="shared" si="6"/>
        <v>1658944.2165528957</v>
      </c>
      <c r="AD64" s="6">
        <v>187073.71</v>
      </c>
      <c r="AE64" s="2">
        <v>1.0430999999999999</v>
      </c>
      <c r="AF64" s="3">
        <v>0.95675468809797182</v>
      </c>
      <c r="AG64" s="7">
        <f t="shared" si="7"/>
        <v>195529.44169199996</v>
      </c>
      <c r="AH64" s="6">
        <v>1162639.23</v>
      </c>
      <c r="AI64" s="2">
        <v>1.0451999999999999</v>
      </c>
      <c r="AJ64" s="3">
        <v>1</v>
      </c>
      <c r="AK64" s="7">
        <f t="shared" si="8"/>
        <v>1162639.23</v>
      </c>
    </row>
    <row r="65" spans="1:37" x14ac:dyDescent="0.25">
      <c r="A65" t="s">
        <v>75</v>
      </c>
      <c r="B65" s="6">
        <v>66347.06</v>
      </c>
      <c r="C65" s="2">
        <v>1.0584</v>
      </c>
      <c r="D65" s="2">
        <v>0.64776647727787162</v>
      </c>
      <c r="E65" s="7">
        <f t="shared" si="0"/>
        <v>102424.34940259988</v>
      </c>
      <c r="F65" s="6">
        <v>75061</v>
      </c>
      <c r="G65" s="2">
        <v>1.0590999999999999</v>
      </c>
      <c r="H65" s="2">
        <v>0.68604947608499378</v>
      </c>
      <c r="I65" s="7">
        <f t="shared" si="1"/>
        <v>109410.47638188238</v>
      </c>
      <c r="J65" s="6">
        <v>86781.85</v>
      </c>
      <c r="K65" s="2">
        <v>1.0641</v>
      </c>
      <c r="L65" s="2">
        <v>0.7300252475020419</v>
      </c>
      <c r="M65" s="7">
        <f t="shared" si="2"/>
        <v>118875.1352051797</v>
      </c>
      <c r="N65" s="6">
        <v>112583.81</v>
      </c>
      <c r="O65" s="2">
        <v>1.1067</v>
      </c>
      <c r="P65" s="2">
        <v>0.80791894141050979</v>
      </c>
      <c r="Q65" s="7">
        <f t="shared" si="3"/>
        <v>139350.37814987346</v>
      </c>
      <c r="R65" s="6">
        <v>117201.11</v>
      </c>
      <c r="S65" s="2">
        <v>1.0629</v>
      </c>
      <c r="T65" s="2">
        <v>0.85873704282523078</v>
      </c>
      <c r="U65" s="7">
        <f t="shared" si="4"/>
        <v>136480.78999178871</v>
      </c>
      <c r="V65" s="6">
        <v>128824.93</v>
      </c>
      <c r="W65" s="2">
        <v>1.0295000000000001</v>
      </c>
      <c r="X65" s="2">
        <v>0.88406978558857519</v>
      </c>
      <c r="Y65" s="7">
        <f t="shared" si="5"/>
        <v>145718.05540694276</v>
      </c>
      <c r="Z65" s="6">
        <v>144260.38</v>
      </c>
      <c r="AA65" s="2">
        <v>1.0375000000000001</v>
      </c>
      <c r="AB65" s="3">
        <v>0.9172224025481468</v>
      </c>
      <c r="AC65" s="7">
        <f t="shared" si="6"/>
        <v>157279.60808548555</v>
      </c>
      <c r="AD65" s="6">
        <v>598693.94999999995</v>
      </c>
      <c r="AE65" s="2">
        <v>1.0430999999999999</v>
      </c>
      <c r="AF65" s="3">
        <v>0.95675468809797182</v>
      </c>
      <c r="AG65" s="7">
        <f t="shared" si="7"/>
        <v>625754.91653999989</v>
      </c>
      <c r="AH65" s="6">
        <v>122655.84</v>
      </c>
      <c r="AI65" s="2">
        <v>1.0451999999999999</v>
      </c>
      <c r="AJ65" s="3">
        <v>1</v>
      </c>
      <c r="AK65" s="7">
        <f t="shared" si="8"/>
        <v>122655.84</v>
      </c>
    </row>
    <row r="66" spans="1:37" x14ac:dyDescent="0.25">
      <c r="A66" t="s">
        <v>76</v>
      </c>
      <c r="B66" s="6">
        <v>232436.34</v>
      </c>
      <c r="C66" s="2">
        <v>1.0584</v>
      </c>
      <c r="D66" s="2">
        <v>0.64776647727787162</v>
      </c>
      <c r="E66" s="7">
        <f t="shared" si="0"/>
        <v>358827.36781436135</v>
      </c>
      <c r="F66" s="6">
        <v>281928.74</v>
      </c>
      <c r="G66" s="2">
        <v>1.0590999999999999</v>
      </c>
      <c r="H66" s="2">
        <v>0.68604947608499378</v>
      </c>
      <c r="I66" s="7">
        <f t="shared" si="1"/>
        <v>410945.20122492185</v>
      </c>
      <c r="J66" s="6">
        <v>337004.82</v>
      </c>
      <c r="K66" s="2">
        <v>1.0641</v>
      </c>
      <c r="L66" s="2">
        <v>0.7300252475020419</v>
      </c>
      <c r="M66" s="7">
        <f t="shared" si="2"/>
        <v>461634.47244207456</v>
      </c>
      <c r="N66" s="6">
        <v>358795.21</v>
      </c>
      <c r="O66" s="2">
        <v>1.1067</v>
      </c>
      <c r="P66" s="2">
        <v>0.80791894141050979</v>
      </c>
      <c r="Q66" s="7">
        <f t="shared" si="3"/>
        <v>444098.02965331572</v>
      </c>
      <c r="R66" s="6">
        <v>376456.41</v>
      </c>
      <c r="S66" s="2">
        <v>1.0629</v>
      </c>
      <c r="T66" s="2">
        <v>0.85873704282523078</v>
      </c>
      <c r="U66" s="7">
        <f t="shared" si="4"/>
        <v>438383.80228884105</v>
      </c>
      <c r="V66" s="6">
        <v>410167.1</v>
      </c>
      <c r="W66" s="2">
        <v>1.0295000000000001</v>
      </c>
      <c r="X66" s="2">
        <v>0.88406978558857519</v>
      </c>
      <c r="Y66" s="7">
        <f t="shared" si="5"/>
        <v>463953.30627313384</v>
      </c>
      <c r="Z66" s="6">
        <v>480867.92</v>
      </c>
      <c r="AA66" s="2">
        <v>1.0375000000000001</v>
      </c>
      <c r="AB66" s="3">
        <v>0.9172224025481468</v>
      </c>
      <c r="AC66" s="7">
        <f t="shared" si="6"/>
        <v>524265.34574831027</v>
      </c>
      <c r="AD66" s="6">
        <v>223867.4</v>
      </c>
      <c r="AE66" s="2">
        <v>1.0430999999999999</v>
      </c>
      <c r="AF66" s="3">
        <v>0.95675468809797182</v>
      </c>
      <c r="AG66" s="7">
        <f t="shared" si="7"/>
        <v>233986.20647999996</v>
      </c>
      <c r="AH66" s="6">
        <v>400517.8</v>
      </c>
      <c r="AI66" s="2">
        <v>1.0451999999999999</v>
      </c>
      <c r="AJ66" s="3">
        <v>1</v>
      </c>
      <c r="AK66" s="7">
        <f t="shared" si="8"/>
        <v>400517.8</v>
      </c>
    </row>
    <row r="67" spans="1:37" x14ac:dyDescent="0.25">
      <c r="A67" t="s">
        <v>77</v>
      </c>
      <c r="B67" s="6">
        <v>89825.23</v>
      </c>
      <c r="C67" s="2">
        <v>1.0584</v>
      </c>
      <c r="D67" s="2">
        <v>0.64776647727787162</v>
      </c>
      <c r="E67" s="7">
        <f t="shared" ref="E67:E79" si="9">B67/D67</f>
        <v>138669.15493601217</v>
      </c>
      <c r="F67" s="6">
        <v>106171.73</v>
      </c>
      <c r="G67" s="2">
        <v>1.0590999999999999</v>
      </c>
      <c r="H67" s="2">
        <v>0.68604947608499378</v>
      </c>
      <c r="I67" s="7">
        <f t="shared" ref="I67:I79" si="10">F67/H67</f>
        <v>154758.12416019762</v>
      </c>
      <c r="J67" s="6">
        <v>130679.25</v>
      </c>
      <c r="K67" s="2">
        <v>1.0641</v>
      </c>
      <c r="L67" s="2">
        <v>0.7300252475020419</v>
      </c>
      <c r="M67" s="7">
        <f t="shared" ref="M67:M80" si="11">J67/L67</f>
        <v>179006.48018291243</v>
      </c>
      <c r="N67" s="6">
        <v>131111.92000000001</v>
      </c>
      <c r="O67" s="2">
        <v>1.1067</v>
      </c>
      <c r="P67" s="2">
        <v>0.80791894141050979</v>
      </c>
      <c r="Q67" s="7">
        <f t="shared" ref="Q67:Q80" si="12">N67/P67</f>
        <v>162283.50801021888</v>
      </c>
      <c r="R67" s="6">
        <v>136003.34</v>
      </c>
      <c r="S67" s="2">
        <v>1.0629</v>
      </c>
      <c r="T67" s="2">
        <v>0.85873704282523078</v>
      </c>
      <c r="U67" s="7">
        <f t="shared" ref="U67:U80" si="13">R67/T67</f>
        <v>158376.0024518696</v>
      </c>
      <c r="V67" s="6">
        <v>146325.12</v>
      </c>
      <c r="W67" s="2">
        <v>1.0295000000000001</v>
      </c>
      <c r="X67" s="2">
        <v>0.88406978558857519</v>
      </c>
      <c r="Y67" s="7">
        <f t="shared" ref="Y67:Y80" si="14">V67/X67</f>
        <v>165513.08775085339</v>
      </c>
      <c r="Z67" s="6">
        <v>184856.25</v>
      </c>
      <c r="AA67" s="2">
        <v>1.0375000000000001</v>
      </c>
      <c r="AB67" s="3">
        <v>0.9172224025481468</v>
      </c>
      <c r="AC67" s="7">
        <f t="shared" ref="AC67:AC80" si="15">Z67/AB67</f>
        <v>201539.17903274996</v>
      </c>
      <c r="AD67" s="6">
        <v>360096.3</v>
      </c>
      <c r="AE67" s="2">
        <v>1.0430999999999999</v>
      </c>
      <c r="AF67" s="3">
        <v>0.95675468809797182</v>
      </c>
      <c r="AG67" s="7">
        <f t="shared" ref="AG67:AG78" si="16">AD67/AF67</f>
        <v>376372.65275999991</v>
      </c>
      <c r="AH67" s="6">
        <v>141102.82999999999</v>
      </c>
      <c r="AI67" s="2">
        <v>1.0451999999999999</v>
      </c>
      <c r="AJ67" s="3">
        <v>1</v>
      </c>
      <c r="AK67" s="7">
        <f t="shared" ref="AK67:AK80" si="17">AH67/AJ67</f>
        <v>141102.82999999999</v>
      </c>
    </row>
    <row r="68" spans="1:37" x14ac:dyDescent="0.25">
      <c r="A68" t="s">
        <v>78</v>
      </c>
      <c r="B68" s="6">
        <v>161364.65</v>
      </c>
      <c r="C68" s="2">
        <v>1.0584</v>
      </c>
      <c r="D68" s="2">
        <v>0.64776647727787162</v>
      </c>
      <c r="E68" s="7">
        <f t="shared" si="9"/>
        <v>249109.29426003562</v>
      </c>
      <c r="F68" s="6">
        <v>174536.86</v>
      </c>
      <c r="G68" s="2">
        <v>1.0590999999999999</v>
      </c>
      <c r="H68" s="2">
        <v>0.68604947608499378</v>
      </c>
      <c r="I68" s="7">
        <f t="shared" si="10"/>
        <v>254408.56102100841</v>
      </c>
      <c r="J68" s="6">
        <v>210493.51</v>
      </c>
      <c r="K68" s="2">
        <v>1.0641</v>
      </c>
      <c r="L68" s="2">
        <v>0.7300252475020419</v>
      </c>
      <c r="M68" s="7">
        <f t="shared" si="11"/>
        <v>288337.30164847657</v>
      </c>
      <c r="N68" s="6">
        <v>206566.59</v>
      </c>
      <c r="O68" s="2">
        <v>1.1067</v>
      </c>
      <c r="P68" s="2">
        <v>0.80791894141050979</v>
      </c>
      <c r="Q68" s="7">
        <f t="shared" si="12"/>
        <v>255677.36986010571</v>
      </c>
      <c r="R68" s="6">
        <v>220082.63</v>
      </c>
      <c r="S68" s="2">
        <v>1.0629</v>
      </c>
      <c r="T68" s="2">
        <v>0.85873704282523078</v>
      </c>
      <c r="U68" s="7">
        <f t="shared" si="13"/>
        <v>256286.40552867239</v>
      </c>
      <c r="V68" s="6">
        <v>235782.22</v>
      </c>
      <c r="W68" s="2">
        <v>1.0295000000000001</v>
      </c>
      <c r="X68" s="2">
        <v>0.88406978558857519</v>
      </c>
      <c r="Y68" s="7">
        <f t="shared" si="14"/>
        <v>266700.91416259232</v>
      </c>
      <c r="Z68" s="6">
        <v>269431.03999999998</v>
      </c>
      <c r="AA68" s="2">
        <v>1.0375000000000001</v>
      </c>
      <c r="AB68" s="3">
        <v>0.9172224025481468</v>
      </c>
      <c r="AC68" s="7">
        <f t="shared" si="15"/>
        <v>293746.68482964468</v>
      </c>
      <c r="AD68" s="6">
        <v>1075473.44</v>
      </c>
      <c r="AE68" s="2">
        <v>1.0430999999999999</v>
      </c>
      <c r="AF68" s="3">
        <v>0.95675468809797182</v>
      </c>
      <c r="AG68" s="7">
        <f t="shared" si="16"/>
        <v>1124084.8394879997</v>
      </c>
      <c r="AH68" s="6">
        <v>232822.96</v>
      </c>
      <c r="AI68" s="2">
        <v>1.0451999999999999</v>
      </c>
      <c r="AJ68" s="3">
        <v>1</v>
      </c>
      <c r="AK68" s="7">
        <f t="shared" si="17"/>
        <v>232822.96</v>
      </c>
    </row>
    <row r="69" spans="1:37" x14ac:dyDescent="0.25">
      <c r="A69" t="s">
        <v>79</v>
      </c>
      <c r="B69" s="6">
        <v>394817.57</v>
      </c>
      <c r="C69" s="2">
        <v>1.0584</v>
      </c>
      <c r="D69" s="2">
        <v>0.64776647727787162</v>
      </c>
      <c r="E69" s="7">
        <f t="shared" si="9"/>
        <v>609506.02392879862</v>
      </c>
      <c r="F69" s="6">
        <v>485058.66</v>
      </c>
      <c r="G69" s="2">
        <v>1.0590999999999999</v>
      </c>
      <c r="H69" s="2">
        <v>0.68604947608499378</v>
      </c>
      <c r="I69" s="7">
        <f t="shared" si="10"/>
        <v>707031.60181395826</v>
      </c>
      <c r="J69" s="6">
        <v>592869.87</v>
      </c>
      <c r="K69" s="2">
        <v>1.0641</v>
      </c>
      <c r="L69" s="2">
        <v>0.7300252475020419</v>
      </c>
      <c r="M69" s="7">
        <f t="shared" si="11"/>
        <v>812122.41909255576</v>
      </c>
      <c r="N69" s="6">
        <v>595153.82999999996</v>
      </c>
      <c r="O69" s="2">
        <v>1.1067</v>
      </c>
      <c r="P69" s="2">
        <v>0.80791894141050979</v>
      </c>
      <c r="Q69" s="7">
        <f t="shared" si="12"/>
        <v>736650.42307455663</v>
      </c>
      <c r="R69" s="6">
        <v>655875.79</v>
      </c>
      <c r="S69" s="2">
        <v>1.0629</v>
      </c>
      <c r="T69" s="2">
        <v>0.85873704282523078</v>
      </c>
      <c r="U69" s="7">
        <f t="shared" si="13"/>
        <v>763767.90250270267</v>
      </c>
      <c r="V69" s="6">
        <v>736729</v>
      </c>
      <c r="W69" s="2">
        <v>1.0295000000000001</v>
      </c>
      <c r="X69" s="2">
        <v>0.88406978558857519</v>
      </c>
      <c r="Y69" s="7">
        <f t="shared" si="14"/>
        <v>833338.05996946036</v>
      </c>
      <c r="Z69" s="6">
        <v>855654.94</v>
      </c>
      <c r="AA69" s="2">
        <v>1.0375000000000001</v>
      </c>
      <c r="AB69" s="3">
        <v>0.9172224025481468</v>
      </c>
      <c r="AC69" s="7">
        <f t="shared" si="15"/>
        <v>932876.18970371247</v>
      </c>
      <c r="AD69" s="6">
        <v>348695.31</v>
      </c>
      <c r="AE69" s="2">
        <v>1.0430999999999999</v>
      </c>
      <c r="AF69" s="3">
        <v>0.95675468809797182</v>
      </c>
      <c r="AG69" s="7">
        <f t="shared" si="16"/>
        <v>364456.33801199996</v>
      </c>
      <c r="AH69" s="6">
        <v>687870.26</v>
      </c>
      <c r="AI69" s="2">
        <v>1.0451999999999999</v>
      </c>
      <c r="AJ69" s="3">
        <v>1</v>
      </c>
      <c r="AK69" s="7">
        <f t="shared" si="17"/>
        <v>687870.26</v>
      </c>
    </row>
    <row r="70" spans="1:37" x14ac:dyDescent="0.25">
      <c r="A70" t="s">
        <v>80</v>
      </c>
      <c r="B70" s="6">
        <v>122480.03</v>
      </c>
      <c r="C70" s="2">
        <v>1.0584</v>
      </c>
      <c r="D70" s="2">
        <v>0.64776647727787162</v>
      </c>
      <c r="E70" s="7">
        <f t="shared" si="9"/>
        <v>189080.53179087237</v>
      </c>
      <c r="F70" s="6">
        <v>160818.35999999999</v>
      </c>
      <c r="G70" s="2">
        <v>1.0590999999999999</v>
      </c>
      <c r="H70" s="2">
        <v>0.68604947608499378</v>
      </c>
      <c r="I70" s="7">
        <f t="shared" si="10"/>
        <v>234412.18979967039</v>
      </c>
      <c r="J70" s="6">
        <v>184524.65</v>
      </c>
      <c r="K70" s="2">
        <v>1.0641</v>
      </c>
      <c r="L70" s="2">
        <v>0.7300252475020419</v>
      </c>
      <c r="M70" s="7">
        <f t="shared" si="11"/>
        <v>252764.75112524634</v>
      </c>
      <c r="N70" s="6">
        <v>201386.66</v>
      </c>
      <c r="O70" s="2">
        <v>1.1067</v>
      </c>
      <c r="P70" s="2">
        <v>0.80791894141050979</v>
      </c>
      <c r="Q70" s="7">
        <f t="shared" si="12"/>
        <v>249265.92220799773</v>
      </c>
      <c r="R70" s="6">
        <v>227622.39</v>
      </c>
      <c r="S70" s="2">
        <v>1.0629</v>
      </c>
      <c r="T70" s="2">
        <v>0.85873704282523078</v>
      </c>
      <c r="U70" s="7">
        <f t="shared" si="13"/>
        <v>265066.46231438447</v>
      </c>
      <c r="V70" s="6">
        <v>233469.31</v>
      </c>
      <c r="W70" s="2">
        <v>1.0295000000000001</v>
      </c>
      <c r="X70" s="2">
        <v>0.88406978558857519</v>
      </c>
      <c r="Y70" s="7">
        <f t="shared" si="14"/>
        <v>264084.70666664204</v>
      </c>
      <c r="Z70" s="6">
        <v>277646.87</v>
      </c>
      <c r="AA70" s="2">
        <v>1.0375000000000001</v>
      </c>
      <c r="AB70" s="3">
        <v>0.9172224025481468</v>
      </c>
      <c r="AC70" s="7">
        <f t="shared" si="15"/>
        <v>302703.97804138431</v>
      </c>
      <c r="AD70" s="6">
        <v>242573.48</v>
      </c>
      <c r="AE70" s="2">
        <v>1.0430999999999999</v>
      </c>
      <c r="AF70" s="3">
        <v>0.95675468809797182</v>
      </c>
      <c r="AG70" s="7">
        <f t="shared" si="16"/>
        <v>253537.80129599996</v>
      </c>
      <c r="AH70" s="6">
        <v>225838.56</v>
      </c>
      <c r="AI70" s="2">
        <v>1.0451999999999999</v>
      </c>
      <c r="AJ70" s="3">
        <v>1</v>
      </c>
      <c r="AK70" s="7">
        <f t="shared" si="17"/>
        <v>225838.56</v>
      </c>
    </row>
    <row r="71" spans="1:37" x14ac:dyDescent="0.25">
      <c r="A71" t="s">
        <v>81</v>
      </c>
      <c r="B71" s="6">
        <v>127508.74</v>
      </c>
      <c r="C71" s="2">
        <v>1.0584</v>
      </c>
      <c r="D71" s="2">
        <v>0.64776647727787162</v>
      </c>
      <c r="E71" s="7">
        <f t="shared" si="9"/>
        <v>196843.68437192641</v>
      </c>
      <c r="F71" s="6">
        <v>157923.48000000001</v>
      </c>
      <c r="G71" s="2">
        <v>1.0590999999999999</v>
      </c>
      <c r="H71" s="2">
        <v>0.68604947608499378</v>
      </c>
      <c r="I71" s="7">
        <f t="shared" si="10"/>
        <v>230192.55243981132</v>
      </c>
      <c r="J71" s="6">
        <v>191697.21</v>
      </c>
      <c r="K71" s="2">
        <v>1.0641</v>
      </c>
      <c r="L71" s="2">
        <v>0.7300252475020419</v>
      </c>
      <c r="M71" s="7">
        <f t="shared" si="11"/>
        <v>262589.83597613696</v>
      </c>
      <c r="N71" s="6">
        <v>192031.15</v>
      </c>
      <c r="O71" s="2">
        <v>1.1067</v>
      </c>
      <c r="P71" s="2">
        <v>0.80791894141050979</v>
      </c>
      <c r="Q71" s="7">
        <f t="shared" si="12"/>
        <v>237686.1590405856</v>
      </c>
      <c r="R71" s="6">
        <v>179389.66</v>
      </c>
      <c r="S71" s="2">
        <v>1.0629</v>
      </c>
      <c r="T71" s="2">
        <v>0.85873704282523078</v>
      </c>
      <c r="U71" s="7">
        <f t="shared" si="13"/>
        <v>208899.40814688857</v>
      </c>
      <c r="V71" s="6">
        <v>183851.94</v>
      </c>
      <c r="W71" s="2">
        <v>1.0295000000000001</v>
      </c>
      <c r="X71" s="2">
        <v>0.88406978558857519</v>
      </c>
      <c r="Y71" s="7">
        <f t="shared" si="14"/>
        <v>207960.8906412285</v>
      </c>
      <c r="Z71" s="6">
        <v>215061.55</v>
      </c>
      <c r="AA71" s="2">
        <v>1.0375000000000001</v>
      </c>
      <c r="AB71" s="3">
        <v>0.9172224025481468</v>
      </c>
      <c r="AC71" s="7">
        <f t="shared" si="15"/>
        <v>234470.45057178591</v>
      </c>
      <c r="AD71" s="6">
        <v>2399975.02</v>
      </c>
      <c r="AE71" s="2">
        <v>1.0430999999999999</v>
      </c>
      <c r="AF71" s="3">
        <v>0.95675468809797182</v>
      </c>
      <c r="AG71" s="7">
        <f t="shared" si="16"/>
        <v>2508453.8909039996</v>
      </c>
      <c r="AH71" s="6">
        <v>162292.54999999999</v>
      </c>
      <c r="AI71" s="2">
        <v>1.0451999999999999</v>
      </c>
      <c r="AJ71" s="3">
        <v>1</v>
      </c>
      <c r="AK71" s="7">
        <f t="shared" si="17"/>
        <v>162292.54999999999</v>
      </c>
    </row>
    <row r="72" spans="1:37" x14ac:dyDescent="0.25">
      <c r="A72" t="s">
        <v>82</v>
      </c>
      <c r="B72" s="6">
        <v>1081149.1599999999</v>
      </c>
      <c r="C72" s="2">
        <v>1.0584</v>
      </c>
      <c r="D72" s="2">
        <v>0.64776647727787162</v>
      </c>
      <c r="E72" s="7">
        <f t="shared" si="9"/>
        <v>1669041.5418583334</v>
      </c>
      <c r="F72" s="6">
        <v>1119283.74</v>
      </c>
      <c r="G72" s="2">
        <v>1.0590999999999999</v>
      </c>
      <c r="H72" s="2">
        <v>0.68604947608499378</v>
      </c>
      <c r="I72" s="7">
        <f t="shared" si="10"/>
        <v>1631491.2830883546</v>
      </c>
      <c r="J72" s="6">
        <v>1432427.11</v>
      </c>
      <c r="K72" s="2">
        <v>1.0641</v>
      </c>
      <c r="L72" s="2">
        <v>0.7300252475020419</v>
      </c>
      <c r="M72" s="7">
        <f t="shared" si="11"/>
        <v>1962161.0552530836</v>
      </c>
      <c r="N72" s="6">
        <v>1469092.46</v>
      </c>
      <c r="O72" s="2">
        <v>1.1067</v>
      </c>
      <c r="P72" s="2">
        <v>0.80791894141050979</v>
      </c>
      <c r="Q72" s="7">
        <f t="shared" si="12"/>
        <v>1818366.1561829168</v>
      </c>
      <c r="R72" s="6">
        <v>1616166.99</v>
      </c>
      <c r="S72" s="2">
        <v>1.0629</v>
      </c>
      <c r="T72" s="2">
        <v>0.85873704282523078</v>
      </c>
      <c r="U72" s="7">
        <f t="shared" si="13"/>
        <v>1882027.8029265362</v>
      </c>
      <c r="V72" s="6">
        <v>1707678.65</v>
      </c>
      <c r="W72" s="2">
        <v>1.0295000000000001</v>
      </c>
      <c r="X72" s="2">
        <v>0.88406978558857519</v>
      </c>
      <c r="Y72" s="7">
        <f t="shared" si="14"/>
        <v>1931610.6916413864</v>
      </c>
      <c r="Z72" s="6">
        <v>1898340.92</v>
      </c>
      <c r="AA72" s="2">
        <v>1.0375000000000001</v>
      </c>
      <c r="AB72" s="3">
        <v>0.9172224025481468</v>
      </c>
      <c r="AC72" s="7">
        <f t="shared" si="15"/>
        <v>2069662.6191490698</v>
      </c>
      <c r="AD72" s="6">
        <v>771483.11</v>
      </c>
      <c r="AE72" s="2">
        <v>1.0430999999999999</v>
      </c>
      <c r="AF72" s="3">
        <v>0.95675468809797182</v>
      </c>
      <c r="AG72" s="7">
        <f t="shared" si="16"/>
        <v>806354.14657199988</v>
      </c>
      <c r="AH72" s="6">
        <v>1516240.93</v>
      </c>
      <c r="AI72" s="2">
        <v>1.0451999999999999</v>
      </c>
      <c r="AJ72" s="3">
        <v>1</v>
      </c>
      <c r="AK72" s="7">
        <f t="shared" si="17"/>
        <v>1516240.93</v>
      </c>
    </row>
    <row r="73" spans="1:37" x14ac:dyDescent="0.25">
      <c r="A73" t="s">
        <v>83</v>
      </c>
      <c r="B73" s="6">
        <v>418612.81</v>
      </c>
      <c r="C73" s="2">
        <v>1.0584</v>
      </c>
      <c r="D73" s="2">
        <v>0.64776647727787162</v>
      </c>
      <c r="E73" s="7">
        <f t="shared" si="9"/>
        <v>646240.31141461513</v>
      </c>
      <c r="F73" s="6">
        <v>470558.94</v>
      </c>
      <c r="G73" s="2">
        <v>1.0590999999999999</v>
      </c>
      <c r="H73" s="2">
        <v>0.68604947608499378</v>
      </c>
      <c r="I73" s="7">
        <f t="shared" si="10"/>
        <v>685896.50805549638</v>
      </c>
      <c r="J73" s="6">
        <v>531945.38</v>
      </c>
      <c r="K73" s="2">
        <v>1.0641</v>
      </c>
      <c r="L73" s="2">
        <v>0.7300252475020419</v>
      </c>
      <c r="M73" s="7">
        <f t="shared" si="11"/>
        <v>728667.09996699414</v>
      </c>
      <c r="N73" s="6">
        <v>505721.65</v>
      </c>
      <c r="O73" s="2">
        <v>1.1067</v>
      </c>
      <c r="P73" s="2">
        <v>0.80791894141050979</v>
      </c>
      <c r="Q73" s="7">
        <f t="shared" si="12"/>
        <v>625955.92710957245</v>
      </c>
      <c r="R73" s="6">
        <v>525939.65</v>
      </c>
      <c r="S73" s="2">
        <v>1.0629</v>
      </c>
      <c r="T73" s="2">
        <v>0.85873704282523078</v>
      </c>
      <c r="U73" s="7">
        <f t="shared" si="13"/>
        <v>612457.15949281421</v>
      </c>
      <c r="V73" s="6">
        <v>553604.05000000005</v>
      </c>
      <c r="W73" s="2">
        <v>1.0295000000000001</v>
      </c>
      <c r="X73" s="2">
        <v>0.88406978558857519</v>
      </c>
      <c r="Y73" s="7">
        <f t="shared" si="14"/>
        <v>626199.49128951912</v>
      </c>
      <c r="Z73" s="6">
        <v>634069.07999999996</v>
      </c>
      <c r="AA73" s="2">
        <v>1.0375000000000001</v>
      </c>
      <c r="AB73" s="3">
        <v>0.9172224025481468</v>
      </c>
      <c r="AC73" s="7">
        <f t="shared" si="15"/>
        <v>691292.62242012937</v>
      </c>
      <c r="AD73" s="6">
        <v>540644.26</v>
      </c>
      <c r="AE73" s="2">
        <v>1.0430999999999999</v>
      </c>
      <c r="AF73" s="3">
        <v>0.95675468809797182</v>
      </c>
      <c r="AG73" s="7">
        <f t="shared" si="16"/>
        <v>565081.3805519999</v>
      </c>
      <c r="AH73" s="6">
        <v>495516.57</v>
      </c>
      <c r="AI73" s="2">
        <v>1.0451999999999999</v>
      </c>
      <c r="AJ73" s="3">
        <v>1</v>
      </c>
      <c r="AK73" s="7">
        <f t="shared" si="17"/>
        <v>495516.57</v>
      </c>
    </row>
    <row r="74" spans="1:37" x14ac:dyDescent="0.25">
      <c r="A74" t="s">
        <v>84</v>
      </c>
      <c r="B74" s="6">
        <v>274579.13</v>
      </c>
      <c r="C74" s="2">
        <v>1.0584</v>
      </c>
      <c r="D74" s="2">
        <v>0.64776647727787162</v>
      </c>
      <c r="E74" s="7">
        <f t="shared" si="9"/>
        <v>423885.98303801095</v>
      </c>
      <c r="F74" s="6">
        <v>322078.89</v>
      </c>
      <c r="G74" s="2">
        <v>1.0590999999999999</v>
      </c>
      <c r="H74" s="2">
        <v>0.68604947608499378</v>
      </c>
      <c r="I74" s="7">
        <f t="shared" si="10"/>
        <v>469468.89579739008</v>
      </c>
      <c r="J74" s="6">
        <v>351336.97</v>
      </c>
      <c r="K74" s="2">
        <v>1.0641</v>
      </c>
      <c r="L74" s="2">
        <v>0.7300252475020419</v>
      </c>
      <c r="M74" s="7">
        <f t="shared" si="11"/>
        <v>481266.87563503382</v>
      </c>
      <c r="N74" s="6">
        <v>368469.56</v>
      </c>
      <c r="O74" s="2">
        <v>1.1067</v>
      </c>
      <c r="P74" s="2">
        <v>0.80791894141050979</v>
      </c>
      <c r="Q74" s="7">
        <f t="shared" si="12"/>
        <v>456072.4363717793</v>
      </c>
      <c r="R74" s="6">
        <v>414868.39</v>
      </c>
      <c r="S74" s="2">
        <v>1.0629</v>
      </c>
      <c r="T74" s="2">
        <v>0.85873704282523078</v>
      </c>
      <c r="U74" s="7">
        <f t="shared" si="13"/>
        <v>483114.58492007031</v>
      </c>
      <c r="V74" s="6">
        <v>420837.67</v>
      </c>
      <c r="W74" s="2">
        <v>1.0295000000000001</v>
      </c>
      <c r="X74" s="2">
        <v>0.88406978558857519</v>
      </c>
      <c r="Y74" s="7">
        <f t="shared" si="14"/>
        <v>476023.13398803078</v>
      </c>
      <c r="Z74" s="6">
        <v>449696.09</v>
      </c>
      <c r="AA74" s="2">
        <v>1.0375000000000001</v>
      </c>
      <c r="AB74" s="3">
        <v>0.9172224025481468</v>
      </c>
      <c r="AC74" s="7">
        <f t="shared" si="15"/>
        <v>490280.31669385068</v>
      </c>
      <c r="AD74" s="6">
        <v>152643.96</v>
      </c>
      <c r="AE74" s="2">
        <v>1.0430999999999999</v>
      </c>
      <c r="AF74" s="3">
        <v>0.95675468809797182</v>
      </c>
      <c r="AG74" s="7">
        <f t="shared" si="16"/>
        <v>159543.46699199997</v>
      </c>
      <c r="AH74" s="6">
        <v>340238.94</v>
      </c>
      <c r="AI74" s="2">
        <v>1.0451999999999999</v>
      </c>
      <c r="AJ74" s="3">
        <v>1</v>
      </c>
      <c r="AK74" s="7">
        <f t="shared" si="17"/>
        <v>340238.94</v>
      </c>
    </row>
    <row r="75" spans="1:37" x14ac:dyDescent="0.25">
      <c r="A75" t="s">
        <v>85</v>
      </c>
      <c r="B75" s="6">
        <v>73640.960000000006</v>
      </c>
      <c r="C75" s="2">
        <v>1.0584</v>
      </c>
      <c r="D75" s="2">
        <v>0.64776647727787162</v>
      </c>
      <c r="E75" s="7">
        <f t="shared" si="9"/>
        <v>113684.4257663095</v>
      </c>
      <c r="F75" s="6">
        <v>95355.8</v>
      </c>
      <c r="G75" s="2">
        <v>1.0590999999999999</v>
      </c>
      <c r="H75" s="2">
        <v>0.68604947608499378</v>
      </c>
      <c r="I75" s="7">
        <f t="shared" si="10"/>
        <v>138992.59940282573</v>
      </c>
      <c r="J75" s="6">
        <v>111596.92</v>
      </c>
      <c r="K75" s="2">
        <v>1.0641</v>
      </c>
      <c r="L75" s="2">
        <v>0.7300252475020419</v>
      </c>
      <c r="M75" s="7">
        <f t="shared" si="11"/>
        <v>152867.20614369964</v>
      </c>
      <c r="N75" s="6">
        <v>118983.42</v>
      </c>
      <c r="O75" s="2">
        <v>1.1067</v>
      </c>
      <c r="P75" s="2">
        <v>0.80791894141050979</v>
      </c>
      <c r="Q75" s="7">
        <f t="shared" si="12"/>
        <v>147271.48220126159</v>
      </c>
      <c r="R75" s="6">
        <v>111498.78</v>
      </c>
      <c r="S75" s="2">
        <v>1.0629</v>
      </c>
      <c r="T75" s="2">
        <v>0.85873704282523078</v>
      </c>
      <c r="U75" s="7">
        <f t="shared" si="13"/>
        <v>129840.42196802277</v>
      </c>
      <c r="V75" s="6">
        <v>120215.94</v>
      </c>
      <c r="W75" s="2">
        <v>1.0295000000000001</v>
      </c>
      <c r="X75" s="2">
        <v>0.88406978558857519</v>
      </c>
      <c r="Y75" s="7">
        <f t="shared" si="14"/>
        <v>135980.1476757465</v>
      </c>
      <c r="Z75" s="6">
        <v>124445.71</v>
      </c>
      <c r="AA75" s="2">
        <v>1.0375000000000001</v>
      </c>
      <c r="AB75" s="3">
        <v>0.9172224025481468</v>
      </c>
      <c r="AC75" s="7">
        <f t="shared" si="15"/>
        <v>135676.70136956518</v>
      </c>
      <c r="AD75" s="6">
        <v>754824.25</v>
      </c>
      <c r="AE75" s="2">
        <v>1.0430999999999999</v>
      </c>
      <c r="AF75" s="3">
        <v>0.95675468809797182</v>
      </c>
      <c r="AG75" s="7">
        <f t="shared" si="16"/>
        <v>788942.30609999993</v>
      </c>
      <c r="AH75" s="6">
        <v>92291.96</v>
      </c>
      <c r="AI75" s="2">
        <v>1.0451999999999999</v>
      </c>
      <c r="AJ75" s="3">
        <v>1</v>
      </c>
      <c r="AK75" s="7">
        <f t="shared" si="17"/>
        <v>92291.96</v>
      </c>
    </row>
    <row r="76" spans="1:37" x14ac:dyDescent="0.25">
      <c r="A76" t="s">
        <v>86</v>
      </c>
      <c r="B76" s="6">
        <v>312156.78000000003</v>
      </c>
      <c r="C76" s="2">
        <v>1.0584</v>
      </c>
      <c r="D76" s="2">
        <v>0.64776647727787162</v>
      </c>
      <c r="E76" s="7">
        <f t="shared" si="9"/>
        <v>481897.08938286797</v>
      </c>
      <c r="F76" s="6">
        <v>379370.39</v>
      </c>
      <c r="G76" s="2">
        <v>1.0590999999999999</v>
      </c>
      <c r="H76" s="2">
        <v>0.68604947608499378</v>
      </c>
      <c r="I76" s="7">
        <f t="shared" si="10"/>
        <v>552978.17901547428</v>
      </c>
      <c r="J76" s="6">
        <v>439913.9</v>
      </c>
      <c r="K76" s="2">
        <v>1.0641</v>
      </c>
      <c r="L76" s="2">
        <v>0.7300252475020419</v>
      </c>
      <c r="M76" s="7">
        <f t="shared" si="11"/>
        <v>602600.93949527352</v>
      </c>
      <c r="N76" s="6">
        <v>466355.06</v>
      </c>
      <c r="O76" s="2">
        <v>1.1067</v>
      </c>
      <c r="P76" s="2">
        <v>0.80791894141050979</v>
      </c>
      <c r="Q76" s="7">
        <f t="shared" si="12"/>
        <v>577230.01169623702</v>
      </c>
      <c r="R76" s="6">
        <v>501070.53</v>
      </c>
      <c r="S76" s="2">
        <v>1.0629</v>
      </c>
      <c r="T76" s="2">
        <v>0.85873704282523078</v>
      </c>
      <c r="U76" s="7">
        <f t="shared" si="13"/>
        <v>583497.04858600977</v>
      </c>
      <c r="V76" s="6">
        <v>542134.35</v>
      </c>
      <c r="W76" s="2">
        <v>1.0295000000000001</v>
      </c>
      <c r="X76" s="2">
        <v>0.88406978558857519</v>
      </c>
      <c r="Y76" s="7">
        <f t="shared" si="14"/>
        <v>613225.74172023137</v>
      </c>
      <c r="Z76" s="6">
        <v>617879.06000000006</v>
      </c>
      <c r="AA76" s="2">
        <v>1.0375000000000001</v>
      </c>
      <c r="AB76" s="3">
        <v>0.9172224025481468</v>
      </c>
      <c r="AC76" s="7">
        <f t="shared" si="15"/>
        <v>673641.48355236708</v>
      </c>
      <c r="AD76" s="6">
        <v>4603748.9000000004</v>
      </c>
      <c r="AE76" s="2">
        <v>1.0430999999999999</v>
      </c>
      <c r="AF76" s="3">
        <v>0.95675468809797182</v>
      </c>
      <c r="AG76" s="7">
        <f t="shared" si="16"/>
        <v>4811838.3502799999</v>
      </c>
      <c r="AH76" s="6">
        <v>475855.67</v>
      </c>
      <c r="AI76" s="2">
        <v>1.0451999999999999</v>
      </c>
      <c r="AJ76" s="3">
        <v>1</v>
      </c>
      <c r="AK76" s="7">
        <f t="shared" si="17"/>
        <v>475855.67</v>
      </c>
    </row>
    <row r="77" spans="1:37" x14ac:dyDescent="0.25">
      <c r="A77" t="s">
        <v>87</v>
      </c>
      <c r="B77" s="6">
        <v>1543292.51</v>
      </c>
      <c r="C77" s="2">
        <v>1.0584</v>
      </c>
      <c r="D77" s="2">
        <v>0.64776647727787162</v>
      </c>
      <c r="E77" s="7">
        <f t="shared" si="9"/>
        <v>2382482.8300553993</v>
      </c>
      <c r="F77" s="6">
        <v>1924690.04</v>
      </c>
      <c r="G77" s="2">
        <v>1.0590999999999999</v>
      </c>
      <c r="H77" s="2">
        <v>0.68604947608499378</v>
      </c>
      <c r="I77" s="7">
        <f t="shared" si="10"/>
        <v>2805468.2746548043</v>
      </c>
      <c r="J77" s="6">
        <v>2315908.7999999998</v>
      </c>
      <c r="K77" s="2">
        <v>1.0641</v>
      </c>
      <c r="L77" s="2">
        <v>0.7300252475020419</v>
      </c>
      <c r="M77" s="7">
        <f t="shared" si="11"/>
        <v>3172368.0899043456</v>
      </c>
      <c r="N77" s="6">
        <v>2631593.12</v>
      </c>
      <c r="O77" s="2">
        <v>1.1067</v>
      </c>
      <c r="P77" s="2">
        <v>0.80791894141050979</v>
      </c>
      <c r="Q77" s="7">
        <f t="shared" si="12"/>
        <v>3257248.9455509218</v>
      </c>
      <c r="R77" s="6">
        <v>2887891.04</v>
      </c>
      <c r="S77" s="2">
        <v>1.0629</v>
      </c>
      <c r="T77" s="2">
        <v>0.85873704282523078</v>
      </c>
      <c r="U77" s="7">
        <f t="shared" si="13"/>
        <v>3362951.5159831536</v>
      </c>
      <c r="V77" s="6">
        <v>3122122.56</v>
      </c>
      <c r="W77" s="2">
        <v>1.0295000000000001</v>
      </c>
      <c r="X77" s="2">
        <v>0.88406978558857519</v>
      </c>
      <c r="Y77" s="7">
        <f t="shared" si="14"/>
        <v>3531534.060878946</v>
      </c>
      <c r="Z77" s="6">
        <v>3606026.2</v>
      </c>
      <c r="AA77" s="2">
        <v>1.0375000000000001</v>
      </c>
      <c r="AB77" s="3">
        <v>0.9172224025481468</v>
      </c>
      <c r="AC77" s="7">
        <f t="shared" si="15"/>
        <v>3931463.2852207432</v>
      </c>
      <c r="AD77" s="6">
        <v>182791.5</v>
      </c>
      <c r="AE77" s="2">
        <v>1.0430999999999999</v>
      </c>
      <c r="AF77" s="3">
        <v>0.95675468809797182</v>
      </c>
      <c r="AG77" s="7">
        <f t="shared" si="16"/>
        <v>191053.67579999997</v>
      </c>
      <c r="AH77" s="6">
        <v>3033614.8</v>
      </c>
      <c r="AI77" s="2">
        <v>1.0451999999999999</v>
      </c>
      <c r="AJ77" s="3">
        <v>1</v>
      </c>
      <c r="AK77" s="7">
        <f t="shared" si="17"/>
        <v>3033614.8</v>
      </c>
    </row>
    <row r="78" spans="1:37" x14ac:dyDescent="0.25">
      <c r="A78" t="s">
        <v>88</v>
      </c>
      <c r="B78" s="6">
        <v>52772.65</v>
      </c>
      <c r="C78" s="2">
        <v>1.0584</v>
      </c>
      <c r="D78" s="2">
        <v>0.64776647727787162</v>
      </c>
      <c r="E78" s="7">
        <f t="shared" si="9"/>
        <v>81468.633915370374</v>
      </c>
      <c r="F78" s="6">
        <v>63387.63</v>
      </c>
      <c r="G78" s="2">
        <v>1.0590999999999999</v>
      </c>
      <c r="H78" s="2">
        <v>0.68604947608499378</v>
      </c>
      <c r="I78" s="7">
        <f t="shared" si="10"/>
        <v>92395.129228474165</v>
      </c>
      <c r="J78" s="6">
        <v>81885.279999999999</v>
      </c>
      <c r="K78" s="2">
        <v>1.0641</v>
      </c>
      <c r="L78" s="2">
        <v>0.7300252475020419</v>
      </c>
      <c r="M78" s="7">
        <f t="shared" si="11"/>
        <v>112167.73704771213</v>
      </c>
      <c r="N78" s="6">
        <v>99153.98</v>
      </c>
      <c r="O78" s="2">
        <v>1.1067</v>
      </c>
      <c r="P78" s="2">
        <v>0.80791894141050979</v>
      </c>
      <c r="Q78" s="7">
        <f t="shared" si="12"/>
        <v>122727.63382288261</v>
      </c>
      <c r="R78" s="6">
        <v>119070.05</v>
      </c>
      <c r="S78" s="2">
        <v>1.0629</v>
      </c>
      <c r="T78" s="2">
        <v>0.85873704282523078</v>
      </c>
      <c r="U78" s="7">
        <f t="shared" si="13"/>
        <v>138657.17217492039</v>
      </c>
      <c r="V78" s="6">
        <v>136351.93</v>
      </c>
      <c r="W78" s="2">
        <v>1.0295000000000001</v>
      </c>
      <c r="X78" s="2">
        <v>0.88406978558857519</v>
      </c>
      <c r="Y78" s="7">
        <f t="shared" si="14"/>
        <v>154232.08916615424</v>
      </c>
      <c r="Z78" s="6">
        <v>138219.32999999999</v>
      </c>
      <c r="AA78" s="2">
        <v>1.0375000000000001</v>
      </c>
      <c r="AB78" s="3">
        <v>0.9172224025481468</v>
      </c>
      <c r="AC78" s="7">
        <f t="shared" si="15"/>
        <v>150693.36468015955</v>
      </c>
      <c r="AD78" s="6">
        <v>182791.5</v>
      </c>
      <c r="AE78" s="2">
        <v>1.0430999999999999</v>
      </c>
      <c r="AF78" s="3">
        <v>0.95675468809797182</v>
      </c>
      <c r="AG78" s="7">
        <f t="shared" si="16"/>
        <v>191053.67579999997</v>
      </c>
      <c r="AH78" s="6">
        <v>111712.62</v>
      </c>
      <c r="AI78" s="2">
        <v>1.0451999999999999</v>
      </c>
      <c r="AJ78" s="3">
        <v>1</v>
      </c>
      <c r="AK78" s="7">
        <f t="shared" si="17"/>
        <v>111712.62</v>
      </c>
    </row>
    <row r="79" spans="1:37" x14ac:dyDescent="0.25">
      <c r="A79" t="s">
        <v>250</v>
      </c>
      <c r="B79" s="6">
        <v>39733.86</v>
      </c>
      <c r="C79" s="2">
        <v>1.0584</v>
      </c>
      <c r="D79" s="2">
        <v>0.64776647727787162</v>
      </c>
      <c r="E79" s="7">
        <f t="shared" si="9"/>
        <v>61339.790485878162</v>
      </c>
      <c r="F79" s="6">
        <v>48633.760000000002</v>
      </c>
      <c r="G79" s="2">
        <v>1.0590999999999999</v>
      </c>
      <c r="H79" s="2">
        <v>0.68604947608499378</v>
      </c>
      <c r="I79" s="7">
        <f t="shared" si="10"/>
        <v>70889.58113856912</v>
      </c>
      <c r="J79" s="6">
        <v>55266.62</v>
      </c>
      <c r="K79" s="2">
        <v>1.0641</v>
      </c>
      <c r="L79" s="2">
        <v>0.7300252475020419</v>
      </c>
      <c r="M79" s="7">
        <f t="shared" si="11"/>
        <v>75705.080323054746</v>
      </c>
      <c r="N79" s="6">
        <v>58111.85</v>
      </c>
      <c r="O79" s="2">
        <v>1.1067</v>
      </c>
      <c r="P79" s="2">
        <v>0.80791894141050979</v>
      </c>
      <c r="Q79" s="7">
        <f t="shared" si="12"/>
        <v>71927.822237395623</v>
      </c>
      <c r="R79" s="6">
        <v>57246.23</v>
      </c>
      <c r="S79" s="2">
        <v>1.0629</v>
      </c>
      <c r="T79" s="2">
        <v>0.85873704282523078</v>
      </c>
      <c r="U79" s="7">
        <f t="shared" si="13"/>
        <v>66663.282407919483</v>
      </c>
      <c r="V79" s="6">
        <v>66800.509999999995</v>
      </c>
      <c r="W79" s="2">
        <v>1.0295000000000001</v>
      </c>
      <c r="X79" s="2">
        <v>0.88406978558857519</v>
      </c>
      <c r="Y79" s="7">
        <f t="shared" si="14"/>
        <v>75560.222834136468</v>
      </c>
      <c r="Z79" s="6">
        <v>73217.58</v>
      </c>
      <c r="AA79" s="2">
        <v>1.0375000000000001</v>
      </c>
      <c r="AB79" s="2">
        <v>0.9172224025481468</v>
      </c>
      <c r="AC79" s="7">
        <f t="shared" si="15"/>
        <v>79825.328945949586</v>
      </c>
      <c r="AD79" s="6">
        <v>99354.99</v>
      </c>
      <c r="AE79" s="2">
        <v>1.0430999999999999</v>
      </c>
      <c r="AF79" s="2">
        <v>0.95675468809797182</v>
      </c>
      <c r="AG79" s="7">
        <f>AD79/AF79</f>
        <v>103845.83554799999</v>
      </c>
      <c r="AH79" s="6">
        <v>71952.539999999994</v>
      </c>
      <c r="AI79" s="2">
        <v>1.0451999999999999</v>
      </c>
      <c r="AJ79" s="2">
        <v>1</v>
      </c>
      <c r="AK79" s="7">
        <f t="shared" si="17"/>
        <v>71952.539999999994</v>
      </c>
    </row>
    <row r="80" spans="1:37" x14ac:dyDescent="0.25">
      <c r="A80" t="s">
        <v>90</v>
      </c>
      <c r="B80" s="6">
        <v>121220.02350957206</v>
      </c>
      <c r="C80" s="2">
        <v>1.0584</v>
      </c>
      <c r="D80" s="2">
        <v>0.64776647727787162</v>
      </c>
      <c r="E80" s="7">
        <f>B80/D80</f>
        <v>187135.37634577599</v>
      </c>
      <c r="F80" s="6">
        <v>151626.14405968282</v>
      </c>
      <c r="G80" s="2">
        <v>1.0590999999999999</v>
      </c>
      <c r="H80" s="2">
        <v>0.68604947608499378</v>
      </c>
      <c r="I80" s="7">
        <f>F80/H80</f>
        <v>221013.42446167549</v>
      </c>
      <c r="J80" s="6">
        <v>129749.07</v>
      </c>
      <c r="K80" s="2">
        <v>1.0641</v>
      </c>
      <c r="L80" s="2">
        <v>0.7300252475020419</v>
      </c>
      <c r="M80" s="7">
        <f t="shared" si="11"/>
        <v>177732.30507296542</v>
      </c>
      <c r="N80" s="6">
        <v>188731.23</v>
      </c>
      <c r="O80" s="2">
        <v>1.1067</v>
      </c>
      <c r="P80" s="2">
        <v>0.80791894141050979</v>
      </c>
      <c r="Q80" s="7">
        <f t="shared" si="12"/>
        <v>233601.68988054982</v>
      </c>
      <c r="R80" s="6">
        <v>222078.32</v>
      </c>
      <c r="S80" s="2">
        <v>1.0629</v>
      </c>
      <c r="T80" s="2">
        <v>0.85873704282523078</v>
      </c>
      <c r="U80" s="7">
        <f t="shared" si="13"/>
        <v>258610.38819213619</v>
      </c>
      <c r="V80" s="6">
        <v>251566.93</v>
      </c>
      <c r="W80" s="2">
        <v>1.0295000000000001</v>
      </c>
      <c r="X80" s="2">
        <v>0.88406978558857519</v>
      </c>
      <c r="Y80" s="7">
        <f t="shared" si="14"/>
        <v>284555.51145492174</v>
      </c>
      <c r="Z80" s="6">
        <v>297219.88</v>
      </c>
      <c r="AA80" s="2">
        <v>1.0375000000000001</v>
      </c>
      <c r="AB80" s="2">
        <v>0.9172224025481468</v>
      </c>
      <c r="AC80" s="7">
        <f t="shared" si="15"/>
        <v>324043.41539662553</v>
      </c>
      <c r="AD80" s="6">
        <v>362266.68</v>
      </c>
      <c r="AE80" s="2">
        <v>1.0430999999999999</v>
      </c>
      <c r="AF80" s="2">
        <v>0.95675468809797182</v>
      </c>
      <c r="AG80" s="7">
        <f>AD80/AF80</f>
        <v>378641.13393599994</v>
      </c>
      <c r="AH80" s="6">
        <v>211648.49</v>
      </c>
      <c r="AI80" s="2">
        <v>1.0451999999999999</v>
      </c>
      <c r="AJ80" s="2">
        <v>1</v>
      </c>
      <c r="AK80" s="7">
        <f t="shared" si="17"/>
        <v>211648.49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topLeftCell="A38" zoomScale="85" zoomScaleNormal="85" workbookViewId="0">
      <selection activeCell="AK2" sqref="AK2:AK80"/>
    </sheetView>
  </sheetViews>
  <sheetFormatPr defaultRowHeight="15" x14ac:dyDescent="0.25"/>
  <cols>
    <col min="1" max="1" width="24.28515625" bestFit="1" customWidth="1"/>
    <col min="2" max="2" width="18" hidden="1" customWidth="1"/>
    <col min="3" max="3" width="9.42578125" hidden="1" customWidth="1"/>
    <col min="4" max="4" width="8.85546875" hidden="1" customWidth="1"/>
    <col min="5" max="5" width="28.140625" bestFit="1" customWidth="1"/>
    <col min="6" max="6" width="18" hidden="1" customWidth="1"/>
    <col min="7" max="7" width="9.42578125" hidden="1" customWidth="1"/>
    <col min="8" max="8" width="8.85546875" hidden="1" customWidth="1"/>
    <col min="9" max="9" width="28.140625" customWidth="1"/>
    <col min="10" max="10" width="18" hidden="1" customWidth="1"/>
    <col min="11" max="11" width="9.42578125" hidden="1" customWidth="1"/>
    <col min="12" max="12" width="8.85546875" hidden="1" customWidth="1"/>
    <col min="13" max="13" width="28.140625" bestFit="1" customWidth="1"/>
    <col min="14" max="14" width="18" hidden="1" customWidth="1"/>
    <col min="15" max="15" width="9.42578125" hidden="1" customWidth="1"/>
    <col min="16" max="16" width="8.85546875" hidden="1" customWidth="1"/>
    <col min="17" max="17" width="28.140625" bestFit="1" customWidth="1"/>
    <col min="18" max="18" width="16.85546875" hidden="1" customWidth="1"/>
    <col min="19" max="19" width="9.42578125" hidden="1" customWidth="1"/>
    <col min="20" max="20" width="8.85546875" hidden="1" customWidth="1"/>
    <col min="21" max="21" width="28.140625" bestFit="1" customWidth="1"/>
    <col min="22" max="22" width="18" hidden="1" customWidth="1"/>
    <col min="23" max="23" width="9.42578125" hidden="1" customWidth="1"/>
    <col min="24" max="24" width="8.85546875" hidden="1" customWidth="1"/>
    <col min="25" max="25" width="28.140625" bestFit="1" customWidth="1"/>
    <col min="26" max="26" width="18" hidden="1" customWidth="1"/>
    <col min="27" max="27" width="9.42578125" hidden="1" customWidth="1"/>
    <col min="28" max="28" width="8.85546875" hidden="1" customWidth="1"/>
    <col min="29" max="29" width="28.140625" bestFit="1" customWidth="1"/>
    <col min="30" max="30" width="18" hidden="1" customWidth="1"/>
    <col min="31" max="31" width="9.42578125" hidden="1" customWidth="1"/>
    <col min="32" max="32" width="8.85546875" hidden="1" customWidth="1"/>
    <col min="33" max="33" width="28.140625" bestFit="1" customWidth="1"/>
    <col min="34" max="34" width="18" hidden="1" customWidth="1"/>
    <col min="35" max="35" width="9.42578125" hidden="1" customWidth="1"/>
    <col min="36" max="36" width="8.85546875" hidden="1" customWidth="1"/>
    <col min="37" max="37" width="28.140625" bestFit="1" customWidth="1"/>
  </cols>
  <sheetData>
    <row r="1" spans="1:37" ht="15.75" x14ac:dyDescent="0.25">
      <c r="A1" s="1" t="s">
        <v>0</v>
      </c>
      <c r="B1" s="5">
        <v>2012</v>
      </c>
      <c r="C1" s="1" t="s">
        <v>1</v>
      </c>
      <c r="D1" s="1" t="s">
        <v>2</v>
      </c>
      <c r="E1" s="1" t="s">
        <v>3</v>
      </c>
      <c r="F1" s="5">
        <v>2013</v>
      </c>
      <c r="G1" s="1" t="s">
        <v>1</v>
      </c>
      <c r="H1" s="1" t="s">
        <v>2</v>
      </c>
      <c r="I1" s="1" t="s">
        <v>4</v>
      </c>
      <c r="J1" s="5">
        <v>2014</v>
      </c>
      <c r="K1" s="1" t="s">
        <v>1</v>
      </c>
      <c r="L1" s="1" t="s">
        <v>2</v>
      </c>
      <c r="M1" s="1" t="s">
        <v>5</v>
      </c>
      <c r="N1" s="5">
        <v>2015</v>
      </c>
      <c r="O1" s="1" t="s">
        <v>1</v>
      </c>
      <c r="P1" s="1" t="s">
        <v>2</v>
      </c>
      <c r="Q1" s="1" t="s">
        <v>6</v>
      </c>
      <c r="R1" s="5">
        <v>2016</v>
      </c>
      <c r="S1" s="1" t="s">
        <v>1</v>
      </c>
      <c r="T1" s="1" t="s">
        <v>2</v>
      </c>
      <c r="U1" s="1" t="s">
        <v>7</v>
      </c>
      <c r="V1" s="5">
        <v>2017</v>
      </c>
      <c r="W1" s="1" t="s">
        <v>1</v>
      </c>
      <c r="X1" s="1" t="s">
        <v>2</v>
      </c>
      <c r="Y1" s="1" t="s">
        <v>8</v>
      </c>
      <c r="Z1" s="5">
        <v>2018</v>
      </c>
      <c r="AA1" s="1" t="s">
        <v>1</v>
      </c>
      <c r="AB1" s="1" t="s">
        <v>2</v>
      </c>
      <c r="AC1" s="1" t="s">
        <v>9</v>
      </c>
      <c r="AD1" s="5">
        <v>2019</v>
      </c>
      <c r="AE1" s="1" t="s">
        <v>1</v>
      </c>
      <c r="AF1" s="1" t="s">
        <v>2</v>
      </c>
      <c r="AG1" s="1" t="s">
        <v>10</v>
      </c>
      <c r="AH1" s="5">
        <v>2020</v>
      </c>
      <c r="AI1" s="1" t="s">
        <v>1</v>
      </c>
      <c r="AJ1" s="1" t="s">
        <v>2</v>
      </c>
      <c r="AK1" s="1" t="s">
        <v>11</v>
      </c>
    </row>
    <row r="2" spans="1:37" x14ac:dyDescent="0.25">
      <c r="A2" t="s">
        <v>171</v>
      </c>
      <c r="B2" s="6">
        <v>12903894.474501701</v>
      </c>
      <c r="C2" s="2">
        <v>1.0584</v>
      </c>
      <c r="D2" s="2">
        <v>0.64776647727787162</v>
      </c>
      <c r="E2" s="7">
        <f>B2/D2</f>
        <v>19920596.27526284</v>
      </c>
      <c r="F2" s="6">
        <v>9173406.5812490992</v>
      </c>
      <c r="G2" s="2">
        <v>1.0590999999999999</v>
      </c>
      <c r="H2" s="2">
        <v>0.68604947608499378</v>
      </c>
      <c r="I2" s="7">
        <f>F2/H2</f>
        <v>13371348.424603444</v>
      </c>
      <c r="J2" s="6">
        <v>10840865.43</v>
      </c>
      <c r="K2" s="2">
        <v>1.0641</v>
      </c>
      <c r="L2" s="2">
        <v>0.7300252475020419</v>
      </c>
      <c r="M2" s="7">
        <f>J2/L2</f>
        <v>14849986.993045302</v>
      </c>
      <c r="N2" s="6">
        <v>10806111.25</v>
      </c>
      <c r="O2" s="2">
        <v>1.1067</v>
      </c>
      <c r="P2" s="2">
        <v>0.80791894141050979</v>
      </c>
      <c r="Q2" s="7">
        <f>N2/P2</f>
        <v>13375241.866633415</v>
      </c>
      <c r="R2" s="6">
        <v>12971687.57</v>
      </c>
      <c r="S2" s="2">
        <v>1.0629</v>
      </c>
      <c r="T2" s="2">
        <v>0.85873704282523078</v>
      </c>
      <c r="U2" s="7">
        <f>R2/T2</f>
        <v>15105540.955032475</v>
      </c>
      <c r="V2" s="6">
        <v>11063478.98</v>
      </c>
      <c r="W2" s="2">
        <v>1.0295000000000001</v>
      </c>
      <c r="X2" s="2">
        <v>0.88406978558857519</v>
      </c>
      <c r="Y2" s="7">
        <f>V2/X2</f>
        <v>12514259.802052185</v>
      </c>
      <c r="Z2" s="6">
        <v>11373625.109999999</v>
      </c>
      <c r="AA2" s="2">
        <v>1.0375000000000001</v>
      </c>
      <c r="AB2" s="3">
        <v>0.9172224025481468</v>
      </c>
      <c r="AC2" s="7">
        <f>Z2/AB2</f>
        <v>12400073.393762289</v>
      </c>
      <c r="AD2" s="6">
        <v>11119609.77</v>
      </c>
      <c r="AE2" s="2">
        <v>1.0430999999999999</v>
      </c>
      <c r="AF2" s="3">
        <v>0.95675468809797182</v>
      </c>
      <c r="AG2" s="7">
        <f>AD2/AF2</f>
        <v>11622216.131603997</v>
      </c>
      <c r="AH2" s="6">
        <v>14037009.26</v>
      </c>
      <c r="AI2" s="2">
        <v>1.0451999999999999</v>
      </c>
      <c r="AJ2" s="3">
        <v>1</v>
      </c>
      <c r="AK2" s="7">
        <f>AH2/AJ2</f>
        <v>14037009.26</v>
      </c>
    </row>
    <row r="3" spans="1:37" x14ac:dyDescent="0.25">
      <c r="A3" t="s">
        <v>172</v>
      </c>
      <c r="B3" s="6">
        <v>3185271.51</v>
      </c>
      <c r="C3" s="2">
        <v>1.0584</v>
      </c>
      <c r="D3" s="2">
        <v>0.64776647727787162</v>
      </c>
      <c r="E3" s="7">
        <f t="shared" ref="E3:E66" si="0">B3/D3</f>
        <v>4917314.5288184118</v>
      </c>
      <c r="F3" s="6">
        <v>3150848.89</v>
      </c>
      <c r="G3" s="2">
        <v>1.0590999999999999</v>
      </c>
      <c r="H3" s="2">
        <v>0.68604947608499378</v>
      </c>
      <c r="I3" s="7">
        <f t="shared" ref="I3:I66" si="1">F3/H3</f>
        <v>4592742.9432358397</v>
      </c>
      <c r="J3" s="6">
        <v>3701478.61</v>
      </c>
      <c r="K3" s="2">
        <v>1.0641</v>
      </c>
      <c r="L3" s="2">
        <v>0.7300252475020419</v>
      </c>
      <c r="M3" s="7">
        <f t="shared" ref="M3:M66" si="2">J3/L3</f>
        <v>5070343.2828734415</v>
      </c>
      <c r="N3" s="6">
        <v>3057792.12</v>
      </c>
      <c r="O3" s="2">
        <v>1.1067</v>
      </c>
      <c r="P3" s="2">
        <v>0.80791894141050979</v>
      </c>
      <c r="Q3" s="7">
        <f t="shared" ref="Q3:Q66" si="3">N3/P3</f>
        <v>3784775.8769729258</v>
      </c>
      <c r="R3" s="6">
        <v>3295224.24</v>
      </c>
      <c r="S3" s="2">
        <v>1.0629</v>
      </c>
      <c r="T3" s="2">
        <v>0.85873704282523078</v>
      </c>
      <c r="U3" s="7">
        <f t="shared" ref="U3:U66" si="4">R3/T3</f>
        <v>3837291.3658863096</v>
      </c>
      <c r="V3" s="6">
        <v>3791858.94</v>
      </c>
      <c r="W3" s="2">
        <v>1.0295000000000001</v>
      </c>
      <c r="X3" s="2">
        <v>0.88406978558857519</v>
      </c>
      <c r="Y3" s="7">
        <f t="shared" ref="Y3:Y66" si="5">V3/X3</f>
        <v>4289094.5961641995</v>
      </c>
      <c r="Z3" s="6">
        <v>5967136.3300000001</v>
      </c>
      <c r="AA3" s="2">
        <v>1.0375000000000001</v>
      </c>
      <c r="AB3" s="3">
        <v>0.9172224025481468</v>
      </c>
      <c r="AC3" s="7">
        <f t="shared" ref="AC3:AC66" si="6">Z3/AB3</f>
        <v>6505659.1655661976</v>
      </c>
      <c r="AD3" s="6">
        <v>7185576.1200000001</v>
      </c>
      <c r="AE3" s="2">
        <v>1.0430999999999999</v>
      </c>
      <c r="AF3" s="3">
        <v>0.95675468809797182</v>
      </c>
      <c r="AG3" s="7">
        <f t="shared" ref="AG3:AG66" si="7">AD3/AF3</f>
        <v>7510364.1606239993</v>
      </c>
      <c r="AH3" s="6">
        <v>7151067.7800000003</v>
      </c>
      <c r="AI3" s="2">
        <v>1.0451999999999999</v>
      </c>
      <c r="AJ3" s="3">
        <v>1</v>
      </c>
      <c r="AK3" s="7">
        <f t="shared" ref="AK3:AK66" si="8">AH3/AJ3</f>
        <v>7151067.7800000003</v>
      </c>
    </row>
    <row r="4" spans="1:37" x14ac:dyDescent="0.25">
      <c r="A4" t="s">
        <v>173</v>
      </c>
      <c r="B4" s="6">
        <v>7376209.9100000001</v>
      </c>
      <c r="C4" s="2">
        <v>1.0584</v>
      </c>
      <c r="D4" s="2">
        <v>0.64776647727787162</v>
      </c>
      <c r="E4" s="7">
        <f t="shared" si="0"/>
        <v>11387143.621567555</v>
      </c>
      <c r="F4" s="6">
        <v>9961568.9299999997</v>
      </c>
      <c r="G4" s="2">
        <v>1.0590999999999999</v>
      </c>
      <c r="H4" s="2">
        <v>0.68604947608499378</v>
      </c>
      <c r="I4" s="7">
        <f t="shared" si="1"/>
        <v>14520190.273807416</v>
      </c>
      <c r="J4" s="6">
        <v>7598837.8899999997</v>
      </c>
      <c r="K4" s="2">
        <v>1.0641</v>
      </c>
      <c r="L4" s="2">
        <v>0.7300252475020419</v>
      </c>
      <c r="M4" s="7">
        <f t="shared" si="2"/>
        <v>10409006.970651032</v>
      </c>
      <c r="N4" s="6">
        <v>8155370.2000000002</v>
      </c>
      <c r="O4" s="2">
        <v>1.1067</v>
      </c>
      <c r="P4" s="2">
        <v>0.80791894141050979</v>
      </c>
      <c r="Q4" s="7">
        <f t="shared" si="3"/>
        <v>10094292.610298134</v>
      </c>
      <c r="R4" s="6">
        <v>8825373.5800000001</v>
      </c>
      <c r="S4" s="2">
        <v>1.0629</v>
      </c>
      <c r="T4" s="2">
        <v>0.85873704282523078</v>
      </c>
      <c r="U4" s="7">
        <f t="shared" si="4"/>
        <v>10277154.867996221</v>
      </c>
      <c r="V4" s="6">
        <v>12979992.52</v>
      </c>
      <c r="W4" s="2">
        <v>1.0295000000000001</v>
      </c>
      <c r="X4" s="2">
        <v>0.88406978558857519</v>
      </c>
      <c r="Y4" s="7">
        <f t="shared" si="5"/>
        <v>14682090.409139462</v>
      </c>
      <c r="Z4" s="6">
        <v>14866037.6</v>
      </c>
      <c r="AA4" s="2">
        <v>1.0375000000000001</v>
      </c>
      <c r="AB4" s="3">
        <v>0.9172224025481468</v>
      </c>
      <c r="AC4" s="7">
        <f t="shared" si="6"/>
        <v>16207669.545249308</v>
      </c>
      <c r="AD4" s="6">
        <v>16238041.59</v>
      </c>
      <c r="AE4" s="2">
        <v>1.0430999999999999</v>
      </c>
      <c r="AF4" s="3">
        <v>0.95675468809797182</v>
      </c>
      <c r="AG4" s="7">
        <f t="shared" si="7"/>
        <v>16972001.069867998</v>
      </c>
      <c r="AH4" s="6">
        <v>18853325.579999998</v>
      </c>
      <c r="AI4" s="2">
        <v>1.0451999999999999</v>
      </c>
      <c r="AJ4" s="3">
        <v>1</v>
      </c>
      <c r="AK4" s="7">
        <f t="shared" si="8"/>
        <v>18853325.579999998</v>
      </c>
    </row>
    <row r="5" spans="1:37" x14ac:dyDescent="0.25">
      <c r="A5" t="s">
        <v>174</v>
      </c>
      <c r="B5" s="6">
        <v>9033158.3000000007</v>
      </c>
      <c r="C5" s="2">
        <v>1.0584</v>
      </c>
      <c r="D5" s="2">
        <v>0.64776647727787162</v>
      </c>
      <c r="E5" s="7">
        <f t="shared" si="0"/>
        <v>13945084.558806302</v>
      </c>
      <c r="F5" s="6">
        <v>10102922.189999999</v>
      </c>
      <c r="G5" s="2">
        <v>1.0590999999999999</v>
      </c>
      <c r="H5" s="2">
        <v>0.68604947608499378</v>
      </c>
      <c r="I5" s="7">
        <f t="shared" si="1"/>
        <v>14726229.728580628</v>
      </c>
      <c r="J5" s="6">
        <v>10773495.33</v>
      </c>
      <c r="K5" s="2">
        <v>1.0641</v>
      </c>
      <c r="L5" s="2">
        <v>0.7300252475020419</v>
      </c>
      <c r="M5" s="7">
        <f t="shared" si="2"/>
        <v>14757702.376546733</v>
      </c>
      <c r="N5" s="6">
        <v>10390990.310000001</v>
      </c>
      <c r="O5" s="2">
        <v>1.1067</v>
      </c>
      <c r="P5" s="2">
        <v>0.80791894141050979</v>
      </c>
      <c r="Q5" s="7">
        <f t="shared" si="3"/>
        <v>12861426.781081321</v>
      </c>
      <c r="R5" s="6">
        <v>11632330.029999999</v>
      </c>
      <c r="S5" s="2">
        <v>1.0629</v>
      </c>
      <c r="T5" s="2">
        <v>0.85873704282523078</v>
      </c>
      <c r="U5" s="7">
        <f t="shared" si="4"/>
        <v>13545857.986665888</v>
      </c>
      <c r="V5" s="6">
        <v>9428180.9900000002</v>
      </c>
      <c r="W5" s="2">
        <v>1.0295000000000001</v>
      </c>
      <c r="X5" s="2">
        <v>0.88406978558857519</v>
      </c>
      <c r="Y5" s="7">
        <f t="shared" si="5"/>
        <v>10664521.221843509</v>
      </c>
      <c r="Z5" s="6">
        <v>11668320.08</v>
      </c>
      <c r="AA5" s="2">
        <v>1.0375000000000001</v>
      </c>
      <c r="AB5" s="3">
        <v>0.9172224025481468</v>
      </c>
      <c r="AC5" s="7">
        <f t="shared" si="6"/>
        <v>12721364.030778246</v>
      </c>
      <c r="AD5" s="6">
        <v>14125800.57</v>
      </c>
      <c r="AE5" s="2">
        <v>1.0430999999999999</v>
      </c>
      <c r="AF5" s="3">
        <v>0.95675468809797182</v>
      </c>
      <c r="AG5" s="7">
        <f t="shared" si="7"/>
        <v>14764286.755763998</v>
      </c>
      <c r="AH5" s="6">
        <v>15995795.689999999</v>
      </c>
      <c r="AI5" s="2">
        <v>1.0451999999999999</v>
      </c>
      <c r="AJ5" s="3">
        <v>1</v>
      </c>
      <c r="AK5" s="7">
        <f t="shared" si="8"/>
        <v>15995795.689999999</v>
      </c>
    </row>
    <row r="6" spans="1:37" x14ac:dyDescent="0.25">
      <c r="A6" t="s">
        <v>175</v>
      </c>
      <c r="B6" s="6">
        <v>8048652.71</v>
      </c>
      <c r="C6" s="2">
        <v>1.0584</v>
      </c>
      <c r="D6" s="2">
        <v>0.64776647727787162</v>
      </c>
      <c r="E6" s="7">
        <f t="shared" si="0"/>
        <v>12425238.094788563</v>
      </c>
      <c r="F6" s="6">
        <v>7947659.1500000004</v>
      </c>
      <c r="G6" s="2">
        <v>1.0590999999999999</v>
      </c>
      <c r="H6" s="2">
        <v>0.68604947608499378</v>
      </c>
      <c r="I6" s="7">
        <f t="shared" si="1"/>
        <v>11584673.448559524</v>
      </c>
      <c r="J6" s="6">
        <v>8565296.5399999991</v>
      </c>
      <c r="K6" s="2">
        <v>1.0641</v>
      </c>
      <c r="L6" s="2">
        <v>0.7300252475020419</v>
      </c>
      <c r="M6" s="7">
        <f t="shared" si="2"/>
        <v>11732877.142685454</v>
      </c>
      <c r="N6" s="6">
        <v>7747573.8600000003</v>
      </c>
      <c r="O6" s="2">
        <v>1.1067</v>
      </c>
      <c r="P6" s="2">
        <v>0.80791894141050979</v>
      </c>
      <c r="Q6" s="7">
        <f t="shared" si="3"/>
        <v>9589543.5332582444</v>
      </c>
      <c r="R6" s="6">
        <v>12257792.880000001</v>
      </c>
      <c r="S6" s="2">
        <v>1.0629</v>
      </c>
      <c r="T6" s="2">
        <v>0.85873704282523078</v>
      </c>
      <c r="U6" s="7">
        <f t="shared" si="4"/>
        <v>14274209.995264748</v>
      </c>
      <c r="V6" s="6">
        <v>26760842.73</v>
      </c>
      <c r="W6" s="2">
        <v>1.0295000000000001</v>
      </c>
      <c r="X6" s="2">
        <v>0.88406978558857519</v>
      </c>
      <c r="Y6" s="7">
        <f t="shared" si="5"/>
        <v>30270056.918848094</v>
      </c>
      <c r="Z6" s="6">
        <v>38957564.460000001</v>
      </c>
      <c r="AA6" s="2">
        <v>1.0375000000000001</v>
      </c>
      <c r="AB6" s="3">
        <v>0.9172224025481468</v>
      </c>
      <c r="AC6" s="7">
        <f t="shared" si="6"/>
        <v>42473411.412293807</v>
      </c>
      <c r="AD6" s="6">
        <v>31422465.289999999</v>
      </c>
      <c r="AE6" s="2">
        <v>1.0430999999999999</v>
      </c>
      <c r="AF6" s="3">
        <v>0.95675468809797182</v>
      </c>
      <c r="AG6" s="7">
        <f t="shared" si="7"/>
        <v>32842760.721107993</v>
      </c>
      <c r="AH6" s="6">
        <v>26603557.699999999</v>
      </c>
      <c r="AI6" s="2">
        <v>1.0451999999999999</v>
      </c>
      <c r="AJ6" s="3">
        <v>1</v>
      </c>
      <c r="AK6" s="7">
        <f t="shared" si="8"/>
        <v>26603557.699999999</v>
      </c>
    </row>
    <row r="7" spans="1:37" x14ac:dyDescent="0.25">
      <c r="A7" t="s">
        <v>176</v>
      </c>
      <c r="B7" s="6">
        <v>3695737.32</v>
      </c>
      <c r="C7" s="2">
        <v>1.0584</v>
      </c>
      <c r="D7" s="2">
        <v>0.64776647727787162</v>
      </c>
      <c r="E7" s="7">
        <f t="shared" si="0"/>
        <v>5705354.3979779668</v>
      </c>
      <c r="F7" s="6">
        <v>3899230.64</v>
      </c>
      <c r="G7" s="2">
        <v>1.0590999999999999</v>
      </c>
      <c r="H7" s="2">
        <v>0.68604947608499378</v>
      </c>
      <c r="I7" s="7">
        <f t="shared" si="1"/>
        <v>5683599.7634621467</v>
      </c>
      <c r="J7" s="6">
        <v>6852578.1399999997</v>
      </c>
      <c r="K7" s="2">
        <v>1.0641</v>
      </c>
      <c r="L7" s="2">
        <v>0.7300252475020419</v>
      </c>
      <c r="M7" s="7">
        <f t="shared" si="2"/>
        <v>9386768.6952578072</v>
      </c>
      <c r="N7" s="6">
        <v>7171798.04</v>
      </c>
      <c r="O7" s="2">
        <v>1.1067</v>
      </c>
      <c r="P7" s="2">
        <v>0.80791894141050979</v>
      </c>
      <c r="Q7" s="7">
        <f t="shared" si="3"/>
        <v>8876878.2020125389</v>
      </c>
      <c r="R7" s="6">
        <v>6646865.0499999998</v>
      </c>
      <c r="S7" s="2">
        <v>1.0629</v>
      </c>
      <c r="T7" s="2">
        <v>0.85873704282523078</v>
      </c>
      <c r="U7" s="7">
        <f t="shared" si="4"/>
        <v>7740279.8744210722</v>
      </c>
      <c r="V7" s="6">
        <v>8586129.3800000008</v>
      </c>
      <c r="W7" s="2">
        <v>1.0295000000000001</v>
      </c>
      <c r="X7" s="2">
        <v>0.88406978558857519</v>
      </c>
      <c r="Y7" s="7">
        <f t="shared" si="5"/>
        <v>9712049.3426700812</v>
      </c>
      <c r="Z7" s="6">
        <v>9994518.9800000004</v>
      </c>
      <c r="AA7" s="2">
        <v>1.0375000000000001</v>
      </c>
      <c r="AB7" s="3">
        <v>0.9172224025481468</v>
      </c>
      <c r="AC7" s="7">
        <f t="shared" si="6"/>
        <v>10896505.528249316</v>
      </c>
      <c r="AD7" s="6">
        <v>11095697.130000001</v>
      </c>
      <c r="AE7" s="2">
        <v>1.0430999999999999</v>
      </c>
      <c r="AF7" s="3">
        <v>0.95675468809797182</v>
      </c>
      <c r="AG7" s="7">
        <f t="shared" si="7"/>
        <v>11597222.640276</v>
      </c>
      <c r="AH7" s="6">
        <v>13669366.960000001</v>
      </c>
      <c r="AI7" s="2">
        <v>1.0451999999999999</v>
      </c>
      <c r="AJ7" s="3">
        <v>1</v>
      </c>
      <c r="AK7" s="7">
        <f t="shared" si="8"/>
        <v>13669366.960000001</v>
      </c>
    </row>
    <row r="8" spans="1:37" x14ac:dyDescent="0.25">
      <c r="A8" t="s">
        <v>177</v>
      </c>
      <c r="B8" s="6">
        <v>2940508.53</v>
      </c>
      <c r="C8" s="2">
        <v>1.0584</v>
      </c>
      <c r="D8" s="2">
        <v>0.64776647727787162</v>
      </c>
      <c r="E8" s="7">
        <f t="shared" si="0"/>
        <v>4539457.710681458</v>
      </c>
      <c r="F8" s="6">
        <v>3106442.7</v>
      </c>
      <c r="G8" s="2">
        <v>1.0590999999999999</v>
      </c>
      <c r="H8" s="2">
        <v>0.68604947608499378</v>
      </c>
      <c r="I8" s="7">
        <f t="shared" si="1"/>
        <v>4528015.556147946</v>
      </c>
      <c r="J8" s="6">
        <v>0</v>
      </c>
      <c r="K8" s="2">
        <v>1.0641</v>
      </c>
      <c r="L8" s="2">
        <v>0.7300252475020419</v>
      </c>
      <c r="M8" s="7">
        <f t="shared" si="2"/>
        <v>0</v>
      </c>
      <c r="N8" s="6">
        <v>2267126.54</v>
      </c>
      <c r="O8" s="2">
        <v>1.1067</v>
      </c>
      <c r="P8" s="2">
        <v>0.80791894141050979</v>
      </c>
      <c r="Q8" s="7">
        <f t="shared" si="3"/>
        <v>2806131.18940116</v>
      </c>
      <c r="R8" s="6">
        <v>2441845.63</v>
      </c>
      <c r="S8" s="2">
        <v>1.0629</v>
      </c>
      <c r="T8" s="2">
        <v>0.85873704282523078</v>
      </c>
      <c r="U8" s="7">
        <f t="shared" si="4"/>
        <v>2843531.2653642702</v>
      </c>
      <c r="V8" s="6">
        <v>3566502.51</v>
      </c>
      <c r="W8" s="2">
        <v>1.0295000000000001</v>
      </c>
      <c r="X8" s="2">
        <v>0.88406978558857519</v>
      </c>
      <c r="Y8" s="7">
        <f t="shared" si="5"/>
        <v>4034186.6311216345</v>
      </c>
      <c r="Z8" s="6">
        <v>4099495.15</v>
      </c>
      <c r="AA8" s="2">
        <v>1.0375000000000001</v>
      </c>
      <c r="AB8" s="3">
        <v>0.9172224025481468</v>
      </c>
      <c r="AC8" s="7">
        <f t="shared" si="6"/>
        <v>4469466.8802366164</v>
      </c>
      <c r="AD8" s="6">
        <v>3794828.67</v>
      </c>
      <c r="AE8" s="2">
        <v>1.0430999999999999</v>
      </c>
      <c r="AF8" s="3">
        <v>0.95675468809797182</v>
      </c>
      <c r="AG8" s="7">
        <f t="shared" si="7"/>
        <v>3966354.9258839996</v>
      </c>
      <c r="AH8" s="6">
        <v>3994595.96</v>
      </c>
      <c r="AI8" s="2">
        <v>1.0451999999999999</v>
      </c>
      <c r="AJ8" s="3">
        <v>1</v>
      </c>
      <c r="AK8" s="7">
        <f t="shared" si="8"/>
        <v>3994595.96</v>
      </c>
    </row>
    <row r="9" spans="1:37" x14ac:dyDescent="0.25">
      <c r="A9" t="s">
        <v>99</v>
      </c>
      <c r="B9" s="6">
        <v>8935942.9299999997</v>
      </c>
      <c r="C9" s="2">
        <v>1.0584</v>
      </c>
      <c r="D9" s="2">
        <v>0.64776647727787162</v>
      </c>
      <c r="E9" s="7">
        <f t="shared" si="0"/>
        <v>13795006.755446468</v>
      </c>
      <c r="F9" s="6">
        <v>8152683.9000000004</v>
      </c>
      <c r="G9" s="2">
        <v>1.0590999999999999</v>
      </c>
      <c r="H9" s="2">
        <v>0.68604947608499378</v>
      </c>
      <c r="I9" s="7">
        <f t="shared" si="1"/>
        <v>11883521.792807221</v>
      </c>
      <c r="J9" s="6">
        <v>10322656.789999999</v>
      </c>
      <c r="K9" s="2">
        <v>1.0641</v>
      </c>
      <c r="L9" s="2">
        <v>0.7300252475020419</v>
      </c>
      <c r="M9" s="7">
        <f t="shared" si="2"/>
        <v>14140136.694342379</v>
      </c>
      <c r="N9" s="6">
        <v>10175949.449999999</v>
      </c>
      <c r="O9" s="2">
        <v>1.1067</v>
      </c>
      <c r="P9" s="2">
        <v>0.80791894141050979</v>
      </c>
      <c r="Q9" s="7">
        <f t="shared" si="3"/>
        <v>12595260.401042536</v>
      </c>
      <c r="R9" s="6">
        <v>10470385.1</v>
      </c>
      <c r="S9" s="2">
        <v>1.0629</v>
      </c>
      <c r="T9" s="2">
        <v>0.85873704282523078</v>
      </c>
      <c r="U9" s="7">
        <f t="shared" si="4"/>
        <v>12192772.150078218</v>
      </c>
      <c r="V9" s="6">
        <v>14268894.310000001</v>
      </c>
      <c r="W9" s="2">
        <v>1.0295000000000001</v>
      </c>
      <c r="X9" s="2">
        <v>0.88406978558857519</v>
      </c>
      <c r="Y9" s="7">
        <f t="shared" si="5"/>
        <v>16140009.015804552</v>
      </c>
      <c r="Z9" s="6">
        <v>14633976.34</v>
      </c>
      <c r="AA9" s="2">
        <v>1.0375000000000001</v>
      </c>
      <c r="AB9" s="3">
        <v>0.9172224025481468</v>
      </c>
      <c r="AC9" s="7">
        <f t="shared" si="6"/>
        <v>15954665.192809477</v>
      </c>
      <c r="AD9" s="6">
        <v>12198271.050000001</v>
      </c>
      <c r="AE9" s="2">
        <v>1.0430999999999999</v>
      </c>
      <c r="AF9" s="3">
        <v>0.95675468809797182</v>
      </c>
      <c r="AG9" s="7">
        <f t="shared" si="7"/>
        <v>12749632.901459999</v>
      </c>
      <c r="AH9" s="6">
        <v>13700727.810000001</v>
      </c>
      <c r="AI9" s="2">
        <v>1.0451999999999999</v>
      </c>
      <c r="AJ9" s="3">
        <v>1</v>
      </c>
      <c r="AK9" s="7">
        <f t="shared" si="8"/>
        <v>13700727.810000001</v>
      </c>
    </row>
    <row r="10" spans="1:37" x14ac:dyDescent="0.25">
      <c r="A10" t="s">
        <v>100</v>
      </c>
      <c r="B10" s="6">
        <v>12953380.66</v>
      </c>
      <c r="C10" s="2">
        <v>1.0584</v>
      </c>
      <c r="D10" s="2">
        <v>0.64776647727787162</v>
      </c>
      <c r="E10" s="7">
        <f t="shared" si="0"/>
        <v>19996991.376328051</v>
      </c>
      <c r="F10" s="6">
        <v>14922478.9</v>
      </c>
      <c r="G10" s="2">
        <v>1.0590999999999999</v>
      </c>
      <c r="H10" s="2">
        <v>0.68604947608499378</v>
      </c>
      <c r="I10" s="7">
        <f t="shared" si="1"/>
        <v>21751315.933008999</v>
      </c>
      <c r="J10" s="6">
        <v>17605212.890000001</v>
      </c>
      <c r="K10" s="2">
        <v>1.0641</v>
      </c>
      <c r="L10" s="2">
        <v>0.7300252475020419</v>
      </c>
      <c r="M10" s="7">
        <f t="shared" si="2"/>
        <v>24115895.923107453</v>
      </c>
      <c r="N10" s="6">
        <v>20832982.34</v>
      </c>
      <c r="O10" s="2">
        <v>1.1067</v>
      </c>
      <c r="P10" s="2">
        <v>0.80791894141050979</v>
      </c>
      <c r="Q10" s="7">
        <f t="shared" si="3"/>
        <v>25785980.835687082</v>
      </c>
      <c r="R10" s="6">
        <v>18206581.210000001</v>
      </c>
      <c r="S10" s="2">
        <v>1.0629</v>
      </c>
      <c r="T10" s="2">
        <v>0.85873704282523078</v>
      </c>
      <c r="U10" s="7">
        <f t="shared" si="4"/>
        <v>21201578.949128184</v>
      </c>
      <c r="V10" s="6">
        <v>15455931.49</v>
      </c>
      <c r="W10" s="2">
        <v>1.0295000000000001</v>
      </c>
      <c r="X10" s="2">
        <v>0.88406978558857519</v>
      </c>
      <c r="Y10" s="7">
        <f t="shared" si="5"/>
        <v>17482705.259189595</v>
      </c>
      <c r="Z10" s="6">
        <v>15998428</v>
      </c>
      <c r="AA10" s="2">
        <v>1.0375000000000001</v>
      </c>
      <c r="AB10" s="3">
        <v>0.9172224025481468</v>
      </c>
      <c r="AC10" s="7">
        <f t="shared" si="6"/>
        <v>17442256.049955357</v>
      </c>
      <c r="AD10" s="6">
        <v>18101514.890000001</v>
      </c>
      <c r="AE10" s="2">
        <v>1.0430999999999999</v>
      </c>
      <c r="AF10" s="3">
        <v>0.95675468809797182</v>
      </c>
      <c r="AG10" s="7">
        <f t="shared" si="7"/>
        <v>18919703.363027997</v>
      </c>
      <c r="AH10" s="6">
        <v>17082851.600000001</v>
      </c>
      <c r="AI10" s="2">
        <v>1.0451999999999999</v>
      </c>
      <c r="AJ10" s="3">
        <v>1</v>
      </c>
      <c r="AK10" s="7">
        <f t="shared" si="8"/>
        <v>17082851.600000001</v>
      </c>
    </row>
    <row r="11" spans="1:37" x14ac:dyDescent="0.25">
      <c r="A11" t="s">
        <v>101</v>
      </c>
      <c r="B11" s="6">
        <v>2963004.99</v>
      </c>
      <c r="C11" s="2">
        <v>1.0584</v>
      </c>
      <c r="D11" s="2">
        <v>0.64776647727787162</v>
      </c>
      <c r="E11" s="7">
        <f t="shared" si="0"/>
        <v>4574186.9854882341</v>
      </c>
      <c r="F11" s="6">
        <v>3666619.26</v>
      </c>
      <c r="G11" s="2">
        <v>1.0590999999999999</v>
      </c>
      <c r="H11" s="2">
        <v>0.68604947608499378</v>
      </c>
      <c r="I11" s="7">
        <f t="shared" si="1"/>
        <v>5344540.5729684532</v>
      </c>
      <c r="J11" s="6">
        <v>3763637.08</v>
      </c>
      <c r="K11" s="2">
        <v>1.0641</v>
      </c>
      <c r="L11" s="2">
        <v>0.7300252475020419</v>
      </c>
      <c r="M11" s="7">
        <f t="shared" si="2"/>
        <v>5155488.9270997066</v>
      </c>
      <c r="N11" s="6">
        <v>3907938.88</v>
      </c>
      <c r="O11" s="2">
        <v>1.1067</v>
      </c>
      <c r="P11" s="2">
        <v>0.80791894141050979</v>
      </c>
      <c r="Q11" s="7">
        <f t="shared" si="3"/>
        <v>4837043.2721595848</v>
      </c>
      <c r="R11" s="6">
        <v>3579670.88</v>
      </c>
      <c r="S11" s="2">
        <v>1.0629</v>
      </c>
      <c r="T11" s="2">
        <v>0.85873704282523078</v>
      </c>
      <c r="U11" s="7">
        <f t="shared" si="4"/>
        <v>4168529.7145479382</v>
      </c>
      <c r="V11" s="6">
        <v>4017920.38</v>
      </c>
      <c r="W11" s="2">
        <v>1.0295000000000001</v>
      </c>
      <c r="X11" s="2">
        <v>0.88406978558857519</v>
      </c>
      <c r="Y11" s="7">
        <f t="shared" si="5"/>
        <v>4544800.0208773604</v>
      </c>
      <c r="Z11" s="6">
        <v>4759580.79</v>
      </c>
      <c r="AA11" s="2">
        <v>1.0375000000000001</v>
      </c>
      <c r="AB11" s="3">
        <v>0.9172224025481468</v>
      </c>
      <c r="AC11" s="7">
        <f t="shared" si="6"/>
        <v>5189124.0082856137</v>
      </c>
      <c r="AD11" s="6">
        <v>4745544.4800000004</v>
      </c>
      <c r="AE11" s="2">
        <v>1.0430999999999999</v>
      </c>
      <c r="AF11" s="3">
        <v>0.95675468809797182</v>
      </c>
      <c r="AG11" s="7">
        <f t="shared" si="7"/>
        <v>4960043.0904959999</v>
      </c>
      <c r="AH11" s="6">
        <v>5674502.1799999997</v>
      </c>
      <c r="AI11" s="2">
        <v>1.0451999999999999</v>
      </c>
      <c r="AJ11" s="3">
        <v>1</v>
      </c>
      <c r="AK11" s="7">
        <f t="shared" si="8"/>
        <v>5674502.1799999997</v>
      </c>
    </row>
    <row r="12" spans="1:37" x14ac:dyDescent="0.25">
      <c r="A12" t="s">
        <v>102</v>
      </c>
      <c r="B12" s="6">
        <v>0</v>
      </c>
      <c r="C12" s="2">
        <v>1.0584</v>
      </c>
      <c r="D12" s="2">
        <v>0.64776647727787162</v>
      </c>
      <c r="E12" s="7">
        <f t="shared" si="0"/>
        <v>0</v>
      </c>
      <c r="F12" s="6">
        <v>3781353.56</v>
      </c>
      <c r="G12" s="2">
        <v>1.0590999999999999</v>
      </c>
      <c r="H12" s="2">
        <v>0.68604947608499378</v>
      </c>
      <c r="I12" s="7">
        <f t="shared" si="1"/>
        <v>5511779.6774347117</v>
      </c>
      <c r="J12" s="6">
        <v>4346157.4400000004</v>
      </c>
      <c r="K12" s="2">
        <v>1.0641</v>
      </c>
      <c r="L12" s="2">
        <v>0.7300252475020419</v>
      </c>
      <c r="M12" s="7">
        <f t="shared" si="2"/>
        <v>5953434.4255509386</v>
      </c>
      <c r="N12" s="6">
        <v>4322034.07</v>
      </c>
      <c r="O12" s="2">
        <v>1.1067</v>
      </c>
      <c r="P12" s="2">
        <v>0.80791894141050979</v>
      </c>
      <c r="Q12" s="7">
        <f t="shared" si="3"/>
        <v>5349588.7377691045</v>
      </c>
      <c r="R12" s="6">
        <v>5266977.29</v>
      </c>
      <c r="S12" s="2">
        <v>1.0629</v>
      </c>
      <c r="T12" s="2">
        <v>0.85873704282523078</v>
      </c>
      <c r="U12" s="7">
        <f t="shared" si="4"/>
        <v>6133399.4311829507</v>
      </c>
      <c r="V12" s="6">
        <v>4985888.22</v>
      </c>
      <c r="W12" s="2">
        <v>1.0295000000000001</v>
      </c>
      <c r="X12" s="2">
        <v>0.88406978558857519</v>
      </c>
      <c r="Y12" s="7">
        <f t="shared" si="5"/>
        <v>5639699.8305745879</v>
      </c>
      <c r="Z12" s="6">
        <v>5819573.4100000001</v>
      </c>
      <c r="AA12" s="2">
        <v>1.0375000000000001</v>
      </c>
      <c r="AB12" s="3">
        <v>0.9172224025481468</v>
      </c>
      <c r="AC12" s="7">
        <f t="shared" si="6"/>
        <v>6344778.9694544878</v>
      </c>
      <c r="AD12" s="6">
        <v>7272034.0499999998</v>
      </c>
      <c r="AE12" s="2">
        <v>1.0430999999999999</v>
      </c>
      <c r="AF12" s="3">
        <v>0.95675468809797182</v>
      </c>
      <c r="AG12" s="7">
        <f t="shared" si="7"/>
        <v>7600729.9890599987</v>
      </c>
      <c r="AH12" s="6">
        <v>8444340.6600000001</v>
      </c>
      <c r="AI12" s="2">
        <v>1.0451999999999999</v>
      </c>
      <c r="AJ12" s="3">
        <v>1</v>
      </c>
      <c r="AK12" s="7">
        <f t="shared" si="8"/>
        <v>8444340.6600000001</v>
      </c>
    </row>
    <row r="13" spans="1:37" x14ac:dyDescent="0.25">
      <c r="A13" t="s">
        <v>103</v>
      </c>
      <c r="B13" s="6">
        <v>9898343.9199999999</v>
      </c>
      <c r="C13" s="2">
        <v>1.0584</v>
      </c>
      <c r="D13" s="2">
        <v>0.64776647727787162</v>
      </c>
      <c r="E13" s="7">
        <f t="shared" si="0"/>
        <v>15280728.884884728</v>
      </c>
      <c r="F13" s="6">
        <v>8983129.9700000007</v>
      </c>
      <c r="G13" s="2">
        <v>1.0590999999999999</v>
      </c>
      <c r="H13" s="2">
        <v>0.68604947608499378</v>
      </c>
      <c r="I13" s="7">
        <f t="shared" si="1"/>
        <v>13093997.274457641</v>
      </c>
      <c r="J13" s="6">
        <v>6594068.9900000002</v>
      </c>
      <c r="K13" s="2">
        <v>1.0641</v>
      </c>
      <c r="L13" s="2">
        <v>0.7300252475020419</v>
      </c>
      <c r="M13" s="7">
        <f t="shared" si="2"/>
        <v>9032658.8190794811</v>
      </c>
      <c r="N13" s="6">
        <v>6566017.5800000001</v>
      </c>
      <c r="O13" s="2">
        <v>1.1067</v>
      </c>
      <c r="P13" s="2">
        <v>0.80791894141050979</v>
      </c>
      <c r="Q13" s="7">
        <f t="shared" si="3"/>
        <v>8127074.6896176012</v>
      </c>
      <c r="R13" s="6">
        <v>354054.95</v>
      </c>
      <c r="S13" s="2">
        <v>1.0629</v>
      </c>
      <c r="T13" s="2">
        <v>0.85873704282523078</v>
      </c>
      <c r="U13" s="7">
        <f t="shared" si="4"/>
        <v>412297.2835027182</v>
      </c>
      <c r="V13" s="6">
        <v>8391414.3000000007</v>
      </c>
      <c r="W13" s="2">
        <v>1.0295000000000001</v>
      </c>
      <c r="X13" s="2">
        <v>0.88406978558857519</v>
      </c>
      <c r="Y13" s="7">
        <f t="shared" si="5"/>
        <v>9491800.8021429684</v>
      </c>
      <c r="Z13" s="6">
        <v>21582901.420000002</v>
      </c>
      <c r="AA13" s="2">
        <v>1.0375000000000001</v>
      </c>
      <c r="AB13" s="3">
        <v>0.9172224025481468</v>
      </c>
      <c r="AC13" s="7">
        <f t="shared" si="6"/>
        <v>23530717.697300326</v>
      </c>
      <c r="AD13" s="6">
        <v>11828023.52</v>
      </c>
      <c r="AE13" s="2">
        <v>1.0430999999999999</v>
      </c>
      <c r="AF13" s="3">
        <v>0.95675468809797182</v>
      </c>
      <c r="AG13" s="7">
        <f t="shared" si="7"/>
        <v>12362650.183103997</v>
      </c>
      <c r="AH13" s="6">
        <v>18739995.719999999</v>
      </c>
      <c r="AI13" s="2">
        <v>1.0451999999999999</v>
      </c>
      <c r="AJ13" s="3">
        <v>1</v>
      </c>
      <c r="AK13" s="7">
        <f t="shared" si="8"/>
        <v>18739995.719999999</v>
      </c>
    </row>
    <row r="14" spans="1:37" x14ac:dyDescent="0.25">
      <c r="A14" t="s">
        <v>178</v>
      </c>
      <c r="B14" s="6">
        <v>3598544.31</v>
      </c>
      <c r="C14" s="2">
        <v>1.0584</v>
      </c>
      <c r="D14" s="2">
        <v>0.64776647727787162</v>
      </c>
      <c r="E14" s="7">
        <f t="shared" si="0"/>
        <v>5555311.1132306047</v>
      </c>
      <c r="F14" s="6">
        <v>3720912.92</v>
      </c>
      <c r="G14" s="2">
        <v>1.0590999999999999</v>
      </c>
      <c r="H14" s="2">
        <v>0.68604947608499378</v>
      </c>
      <c r="I14" s="7">
        <f t="shared" si="1"/>
        <v>5423680.1421870347</v>
      </c>
      <c r="J14" s="6">
        <v>4783821.8899999997</v>
      </c>
      <c r="K14" s="2">
        <v>1.0641</v>
      </c>
      <c r="L14" s="2">
        <v>0.7300252475020419</v>
      </c>
      <c r="M14" s="7">
        <f t="shared" si="2"/>
        <v>6552954.0332598146</v>
      </c>
      <c r="N14" s="6">
        <v>5138851.1399999997</v>
      </c>
      <c r="O14" s="2">
        <v>1.1067</v>
      </c>
      <c r="P14" s="2">
        <v>0.80791894141050979</v>
      </c>
      <c r="Q14" s="7">
        <f t="shared" si="3"/>
        <v>6360602.3780409303</v>
      </c>
      <c r="R14" s="6">
        <v>5666510.71</v>
      </c>
      <c r="S14" s="2">
        <v>1.0629</v>
      </c>
      <c r="T14" s="2">
        <v>0.85873704282523078</v>
      </c>
      <c r="U14" s="7">
        <f t="shared" si="4"/>
        <v>6598656.4307943126</v>
      </c>
      <c r="V14" s="6">
        <v>6538009.7800000003</v>
      </c>
      <c r="W14" s="2">
        <v>1.0295000000000001</v>
      </c>
      <c r="X14" s="2">
        <v>0.88406978558857519</v>
      </c>
      <c r="Y14" s="7">
        <f t="shared" si="5"/>
        <v>7395354.85385611</v>
      </c>
      <c r="Z14" s="6">
        <v>6060958.9800000004</v>
      </c>
      <c r="AA14" s="2">
        <v>1.0375000000000001</v>
      </c>
      <c r="AB14" s="3">
        <v>0.9172224025481468</v>
      </c>
      <c r="AC14" s="7">
        <f t="shared" si="6"/>
        <v>6607949.1333421161</v>
      </c>
      <c r="AD14" s="6">
        <v>8520104.8399999999</v>
      </c>
      <c r="AE14" s="2">
        <v>1.0430999999999999</v>
      </c>
      <c r="AF14" s="3">
        <v>0.95675468809797182</v>
      </c>
      <c r="AG14" s="7">
        <f t="shared" si="7"/>
        <v>8905213.5787679981</v>
      </c>
      <c r="AH14" s="6">
        <v>7964966</v>
      </c>
      <c r="AI14" s="2">
        <v>1.0451999999999999</v>
      </c>
      <c r="AJ14" s="3">
        <v>1</v>
      </c>
      <c r="AK14" s="7">
        <f t="shared" si="8"/>
        <v>7964966</v>
      </c>
    </row>
    <row r="15" spans="1:37" x14ac:dyDescent="0.25">
      <c r="A15" t="s">
        <v>105</v>
      </c>
      <c r="B15" s="6">
        <v>9746106.6300000008</v>
      </c>
      <c r="C15" s="2">
        <v>1.0584</v>
      </c>
      <c r="D15" s="2">
        <v>0.64776647727787162</v>
      </c>
      <c r="E15" s="7">
        <f t="shared" si="0"/>
        <v>15045710.100584945</v>
      </c>
      <c r="F15" s="6">
        <v>13452671.49</v>
      </c>
      <c r="G15" s="2">
        <v>1.0590999999999999</v>
      </c>
      <c r="H15" s="2">
        <v>0.68604947608499378</v>
      </c>
      <c r="I15" s="7">
        <f t="shared" si="1"/>
        <v>19608894.050570436</v>
      </c>
      <c r="J15" s="6">
        <v>6758671.5199999996</v>
      </c>
      <c r="K15" s="2">
        <v>1.0641</v>
      </c>
      <c r="L15" s="2">
        <v>0.7300252475020419</v>
      </c>
      <c r="M15" s="7">
        <f t="shared" si="2"/>
        <v>9258133.9386910666</v>
      </c>
      <c r="N15" s="6">
        <v>6049328.4900000002</v>
      </c>
      <c r="O15" s="2">
        <v>1.1067</v>
      </c>
      <c r="P15" s="2">
        <v>0.80791894141050979</v>
      </c>
      <c r="Q15" s="7">
        <f t="shared" si="3"/>
        <v>7487543.8363145022</v>
      </c>
      <c r="R15" s="6">
        <v>6176549.7400000002</v>
      </c>
      <c r="S15" s="2">
        <v>1.0629</v>
      </c>
      <c r="T15" s="2">
        <v>0.85873704282523078</v>
      </c>
      <c r="U15" s="7">
        <f t="shared" si="4"/>
        <v>7192597.3050833503</v>
      </c>
      <c r="V15" s="6">
        <v>6212516.1399999997</v>
      </c>
      <c r="W15" s="2">
        <v>1.0295000000000001</v>
      </c>
      <c r="X15" s="2">
        <v>0.88406978558857519</v>
      </c>
      <c r="Y15" s="7">
        <f t="shared" si="5"/>
        <v>7027178.4436835796</v>
      </c>
      <c r="Z15" s="6">
        <v>10615767.689999999</v>
      </c>
      <c r="AA15" s="2">
        <v>1.0375000000000001</v>
      </c>
      <c r="AB15" s="3">
        <v>0.9172224025481468</v>
      </c>
      <c r="AC15" s="7">
        <f t="shared" si="6"/>
        <v>11573820.766379239</v>
      </c>
      <c r="AD15" s="6">
        <v>10005007.26</v>
      </c>
      <c r="AE15" s="2">
        <v>1.0430999999999999</v>
      </c>
      <c r="AF15" s="3">
        <v>0.95675468809797182</v>
      </c>
      <c r="AG15" s="7">
        <f t="shared" si="7"/>
        <v>10457233.588151999</v>
      </c>
      <c r="AH15" s="6">
        <v>11792780.960000001</v>
      </c>
      <c r="AI15" s="2">
        <v>1.0451999999999999</v>
      </c>
      <c r="AJ15" s="3">
        <v>1</v>
      </c>
      <c r="AK15" s="7">
        <f t="shared" si="8"/>
        <v>11792780.960000001</v>
      </c>
    </row>
    <row r="16" spans="1:37" x14ac:dyDescent="0.25">
      <c r="A16" t="s">
        <v>106</v>
      </c>
      <c r="B16" s="6">
        <v>3594591.37</v>
      </c>
      <c r="C16" s="2">
        <v>1.0584</v>
      </c>
      <c r="D16" s="2">
        <v>0.64776647727787162</v>
      </c>
      <c r="E16" s="7">
        <f t="shared" si="0"/>
        <v>5549208.6980259595</v>
      </c>
      <c r="F16" s="6">
        <v>4584631.5199999996</v>
      </c>
      <c r="G16" s="2">
        <v>1.0590999999999999</v>
      </c>
      <c r="H16" s="2">
        <v>0.68604947608499378</v>
      </c>
      <c r="I16" s="7">
        <f t="shared" si="1"/>
        <v>6682654.3563047852</v>
      </c>
      <c r="J16" s="6">
        <v>0</v>
      </c>
      <c r="K16" s="2">
        <v>1.0641</v>
      </c>
      <c r="L16" s="2">
        <v>0.7300252475020419</v>
      </c>
      <c r="M16" s="7">
        <f t="shared" si="2"/>
        <v>0</v>
      </c>
      <c r="N16" s="6">
        <v>4840263.24</v>
      </c>
      <c r="O16" s="2">
        <v>1.1067</v>
      </c>
      <c r="P16" s="2">
        <v>0.80791894141050979</v>
      </c>
      <c r="Q16" s="7">
        <f t="shared" si="3"/>
        <v>5991025.8219093112</v>
      </c>
      <c r="R16" s="6">
        <v>4892921.2</v>
      </c>
      <c r="S16" s="2">
        <v>1.0629</v>
      </c>
      <c r="T16" s="2">
        <v>0.85873704282523078</v>
      </c>
      <c r="U16" s="7">
        <f t="shared" si="4"/>
        <v>5697810.8035288304</v>
      </c>
      <c r="V16" s="6">
        <v>4582304.41</v>
      </c>
      <c r="W16" s="2">
        <v>1.0295000000000001</v>
      </c>
      <c r="X16" s="2">
        <v>0.88406978558857519</v>
      </c>
      <c r="Y16" s="7">
        <f t="shared" si="5"/>
        <v>5183193.0970803415</v>
      </c>
      <c r="Z16" s="6">
        <v>8508231.8000000007</v>
      </c>
      <c r="AA16" s="2">
        <v>1.0375000000000001</v>
      </c>
      <c r="AB16" s="3">
        <v>0.9172224025481468</v>
      </c>
      <c r="AC16" s="7">
        <f t="shared" si="6"/>
        <v>9276083.724474214</v>
      </c>
      <c r="AD16" s="6">
        <v>8385720.8700000001</v>
      </c>
      <c r="AE16" s="2">
        <v>1.0430999999999999</v>
      </c>
      <c r="AF16" s="3">
        <v>0.95675468809797182</v>
      </c>
      <c r="AG16" s="7">
        <f t="shared" si="7"/>
        <v>8764755.4533239994</v>
      </c>
      <c r="AH16" s="6">
        <v>7744067.79</v>
      </c>
      <c r="AI16" s="2">
        <v>1.0451999999999999</v>
      </c>
      <c r="AJ16" s="3">
        <v>1</v>
      </c>
      <c r="AK16" s="7">
        <f t="shared" si="8"/>
        <v>7744067.79</v>
      </c>
    </row>
    <row r="17" spans="1:37" x14ac:dyDescent="0.25">
      <c r="A17" t="s">
        <v>107</v>
      </c>
      <c r="B17" s="6">
        <v>8507856.1099999994</v>
      </c>
      <c r="C17" s="2">
        <v>1.0584</v>
      </c>
      <c r="D17" s="2">
        <v>0.64776647727787162</v>
      </c>
      <c r="E17" s="7">
        <f t="shared" si="0"/>
        <v>13134140.787514687</v>
      </c>
      <c r="F17" s="6">
        <v>7379274.5300000003</v>
      </c>
      <c r="G17" s="2">
        <v>1.0590999999999999</v>
      </c>
      <c r="H17" s="2">
        <v>0.68604947608499378</v>
      </c>
      <c r="I17" s="7">
        <f t="shared" si="1"/>
        <v>10756184.192589911</v>
      </c>
      <c r="J17" s="6">
        <v>10210152.050000001</v>
      </c>
      <c r="K17" s="2">
        <v>1.0641</v>
      </c>
      <c r="L17" s="2">
        <v>0.7300252475020419</v>
      </c>
      <c r="M17" s="7">
        <f t="shared" si="2"/>
        <v>13986025.942166394</v>
      </c>
      <c r="N17" s="6">
        <v>8999724.0800000001</v>
      </c>
      <c r="O17" s="2">
        <v>1.1067</v>
      </c>
      <c r="P17" s="2">
        <v>0.80791894141050979</v>
      </c>
      <c r="Q17" s="7">
        <f t="shared" si="3"/>
        <v>11139389.880236972</v>
      </c>
      <c r="R17" s="6">
        <v>11764418.1</v>
      </c>
      <c r="S17" s="2">
        <v>1.0629</v>
      </c>
      <c r="T17" s="2">
        <v>0.85873704282523078</v>
      </c>
      <c r="U17" s="7">
        <f t="shared" si="4"/>
        <v>13699674.65394908</v>
      </c>
      <c r="V17" s="6">
        <v>12305671.66</v>
      </c>
      <c r="W17" s="2">
        <v>1.0295000000000001</v>
      </c>
      <c r="X17" s="2">
        <v>0.88406978558857519</v>
      </c>
      <c r="Y17" s="7">
        <f t="shared" si="5"/>
        <v>13919344.219876736</v>
      </c>
      <c r="Z17" s="6">
        <v>10664930.210000001</v>
      </c>
      <c r="AA17" s="2">
        <v>1.0375000000000001</v>
      </c>
      <c r="AB17" s="3">
        <v>0.9172224025481468</v>
      </c>
      <c r="AC17" s="7">
        <f t="shared" si="6"/>
        <v>11627420.111383703</v>
      </c>
      <c r="AD17" s="6">
        <v>11324581.949999999</v>
      </c>
      <c r="AE17" s="2">
        <v>1.0430999999999999</v>
      </c>
      <c r="AF17" s="3">
        <v>0.95675468809797182</v>
      </c>
      <c r="AG17" s="7">
        <f t="shared" si="7"/>
        <v>11836453.054139998</v>
      </c>
      <c r="AH17" s="6">
        <v>15431811.550000001</v>
      </c>
      <c r="AI17" s="2">
        <v>1.0451999999999999</v>
      </c>
      <c r="AJ17" s="3">
        <v>1</v>
      </c>
      <c r="AK17" s="7">
        <f t="shared" si="8"/>
        <v>15431811.550000001</v>
      </c>
    </row>
    <row r="18" spans="1:37" x14ac:dyDescent="0.25">
      <c r="A18" t="s">
        <v>179</v>
      </c>
      <c r="B18" s="6">
        <v>6933229.04</v>
      </c>
      <c r="C18" s="2">
        <v>1.0584</v>
      </c>
      <c r="D18" s="2">
        <v>0.64776647727787162</v>
      </c>
      <c r="E18" s="7">
        <f t="shared" si="0"/>
        <v>10703284.72250635</v>
      </c>
      <c r="F18" s="6">
        <v>7103929.5700000003</v>
      </c>
      <c r="G18" s="2">
        <v>1.0590999999999999</v>
      </c>
      <c r="H18" s="2">
        <v>0.68604947608499378</v>
      </c>
      <c r="I18" s="7">
        <f t="shared" si="1"/>
        <v>10354835.646168329</v>
      </c>
      <c r="J18" s="6">
        <v>9389685.5299999993</v>
      </c>
      <c r="K18" s="2">
        <v>1.0641</v>
      </c>
      <c r="L18" s="2">
        <v>0.7300252475020419</v>
      </c>
      <c r="M18" s="7">
        <f t="shared" si="2"/>
        <v>12862138.072798278</v>
      </c>
      <c r="N18" s="6">
        <v>8051200.46</v>
      </c>
      <c r="O18" s="2">
        <v>1.1067</v>
      </c>
      <c r="P18" s="2">
        <v>0.80791894141050979</v>
      </c>
      <c r="Q18" s="7">
        <f t="shared" si="3"/>
        <v>9965356.7299013529</v>
      </c>
      <c r="R18" s="6">
        <v>8438952.2300000004</v>
      </c>
      <c r="S18" s="2">
        <v>1.0629</v>
      </c>
      <c r="T18" s="2">
        <v>0.85873704282523078</v>
      </c>
      <c r="U18" s="7">
        <f t="shared" si="4"/>
        <v>9827166.8847962897</v>
      </c>
      <c r="V18" s="6">
        <v>7685987.4400000004</v>
      </c>
      <c r="W18" s="2">
        <v>1.0295000000000001</v>
      </c>
      <c r="X18" s="2">
        <v>0.88406978558857519</v>
      </c>
      <c r="Y18" s="7">
        <f t="shared" si="5"/>
        <v>8693869.6076837461</v>
      </c>
      <c r="Z18" s="6">
        <v>8954996.4399999995</v>
      </c>
      <c r="AA18" s="2">
        <v>1.0375000000000001</v>
      </c>
      <c r="AB18" s="3">
        <v>0.9172224025481468</v>
      </c>
      <c r="AC18" s="7">
        <f t="shared" si="6"/>
        <v>9763168.0333166905</v>
      </c>
      <c r="AD18" s="6">
        <v>9691034.3399999999</v>
      </c>
      <c r="AE18" s="2">
        <v>1.0430999999999999</v>
      </c>
      <c r="AF18" s="3">
        <v>0.95675468809797182</v>
      </c>
      <c r="AG18" s="7">
        <f t="shared" si="7"/>
        <v>10129069.092167998</v>
      </c>
      <c r="AH18" s="6">
        <v>10014641.220000001</v>
      </c>
      <c r="AI18" s="2">
        <v>1.0451999999999999</v>
      </c>
      <c r="AJ18" s="3">
        <v>1</v>
      </c>
      <c r="AK18" s="7">
        <f t="shared" si="8"/>
        <v>10014641.220000001</v>
      </c>
    </row>
    <row r="19" spans="1:37" x14ac:dyDescent="0.25">
      <c r="A19" t="s">
        <v>180</v>
      </c>
      <c r="B19" s="6">
        <v>6582641.3600000003</v>
      </c>
      <c r="C19" s="2">
        <v>1.0584</v>
      </c>
      <c r="D19" s="2">
        <v>0.64776647727787162</v>
      </c>
      <c r="E19" s="7">
        <f t="shared" si="0"/>
        <v>10162059.308259405</v>
      </c>
      <c r="F19" s="6">
        <v>7622029.54</v>
      </c>
      <c r="G19" s="2">
        <v>1.0590999999999999</v>
      </c>
      <c r="H19" s="2">
        <v>0.68604947608499378</v>
      </c>
      <c r="I19" s="7">
        <f t="shared" si="1"/>
        <v>11110028.949363584</v>
      </c>
      <c r="J19" s="6">
        <v>0</v>
      </c>
      <c r="K19" s="2">
        <v>1.0641</v>
      </c>
      <c r="L19" s="2">
        <v>0.7300252475020419</v>
      </c>
      <c r="M19" s="7">
        <f t="shared" si="2"/>
        <v>0</v>
      </c>
      <c r="N19" s="6">
        <v>8587311.6699999999</v>
      </c>
      <c r="O19" s="2">
        <v>1.1067</v>
      </c>
      <c r="P19" s="2">
        <v>0.80791894141050979</v>
      </c>
      <c r="Q19" s="7">
        <f t="shared" si="3"/>
        <v>10628927.272094641</v>
      </c>
      <c r="R19" s="6">
        <v>9436023.25</v>
      </c>
      <c r="S19" s="2">
        <v>1.0629</v>
      </c>
      <c r="T19" s="2">
        <v>0.85873704282523078</v>
      </c>
      <c r="U19" s="7">
        <f t="shared" si="4"/>
        <v>10988256.916174989</v>
      </c>
      <c r="V19" s="6">
        <v>9931943.0700000003</v>
      </c>
      <c r="W19" s="2">
        <v>1.0295000000000001</v>
      </c>
      <c r="X19" s="2">
        <v>0.88406978558857519</v>
      </c>
      <c r="Y19" s="7">
        <f t="shared" si="5"/>
        <v>11234342.844765071</v>
      </c>
      <c r="Z19" s="6">
        <v>9413846.5</v>
      </c>
      <c r="AA19" s="2">
        <v>1.0375000000000001</v>
      </c>
      <c r="AB19" s="3">
        <v>0.9172224025481468</v>
      </c>
      <c r="AC19" s="7">
        <f t="shared" si="6"/>
        <v>10263428.448593577</v>
      </c>
      <c r="AD19" s="6">
        <v>11939023.710000001</v>
      </c>
      <c r="AE19" s="2">
        <v>1.0430999999999999</v>
      </c>
      <c r="AF19" s="3">
        <v>0.95675468809797182</v>
      </c>
      <c r="AG19" s="7">
        <f t="shared" si="7"/>
        <v>12478667.581691999</v>
      </c>
      <c r="AH19" s="6">
        <v>17312928.120000001</v>
      </c>
      <c r="AI19" s="2">
        <v>1.0451999999999999</v>
      </c>
      <c r="AJ19" s="3">
        <v>1</v>
      </c>
      <c r="AK19" s="7">
        <f t="shared" si="8"/>
        <v>17312928.120000001</v>
      </c>
    </row>
    <row r="20" spans="1:37" x14ac:dyDescent="0.25">
      <c r="A20" t="s">
        <v>181</v>
      </c>
      <c r="B20" s="6">
        <v>8050173.0216251751</v>
      </c>
      <c r="C20" s="2">
        <v>1.0584</v>
      </c>
      <c r="D20" s="2">
        <v>0.64776647727787162</v>
      </c>
      <c r="E20" s="7">
        <f>B20/D20</f>
        <v>12427585.100505134</v>
      </c>
      <c r="F20" s="6">
        <v>5765029.4848580174</v>
      </c>
      <c r="G20" s="2">
        <v>1.0590999999999999</v>
      </c>
      <c r="H20" s="2">
        <v>0.68604947608499378</v>
      </c>
      <c r="I20" s="7">
        <f>F20/H20</f>
        <v>8403227.0059540067</v>
      </c>
      <c r="J20" s="6">
        <v>10107662.060000001</v>
      </c>
      <c r="K20" s="2">
        <v>1.0641</v>
      </c>
      <c r="L20" s="2">
        <v>0.7300252475020419</v>
      </c>
      <c r="M20" s="7">
        <f t="shared" si="2"/>
        <v>13845633.55114883</v>
      </c>
      <c r="N20" s="6">
        <v>9119063.4000000004</v>
      </c>
      <c r="O20" s="2">
        <v>1.1067</v>
      </c>
      <c r="P20" s="2">
        <v>0.80791894141050979</v>
      </c>
      <c r="Q20" s="7">
        <f t="shared" si="3"/>
        <v>11287101.876927694</v>
      </c>
      <c r="R20" s="6">
        <v>9762693.7899999991</v>
      </c>
      <c r="S20" s="2">
        <v>1.0629</v>
      </c>
      <c r="T20" s="2">
        <v>0.85873704282523078</v>
      </c>
      <c r="U20" s="7">
        <f t="shared" si="4"/>
        <v>11368665.031475639</v>
      </c>
      <c r="V20" s="6">
        <v>9812224.0999999996</v>
      </c>
      <c r="W20" s="2">
        <v>1.0295000000000001</v>
      </c>
      <c r="X20" s="2">
        <v>0.88406978558857519</v>
      </c>
      <c r="Y20" s="7">
        <f t="shared" si="5"/>
        <v>11098924.835970327</v>
      </c>
      <c r="Z20" s="6">
        <v>8130899.3600000003</v>
      </c>
      <c r="AA20" s="2">
        <v>1.0375000000000001</v>
      </c>
      <c r="AB20" s="3">
        <v>0.9172224025481468</v>
      </c>
      <c r="AC20" s="7">
        <f t="shared" si="6"/>
        <v>8864697.741149202</v>
      </c>
      <c r="AD20" s="6">
        <v>7695877.1900000004</v>
      </c>
      <c r="AE20" s="2">
        <v>1.0430999999999999</v>
      </c>
      <c r="AF20" s="3">
        <v>0.95675468809797182</v>
      </c>
      <c r="AG20" s="7">
        <f t="shared" si="7"/>
        <v>8043730.8389879996</v>
      </c>
      <c r="AH20" s="6">
        <v>8514330.7200000007</v>
      </c>
      <c r="AI20" s="2">
        <v>1.0451999999999999</v>
      </c>
      <c r="AJ20" s="3">
        <v>1</v>
      </c>
      <c r="AK20" s="7">
        <f t="shared" si="8"/>
        <v>8514330.7200000007</v>
      </c>
    </row>
    <row r="21" spans="1:37" x14ac:dyDescent="0.25">
      <c r="A21" t="s">
        <v>111</v>
      </c>
      <c r="B21" s="6">
        <v>188871963.69</v>
      </c>
      <c r="C21" s="2">
        <v>1.0584</v>
      </c>
      <c r="D21" s="2">
        <v>0.64776647727787162</v>
      </c>
      <c r="E21" s="7">
        <f t="shared" si="0"/>
        <v>291574155.67984051</v>
      </c>
      <c r="F21" s="6">
        <v>152175928.90000001</v>
      </c>
      <c r="G21" s="2">
        <v>1.0590999999999999</v>
      </c>
      <c r="H21" s="2">
        <v>0.68604947608499378</v>
      </c>
      <c r="I21" s="7">
        <f t="shared" si="1"/>
        <v>221814802.29152909</v>
      </c>
      <c r="J21" s="6">
        <v>177062365.81999999</v>
      </c>
      <c r="K21" s="2">
        <v>1.0641</v>
      </c>
      <c r="L21" s="2">
        <v>0.7300252475020419</v>
      </c>
      <c r="M21" s="7">
        <f t="shared" si="2"/>
        <v>242542797.56194973</v>
      </c>
      <c r="N21" s="6">
        <v>102992682.52</v>
      </c>
      <c r="O21" s="2">
        <v>1.1067</v>
      </c>
      <c r="P21" s="2">
        <v>0.80791894141050979</v>
      </c>
      <c r="Q21" s="7">
        <f t="shared" si="3"/>
        <v>127478979.93354338</v>
      </c>
      <c r="R21" s="6">
        <v>94260696.489999995</v>
      </c>
      <c r="S21" s="2">
        <v>1.0629</v>
      </c>
      <c r="T21" s="2">
        <v>0.85873704282523078</v>
      </c>
      <c r="U21" s="7">
        <f t="shared" si="4"/>
        <v>109766659.3953882</v>
      </c>
      <c r="V21" s="6">
        <v>112359816.73</v>
      </c>
      <c r="W21" s="2">
        <v>1.0295000000000001</v>
      </c>
      <c r="X21" s="2">
        <v>0.88406978558857519</v>
      </c>
      <c r="Y21" s="7">
        <f t="shared" si="5"/>
        <v>127093831.91418055</v>
      </c>
      <c r="Z21" s="6">
        <v>137914636.74000001</v>
      </c>
      <c r="AA21" s="2">
        <v>1.0375000000000001</v>
      </c>
      <c r="AB21" s="3">
        <v>0.9172224025481468</v>
      </c>
      <c r="AC21" s="7">
        <f t="shared" si="6"/>
        <v>150361173.42626789</v>
      </c>
      <c r="AD21" s="6">
        <v>159269998.31999999</v>
      </c>
      <c r="AE21" s="2">
        <v>1.0430999999999999</v>
      </c>
      <c r="AF21" s="3">
        <v>0.95675468809797182</v>
      </c>
      <c r="AG21" s="7">
        <f t="shared" si="7"/>
        <v>166469002.24406397</v>
      </c>
      <c r="AH21" s="6">
        <v>177231750.31</v>
      </c>
      <c r="AI21" s="2">
        <v>1.0451999999999999</v>
      </c>
      <c r="AJ21" s="3">
        <v>1</v>
      </c>
      <c r="AK21" s="7">
        <f t="shared" si="8"/>
        <v>177231750.31</v>
      </c>
    </row>
    <row r="22" spans="1:37" x14ac:dyDescent="0.25">
      <c r="A22" t="s">
        <v>112</v>
      </c>
      <c r="B22" s="6">
        <v>3245850.45</v>
      </c>
      <c r="C22" s="2">
        <v>1.0584</v>
      </c>
      <c r="D22" s="2">
        <v>0.64776647727787162</v>
      </c>
      <c r="E22" s="7">
        <f t="shared" si="0"/>
        <v>5010834.2494661566</v>
      </c>
      <c r="F22" s="6">
        <v>3640402.25</v>
      </c>
      <c r="G22" s="2">
        <v>1.0590999999999999</v>
      </c>
      <c r="H22" s="2">
        <v>0.68604947608499378</v>
      </c>
      <c r="I22" s="7">
        <f t="shared" si="1"/>
        <v>5306326.1133501623</v>
      </c>
      <c r="J22" s="6">
        <v>5503054.3899999997</v>
      </c>
      <c r="K22" s="2">
        <v>1.0641</v>
      </c>
      <c r="L22" s="2">
        <v>0.7300252475020419</v>
      </c>
      <c r="M22" s="7">
        <f t="shared" si="2"/>
        <v>7538169.9589569438</v>
      </c>
      <c r="N22" s="6">
        <v>5203778.5599999996</v>
      </c>
      <c r="O22" s="2">
        <v>1.1067</v>
      </c>
      <c r="P22" s="2">
        <v>0.80791894141050979</v>
      </c>
      <c r="Q22" s="7">
        <f t="shared" si="3"/>
        <v>6440966.157960047</v>
      </c>
      <c r="R22" s="6">
        <v>6135450.9299999997</v>
      </c>
      <c r="S22" s="2">
        <v>1.0629</v>
      </c>
      <c r="T22" s="2">
        <v>0.85873704282523078</v>
      </c>
      <c r="U22" s="7">
        <f t="shared" si="4"/>
        <v>7144737.7066843035</v>
      </c>
      <c r="V22" s="6">
        <v>6411763.4299999997</v>
      </c>
      <c r="W22" s="2">
        <v>1.0295000000000001</v>
      </c>
      <c r="X22" s="2">
        <v>0.88406978558857519</v>
      </c>
      <c r="Y22" s="7">
        <f t="shared" si="5"/>
        <v>7252553.513896334</v>
      </c>
      <c r="Z22" s="6">
        <v>5223399.5599999996</v>
      </c>
      <c r="AA22" s="2">
        <v>1.0375000000000001</v>
      </c>
      <c r="AB22" s="3">
        <v>0.9172224025481468</v>
      </c>
      <c r="AC22" s="7">
        <f t="shared" si="6"/>
        <v>5694801.5502988249</v>
      </c>
      <c r="AD22" s="6">
        <v>5960233.6799999997</v>
      </c>
      <c r="AE22" s="2">
        <v>1.0430999999999999</v>
      </c>
      <c r="AF22" s="3">
        <v>0.95675468809797182</v>
      </c>
      <c r="AG22" s="7">
        <f t="shared" si="7"/>
        <v>6229636.2423359985</v>
      </c>
      <c r="AH22" s="6">
        <v>5460489.4699999997</v>
      </c>
      <c r="AI22" s="2">
        <v>1.0451999999999999</v>
      </c>
      <c r="AJ22" s="3">
        <v>1</v>
      </c>
      <c r="AK22" s="7">
        <f t="shared" si="8"/>
        <v>5460489.4699999997</v>
      </c>
    </row>
    <row r="23" spans="1:37" x14ac:dyDescent="0.25">
      <c r="A23" t="s">
        <v>182</v>
      </c>
      <c r="B23" s="6">
        <v>9146502.25</v>
      </c>
      <c r="C23" s="2">
        <v>1.0584</v>
      </c>
      <c r="D23" s="2">
        <v>0.64776647727787162</v>
      </c>
      <c r="E23" s="7">
        <f t="shared" si="0"/>
        <v>14120061.118995566</v>
      </c>
      <c r="F23" s="6">
        <v>7105809.2800000003</v>
      </c>
      <c r="G23" s="2">
        <v>1.0590999999999999</v>
      </c>
      <c r="H23" s="2">
        <v>0.68604947608499378</v>
      </c>
      <c r="I23" s="7">
        <f t="shared" si="1"/>
        <v>10357575.550600188</v>
      </c>
      <c r="J23" s="6">
        <v>8094018.1900000004</v>
      </c>
      <c r="K23" s="2">
        <v>1.0641</v>
      </c>
      <c r="L23" s="2">
        <v>0.7300252475020419</v>
      </c>
      <c r="M23" s="7">
        <f t="shared" si="2"/>
        <v>11087312.689109921</v>
      </c>
      <c r="N23" s="6">
        <v>7159041.0300000003</v>
      </c>
      <c r="O23" s="2">
        <v>1.1067</v>
      </c>
      <c r="P23" s="2">
        <v>0.80791894141050979</v>
      </c>
      <c r="Q23" s="7">
        <f t="shared" si="3"/>
        <v>8861088.2392500266</v>
      </c>
      <c r="R23" s="6">
        <v>8649454.9199999999</v>
      </c>
      <c r="S23" s="2">
        <v>1.0629</v>
      </c>
      <c r="T23" s="2">
        <v>0.85873704282523078</v>
      </c>
      <c r="U23" s="7">
        <f t="shared" si="4"/>
        <v>10072297.442233812</v>
      </c>
      <c r="V23" s="6">
        <v>10882448.300000001</v>
      </c>
      <c r="W23" s="2">
        <v>1.0295000000000001</v>
      </c>
      <c r="X23" s="2">
        <v>0.88406978558857519</v>
      </c>
      <c r="Y23" s="7">
        <f t="shared" si="5"/>
        <v>12309490.130074902</v>
      </c>
      <c r="Z23" s="6">
        <v>12518510.060000001</v>
      </c>
      <c r="AA23" s="2">
        <v>1.0375000000000001</v>
      </c>
      <c r="AB23" s="3">
        <v>0.9172224025481468</v>
      </c>
      <c r="AC23" s="7">
        <f t="shared" si="6"/>
        <v>13648282.058116084</v>
      </c>
      <c r="AD23" s="6">
        <v>10622654.41</v>
      </c>
      <c r="AE23" s="2">
        <v>1.0430999999999999</v>
      </c>
      <c r="AF23" s="3">
        <v>0.95675468809797182</v>
      </c>
      <c r="AG23" s="7">
        <f t="shared" si="7"/>
        <v>11102798.389331998</v>
      </c>
      <c r="AH23" s="6">
        <v>12553514.98</v>
      </c>
      <c r="AI23" s="2">
        <v>1.0451999999999999</v>
      </c>
      <c r="AJ23" s="3">
        <v>1</v>
      </c>
      <c r="AK23" s="7">
        <f t="shared" si="8"/>
        <v>12553514.98</v>
      </c>
    </row>
    <row r="24" spans="1:37" x14ac:dyDescent="0.25">
      <c r="A24" t="s">
        <v>183</v>
      </c>
      <c r="B24" s="6">
        <v>9166982.6898231003</v>
      </c>
      <c r="C24" s="2">
        <v>1.0584</v>
      </c>
      <c r="D24" s="2">
        <v>0.64776647727787162</v>
      </c>
      <c r="E24" s="7">
        <f>B24/D24</f>
        <v>14151678.129973296</v>
      </c>
      <c r="F24" s="6">
        <v>10529221.3954303</v>
      </c>
      <c r="G24" s="2">
        <v>1.0590999999999999</v>
      </c>
      <c r="H24" s="2">
        <v>0.68604947608499378</v>
      </c>
      <c r="I24" s="7">
        <f>F24/H24</f>
        <v>15347612.326032661</v>
      </c>
      <c r="J24" s="6">
        <v>14268457.18</v>
      </c>
      <c r="K24" s="2">
        <v>1.0641</v>
      </c>
      <c r="L24" s="2">
        <v>0.7300252475020419</v>
      </c>
      <c r="M24" s="7">
        <f t="shared" si="2"/>
        <v>19545155.772109225</v>
      </c>
      <c r="N24" s="6">
        <v>21728390.890000001</v>
      </c>
      <c r="O24" s="2">
        <v>1.1067</v>
      </c>
      <c r="P24" s="2">
        <v>0.80791894141050979</v>
      </c>
      <c r="Q24" s="7">
        <f t="shared" si="3"/>
        <v>26894270.917903431</v>
      </c>
      <c r="R24" s="6">
        <v>24495739.129999999</v>
      </c>
      <c r="S24" s="2">
        <v>1.0629</v>
      </c>
      <c r="T24" s="2">
        <v>0.85873704282523078</v>
      </c>
      <c r="U24" s="7">
        <f t="shared" si="4"/>
        <v>28525308.573401492</v>
      </c>
      <c r="V24" s="6">
        <v>26223675.039999999</v>
      </c>
      <c r="W24" s="2">
        <v>1.0295000000000001</v>
      </c>
      <c r="X24" s="2">
        <v>0.88406978558857519</v>
      </c>
      <c r="Y24" s="7">
        <f t="shared" si="5"/>
        <v>29662449.127295326</v>
      </c>
      <c r="Z24" s="6">
        <v>28468857.190000001</v>
      </c>
      <c r="AA24" s="2">
        <v>1.0375000000000001</v>
      </c>
      <c r="AB24" s="3">
        <v>0.9172224025481468</v>
      </c>
      <c r="AC24" s="7">
        <f t="shared" si="6"/>
        <v>31038118.029945977</v>
      </c>
      <c r="AD24" s="6">
        <v>32774589.57</v>
      </c>
      <c r="AE24" s="2">
        <v>1.0430999999999999</v>
      </c>
      <c r="AF24" s="3">
        <v>0.95675468809797182</v>
      </c>
      <c r="AG24" s="7">
        <f t="shared" si="7"/>
        <v>34256001.018563993</v>
      </c>
      <c r="AH24" s="6">
        <v>34527529.539999999</v>
      </c>
      <c r="AI24" s="2">
        <v>1.0451999999999999</v>
      </c>
      <c r="AJ24" s="3">
        <v>1</v>
      </c>
      <c r="AK24" s="7">
        <f t="shared" si="8"/>
        <v>34527529.539999999</v>
      </c>
    </row>
    <row r="25" spans="1:37" x14ac:dyDescent="0.25">
      <c r="A25" t="s">
        <v>115</v>
      </c>
      <c r="B25" s="6">
        <v>1625518.53</v>
      </c>
      <c r="C25" s="2">
        <v>1.0584</v>
      </c>
      <c r="D25" s="2">
        <v>0.64776647727787162</v>
      </c>
      <c r="E25" s="7">
        <f t="shared" si="0"/>
        <v>2509420.5813659346</v>
      </c>
      <c r="F25" s="6">
        <v>2065270.08</v>
      </c>
      <c r="G25" s="2">
        <v>1.0590999999999999</v>
      </c>
      <c r="H25" s="2">
        <v>0.68604947608499378</v>
      </c>
      <c r="I25" s="7">
        <f t="shared" si="1"/>
        <v>3010380.6678574542</v>
      </c>
      <c r="J25" s="6">
        <v>2481336.25</v>
      </c>
      <c r="K25" s="2">
        <v>1.0641</v>
      </c>
      <c r="L25" s="2">
        <v>0.7300252475020419</v>
      </c>
      <c r="M25" s="7">
        <f t="shared" si="2"/>
        <v>3398973.1978318458</v>
      </c>
      <c r="N25" s="6">
        <v>2866976.29</v>
      </c>
      <c r="O25" s="2">
        <v>1.1067</v>
      </c>
      <c r="P25" s="2">
        <v>0.80791894141050979</v>
      </c>
      <c r="Q25" s="7">
        <f t="shared" si="3"/>
        <v>3548593.977750631</v>
      </c>
      <c r="R25" s="6">
        <v>3077065.88</v>
      </c>
      <c r="S25" s="2">
        <v>1.0629</v>
      </c>
      <c r="T25" s="2">
        <v>0.85873704282523078</v>
      </c>
      <c r="U25" s="7">
        <f t="shared" si="4"/>
        <v>3583245.7743717493</v>
      </c>
      <c r="V25" s="6">
        <v>2767923.53</v>
      </c>
      <c r="W25" s="2">
        <v>1.0295000000000001</v>
      </c>
      <c r="X25" s="2">
        <v>0.88406978558857519</v>
      </c>
      <c r="Y25" s="7">
        <f t="shared" si="5"/>
        <v>3130888.0533194975</v>
      </c>
      <c r="Z25" s="6">
        <v>2536327.17</v>
      </c>
      <c r="AA25" s="2">
        <v>1.0375000000000001</v>
      </c>
      <c r="AB25" s="3">
        <v>0.9172224025481468</v>
      </c>
      <c r="AC25" s="7">
        <f t="shared" si="6"/>
        <v>2765225.9287974196</v>
      </c>
      <c r="AD25" s="6">
        <v>2246193.7999999998</v>
      </c>
      <c r="AE25" s="2">
        <v>1.0430999999999999</v>
      </c>
      <c r="AF25" s="3">
        <v>0.95675468809797182</v>
      </c>
      <c r="AG25" s="7">
        <f t="shared" si="7"/>
        <v>2347721.7597599993</v>
      </c>
      <c r="AH25" s="6">
        <v>2651792.0499999998</v>
      </c>
      <c r="AI25" s="2">
        <v>1.0451999999999999</v>
      </c>
      <c r="AJ25" s="3">
        <v>1</v>
      </c>
      <c r="AK25" s="7">
        <f t="shared" si="8"/>
        <v>2651792.0499999998</v>
      </c>
    </row>
    <row r="26" spans="1:37" x14ac:dyDescent="0.25">
      <c r="A26" t="s">
        <v>116</v>
      </c>
      <c r="B26" s="6">
        <v>2427918.1800000002</v>
      </c>
      <c r="C26" s="2">
        <v>1.0584</v>
      </c>
      <c r="D26" s="2">
        <v>0.64776647727787162</v>
      </c>
      <c r="E26" s="7">
        <f t="shared" si="0"/>
        <v>3748138.0484567727</v>
      </c>
      <c r="F26" s="6">
        <v>4470589.99</v>
      </c>
      <c r="G26" s="2">
        <v>1.0590999999999999</v>
      </c>
      <c r="H26" s="2">
        <v>0.68604947608499378</v>
      </c>
      <c r="I26" s="7">
        <f t="shared" si="1"/>
        <v>6516425.0478141094</v>
      </c>
      <c r="J26" s="6">
        <v>4343922.88</v>
      </c>
      <c r="K26" s="2">
        <v>1.0641</v>
      </c>
      <c r="L26" s="2">
        <v>0.7300252475020419</v>
      </c>
      <c r="M26" s="7">
        <f t="shared" si="2"/>
        <v>5950373.490319388</v>
      </c>
      <c r="N26" s="6">
        <v>4367831.25</v>
      </c>
      <c r="O26" s="2">
        <v>1.1067</v>
      </c>
      <c r="P26" s="2">
        <v>0.80791894141050979</v>
      </c>
      <c r="Q26" s="7">
        <f t="shared" si="3"/>
        <v>5406274.1026648013</v>
      </c>
      <c r="R26" s="6">
        <v>4389457.63</v>
      </c>
      <c r="S26" s="2">
        <v>1.0629</v>
      </c>
      <c r="T26" s="2">
        <v>0.85873704282523078</v>
      </c>
      <c r="U26" s="7">
        <f t="shared" si="4"/>
        <v>5111527.0578741496</v>
      </c>
      <c r="V26" s="6">
        <v>5036396.78</v>
      </c>
      <c r="W26" s="2">
        <v>1.0295000000000001</v>
      </c>
      <c r="X26" s="2">
        <v>0.88406978558857519</v>
      </c>
      <c r="Y26" s="7">
        <f t="shared" si="5"/>
        <v>5696831.7005053926</v>
      </c>
      <c r="Z26" s="6">
        <v>6552641.4500000002</v>
      </c>
      <c r="AA26" s="2">
        <v>1.0375000000000001</v>
      </c>
      <c r="AB26" s="3">
        <v>0.9172224025481468</v>
      </c>
      <c r="AC26" s="7">
        <f t="shared" si="6"/>
        <v>7144005.0218965728</v>
      </c>
      <c r="AD26" s="6">
        <v>6687393.0899999999</v>
      </c>
      <c r="AE26" s="2">
        <v>1.0430999999999999</v>
      </c>
      <c r="AF26" s="3">
        <v>0.95675468809797182</v>
      </c>
      <c r="AG26" s="7">
        <f t="shared" si="7"/>
        <v>6989663.2576679988</v>
      </c>
      <c r="AH26" s="6">
        <v>6888761.0599999996</v>
      </c>
      <c r="AI26" s="2">
        <v>1.0451999999999999</v>
      </c>
      <c r="AJ26" s="3">
        <v>1</v>
      </c>
      <c r="AK26" s="7">
        <f t="shared" si="8"/>
        <v>6888761.0599999996</v>
      </c>
    </row>
    <row r="27" spans="1:37" x14ac:dyDescent="0.25">
      <c r="A27" t="s">
        <v>184</v>
      </c>
      <c r="B27" s="6">
        <v>34639956.359999999</v>
      </c>
      <c r="C27" s="2">
        <v>1.0584</v>
      </c>
      <c r="D27" s="2">
        <v>0.64776647727787162</v>
      </c>
      <c r="E27" s="7">
        <f t="shared" si="0"/>
        <v>53475994.166244172</v>
      </c>
      <c r="F27" s="6">
        <v>38435440.189999998</v>
      </c>
      <c r="G27" s="2">
        <v>1.0590999999999999</v>
      </c>
      <c r="H27" s="2">
        <v>0.68604947608499378</v>
      </c>
      <c r="I27" s="7">
        <f t="shared" si="1"/>
        <v>56024297.852882959</v>
      </c>
      <c r="J27" s="6">
        <v>36181326.469999999</v>
      </c>
      <c r="K27" s="2">
        <v>1.0641</v>
      </c>
      <c r="L27" s="2">
        <v>0.7300252475020419</v>
      </c>
      <c r="M27" s="7">
        <f t="shared" si="2"/>
        <v>49561746.794104949</v>
      </c>
      <c r="N27" s="6">
        <v>38594315.170000002</v>
      </c>
      <c r="O27" s="2">
        <v>1.1067</v>
      </c>
      <c r="P27" s="2">
        <v>0.80791894141050979</v>
      </c>
      <c r="Q27" s="7">
        <f t="shared" si="3"/>
        <v>47770033.83856789</v>
      </c>
      <c r="R27" s="6">
        <v>38578123.130000003</v>
      </c>
      <c r="S27" s="2">
        <v>1.0629</v>
      </c>
      <c r="T27" s="2">
        <v>0.85873704282523078</v>
      </c>
      <c r="U27" s="7">
        <f t="shared" si="4"/>
        <v>44924256.44418297</v>
      </c>
      <c r="V27" s="6">
        <v>35771714.630000003</v>
      </c>
      <c r="W27" s="2">
        <v>1.0295000000000001</v>
      </c>
      <c r="X27" s="2">
        <v>0.88406978558857519</v>
      </c>
      <c r="Y27" s="7">
        <f t="shared" si="5"/>
        <v>40462546.297954015</v>
      </c>
      <c r="Z27" s="6">
        <v>41471285.689999998</v>
      </c>
      <c r="AA27" s="2">
        <v>1.0375000000000001</v>
      </c>
      <c r="AB27" s="3">
        <v>0.9172224025481468</v>
      </c>
      <c r="AC27" s="7">
        <f t="shared" si="6"/>
        <v>45213991.257505387</v>
      </c>
      <c r="AD27" s="6">
        <v>40810310.07</v>
      </c>
      <c r="AE27" s="2">
        <v>1.0430999999999999</v>
      </c>
      <c r="AF27" s="3">
        <v>0.95675468809797182</v>
      </c>
      <c r="AG27" s="7">
        <f t="shared" si="7"/>
        <v>42654936.085163996</v>
      </c>
      <c r="AH27" s="6">
        <v>43580646.619999997</v>
      </c>
      <c r="AI27" s="2">
        <v>1.0451999999999999</v>
      </c>
      <c r="AJ27" s="3">
        <v>1</v>
      </c>
      <c r="AK27" s="7">
        <f t="shared" si="8"/>
        <v>43580646.619999997</v>
      </c>
    </row>
    <row r="28" spans="1:37" x14ac:dyDescent="0.25">
      <c r="A28" t="s">
        <v>118</v>
      </c>
      <c r="B28" s="6">
        <v>15197451.232082099</v>
      </c>
      <c r="C28" s="2">
        <v>1.0584</v>
      </c>
      <c r="D28" s="2">
        <v>0.64776647727787162</v>
      </c>
      <c r="E28" s="7">
        <f>B28/D28</f>
        <v>23461311.699776132</v>
      </c>
      <c r="F28" s="6">
        <v>19463537.027080599</v>
      </c>
      <c r="G28" s="2">
        <v>1.0590999999999999</v>
      </c>
      <c r="H28" s="2">
        <v>0.68604947608499378</v>
      </c>
      <c r="I28" s="7">
        <f>F28/H28</f>
        <v>28370456.804589536</v>
      </c>
      <c r="J28" s="6">
        <v>0</v>
      </c>
      <c r="K28" s="2">
        <v>1.0641</v>
      </c>
      <c r="L28" s="2">
        <v>0.7300252475020419</v>
      </c>
      <c r="M28" s="7">
        <f t="shared" si="2"/>
        <v>0</v>
      </c>
      <c r="N28" s="6">
        <v>20735415.260000002</v>
      </c>
      <c r="O28" s="2">
        <v>1.1067</v>
      </c>
      <c r="P28" s="2">
        <v>0.80791894141050979</v>
      </c>
      <c r="Q28" s="7">
        <f t="shared" si="3"/>
        <v>25665217.384059545</v>
      </c>
      <c r="R28" s="6">
        <v>19197023.699999999</v>
      </c>
      <c r="S28" s="2">
        <v>1.0629</v>
      </c>
      <c r="T28" s="2">
        <v>0.85873704282523078</v>
      </c>
      <c r="U28" s="7">
        <f t="shared" si="4"/>
        <v>22354950.051813424</v>
      </c>
      <c r="V28" s="6">
        <v>25183850.280000001</v>
      </c>
      <c r="W28" s="2">
        <v>1.0295000000000001</v>
      </c>
      <c r="X28" s="2">
        <v>0.88406978558857519</v>
      </c>
      <c r="Y28" s="7">
        <f t="shared" si="5"/>
        <v>28486269.6254614</v>
      </c>
      <c r="Z28" s="6">
        <v>24142192.760000002</v>
      </c>
      <c r="AA28" s="2">
        <v>1.0375000000000001</v>
      </c>
      <c r="AB28" s="3">
        <v>0.9172224025481468</v>
      </c>
      <c r="AC28" s="7">
        <f t="shared" si="6"/>
        <v>26320980.269267607</v>
      </c>
      <c r="AD28" s="6">
        <v>25107173.050000001</v>
      </c>
      <c r="AE28" s="2">
        <v>1.0430999999999999</v>
      </c>
      <c r="AF28" s="3">
        <v>0.95675468809797182</v>
      </c>
      <c r="AG28" s="7">
        <f t="shared" si="7"/>
        <v>26242017.271859996</v>
      </c>
      <c r="AH28" s="6">
        <v>26442021.329999998</v>
      </c>
      <c r="AI28" s="2">
        <v>1.0451999999999999</v>
      </c>
      <c r="AJ28" s="3">
        <v>1</v>
      </c>
      <c r="AK28" s="7">
        <f t="shared" si="8"/>
        <v>26442021.329999998</v>
      </c>
    </row>
    <row r="29" spans="1:37" x14ac:dyDescent="0.25">
      <c r="A29" t="s">
        <v>119</v>
      </c>
      <c r="B29" s="6">
        <v>10922515.630000001</v>
      </c>
      <c r="C29" s="2">
        <v>1.0584</v>
      </c>
      <c r="D29" s="2">
        <v>0.64776647727787162</v>
      </c>
      <c r="E29" s="7">
        <f t="shared" si="0"/>
        <v>16861810.564665239</v>
      </c>
      <c r="F29" s="6">
        <v>15300935.59</v>
      </c>
      <c r="G29" s="2">
        <v>1.0590999999999999</v>
      </c>
      <c r="H29" s="2">
        <v>0.68604947608499378</v>
      </c>
      <c r="I29" s="7">
        <f t="shared" si="1"/>
        <v>22302962.283881094</v>
      </c>
      <c r="J29" s="6">
        <v>17274357.100000001</v>
      </c>
      <c r="K29" s="2">
        <v>1.0641</v>
      </c>
      <c r="L29" s="2">
        <v>0.7300252475020419</v>
      </c>
      <c r="M29" s="7">
        <f t="shared" si="2"/>
        <v>23662684.488116536</v>
      </c>
      <c r="N29" s="6">
        <v>16963036.489999998</v>
      </c>
      <c r="O29" s="2">
        <v>1.1067</v>
      </c>
      <c r="P29" s="2">
        <v>0.80791894141050979</v>
      </c>
      <c r="Q29" s="7">
        <f t="shared" si="3"/>
        <v>20995963.357889574</v>
      </c>
      <c r="R29" s="6">
        <v>18982457.190000001</v>
      </c>
      <c r="S29" s="2">
        <v>1.0629</v>
      </c>
      <c r="T29" s="2">
        <v>0.85873704282523078</v>
      </c>
      <c r="U29" s="7">
        <f t="shared" si="4"/>
        <v>22105087.172608774</v>
      </c>
      <c r="V29" s="6">
        <v>17853843.09</v>
      </c>
      <c r="W29" s="2">
        <v>1.0295000000000001</v>
      </c>
      <c r="X29" s="2">
        <v>0.88406978558857519</v>
      </c>
      <c r="Y29" s="7">
        <f t="shared" si="5"/>
        <v>20195060.821034268</v>
      </c>
      <c r="Z29" s="6">
        <v>18268818.09</v>
      </c>
      <c r="AA29" s="2">
        <v>1.0375000000000001</v>
      </c>
      <c r="AB29" s="3">
        <v>0.9172224025481468</v>
      </c>
      <c r="AC29" s="7">
        <f t="shared" si="6"/>
        <v>19917544.577244487</v>
      </c>
      <c r="AD29" s="6">
        <v>18039332.66</v>
      </c>
      <c r="AE29" s="2">
        <v>1.0430999999999999</v>
      </c>
      <c r="AF29" s="3">
        <v>0.95675468809797182</v>
      </c>
      <c r="AG29" s="7">
        <f t="shared" si="7"/>
        <v>18854710.496231999</v>
      </c>
      <c r="AH29" s="6">
        <v>20144811.949999999</v>
      </c>
      <c r="AI29" s="2">
        <v>1.0451999999999999</v>
      </c>
      <c r="AJ29" s="3">
        <v>1</v>
      </c>
      <c r="AK29" s="7">
        <f t="shared" si="8"/>
        <v>20144811.949999999</v>
      </c>
    </row>
    <row r="30" spans="1:37" x14ac:dyDescent="0.25">
      <c r="A30" t="s">
        <v>185</v>
      </c>
      <c r="B30" s="6">
        <v>6095799.4699999997</v>
      </c>
      <c r="C30" s="2">
        <v>1.0584</v>
      </c>
      <c r="D30" s="2">
        <v>0.64776647727787162</v>
      </c>
      <c r="E30" s="7">
        <f t="shared" si="0"/>
        <v>9410489.2485584617</v>
      </c>
      <c r="F30" s="6">
        <v>5850250.0899999999</v>
      </c>
      <c r="G30" s="2">
        <v>1.0590999999999999</v>
      </c>
      <c r="H30" s="2">
        <v>0.68604947608499378</v>
      </c>
      <c r="I30" s="7">
        <f t="shared" si="1"/>
        <v>8527446.3343154285</v>
      </c>
      <c r="J30" s="6">
        <v>6873035.2000000002</v>
      </c>
      <c r="K30" s="2">
        <v>1.0641</v>
      </c>
      <c r="L30" s="2">
        <v>0.7300252475020419</v>
      </c>
      <c r="M30" s="7">
        <f t="shared" si="2"/>
        <v>9414791.0959487408</v>
      </c>
      <c r="N30" s="6">
        <v>5618059.1699999999</v>
      </c>
      <c r="O30" s="2">
        <v>1.1067</v>
      </c>
      <c r="P30" s="2">
        <v>0.80791894141050979</v>
      </c>
      <c r="Q30" s="7">
        <f t="shared" si="3"/>
        <v>6953741.1267913589</v>
      </c>
      <c r="R30" s="6">
        <v>6695642.54</v>
      </c>
      <c r="S30" s="2">
        <v>1.0629</v>
      </c>
      <c r="T30" s="2">
        <v>0.85873704282523078</v>
      </c>
      <c r="U30" s="7">
        <f t="shared" si="4"/>
        <v>7797081.3020612756</v>
      </c>
      <c r="V30" s="6">
        <v>7637084.0999999996</v>
      </c>
      <c r="W30" s="2">
        <v>1.0295000000000001</v>
      </c>
      <c r="X30" s="2">
        <v>0.88406978558857519</v>
      </c>
      <c r="Y30" s="7">
        <f t="shared" si="5"/>
        <v>8638553.4541433975</v>
      </c>
      <c r="Z30" s="6">
        <v>7491622.5099999998</v>
      </c>
      <c r="AA30" s="2">
        <v>1.0375000000000001</v>
      </c>
      <c r="AB30" s="3">
        <v>0.9172224025481468</v>
      </c>
      <c r="AC30" s="7">
        <f t="shared" si="6"/>
        <v>8167727.3572771791</v>
      </c>
      <c r="AD30" s="6">
        <v>10272577.189999999</v>
      </c>
      <c r="AE30" s="2">
        <v>1.0430999999999999</v>
      </c>
      <c r="AF30" s="3">
        <v>0.95675468809797182</v>
      </c>
      <c r="AG30" s="7">
        <f t="shared" si="7"/>
        <v>10736897.678987999</v>
      </c>
      <c r="AH30" s="6">
        <v>12237653.83</v>
      </c>
      <c r="AI30" s="2">
        <v>1.0451999999999999</v>
      </c>
      <c r="AJ30" s="3">
        <v>1</v>
      </c>
      <c r="AK30" s="7">
        <f t="shared" si="8"/>
        <v>12237653.83</v>
      </c>
    </row>
    <row r="31" spans="1:37" x14ac:dyDescent="0.25">
      <c r="A31" t="s">
        <v>186</v>
      </c>
      <c r="B31" s="6">
        <v>2990542.83</v>
      </c>
      <c r="C31" s="2">
        <v>1.0584</v>
      </c>
      <c r="D31" s="2">
        <v>0.64776647727787162</v>
      </c>
      <c r="E31" s="7">
        <f t="shared" si="0"/>
        <v>4616698.9723939523</v>
      </c>
      <c r="F31" s="6">
        <v>4626279.34</v>
      </c>
      <c r="G31" s="2">
        <v>1.0590999999999999</v>
      </c>
      <c r="H31" s="2">
        <v>0.68604947608499378</v>
      </c>
      <c r="I31" s="7">
        <f t="shared" si="1"/>
        <v>6743361.0858509801</v>
      </c>
      <c r="J31" s="6">
        <v>5529643.0599999996</v>
      </c>
      <c r="K31" s="2">
        <v>1.0641</v>
      </c>
      <c r="L31" s="2">
        <v>0.7300252475020419</v>
      </c>
      <c r="M31" s="7">
        <f t="shared" si="2"/>
        <v>7574591.5349106239</v>
      </c>
      <c r="N31" s="6">
        <v>5295239.8600000003</v>
      </c>
      <c r="O31" s="2">
        <v>1.1067</v>
      </c>
      <c r="P31" s="2">
        <v>0.80791894141050979</v>
      </c>
      <c r="Q31" s="7">
        <f t="shared" si="3"/>
        <v>6554172.1930114375</v>
      </c>
      <c r="R31" s="6">
        <v>5685475.6600000001</v>
      </c>
      <c r="S31" s="2">
        <v>1.0629</v>
      </c>
      <c r="T31" s="2">
        <v>0.85873704282523078</v>
      </c>
      <c r="U31" s="7">
        <f t="shared" si="4"/>
        <v>6620741.1308296174</v>
      </c>
      <c r="V31" s="6">
        <v>5071043.57</v>
      </c>
      <c r="W31" s="2">
        <v>1.0295000000000001</v>
      </c>
      <c r="X31" s="2">
        <v>0.88406978558857519</v>
      </c>
      <c r="Y31" s="7">
        <f t="shared" si="5"/>
        <v>5736021.8080792343</v>
      </c>
      <c r="Z31" s="6">
        <v>8718987.6199999992</v>
      </c>
      <c r="AA31" s="2">
        <v>1.0375000000000001</v>
      </c>
      <c r="AB31" s="3">
        <v>0.9172224025481468</v>
      </c>
      <c r="AC31" s="7">
        <f t="shared" si="6"/>
        <v>9505859.8610082716</v>
      </c>
      <c r="AD31" s="6">
        <v>9851333.0299999993</v>
      </c>
      <c r="AE31" s="2">
        <v>1.0430999999999999</v>
      </c>
      <c r="AF31" s="3">
        <v>0.95675468809797182</v>
      </c>
      <c r="AG31" s="7">
        <f t="shared" si="7"/>
        <v>10296613.282955999</v>
      </c>
      <c r="AH31" s="6">
        <v>10922856.02</v>
      </c>
      <c r="AI31" s="2">
        <v>1.0451999999999999</v>
      </c>
      <c r="AJ31" s="3">
        <v>1</v>
      </c>
      <c r="AK31" s="7">
        <f t="shared" si="8"/>
        <v>10922856.02</v>
      </c>
    </row>
    <row r="32" spans="1:37" x14ac:dyDescent="0.25">
      <c r="A32" t="s">
        <v>122</v>
      </c>
      <c r="B32" s="6">
        <v>3714525.35</v>
      </c>
      <c r="C32" s="2">
        <v>1.0584</v>
      </c>
      <c r="D32" s="2">
        <v>0.64776647727787162</v>
      </c>
      <c r="E32" s="7">
        <f t="shared" si="0"/>
        <v>5734358.7238562591</v>
      </c>
      <c r="F32" s="6">
        <v>3857686.15</v>
      </c>
      <c r="G32" s="2">
        <v>1.0590999999999999</v>
      </c>
      <c r="H32" s="2">
        <v>0.68604947608499378</v>
      </c>
      <c r="I32" s="7">
        <f t="shared" si="1"/>
        <v>5623043.6498752991</v>
      </c>
      <c r="J32" s="6">
        <v>0</v>
      </c>
      <c r="K32" s="2">
        <v>1.0641</v>
      </c>
      <c r="L32" s="2">
        <v>0.7300252475020419</v>
      </c>
      <c r="M32" s="7">
        <f t="shared" si="2"/>
        <v>0</v>
      </c>
      <c r="N32" s="6">
        <v>5138515.13</v>
      </c>
      <c r="O32" s="2">
        <v>1.1067</v>
      </c>
      <c r="P32" s="2">
        <v>0.80791894141050979</v>
      </c>
      <c r="Q32" s="7">
        <f t="shared" si="3"/>
        <v>6360186.4823578643</v>
      </c>
      <c r="R32" s="6">
        <v>5482245.4100000001</v>
      </c>
      <c r="S32" s="2">
        <v>1.0629</v>
      </c>
      <c r="T32" s="2">
        <v>0.85873704282523078</v>
      </c>
      <c r="U32" s="7">
        <f t="shared" si="4"/>
        <v>6384079.335815656</v>
      </c>
      <c r="V32" s="6">
        <v>4622623.1100000003</v>
      </c>
      <c r="W32" s="2">
        <v>1.0295000000000001</v>
      </c>
      <c r="X32" s="2">
        <v>0.88406978558857519</v>
      </c>
      <c r="Y32" s="7">
        <f t="shared" si="5"/>
        <v>5228798.8859640295</v>
      </c>
      <c r="Z32" s="6">
        <v>4733111.8600000003</v>
      </c>
      <c r="AA32" s="2">
        <v>1.0375000000000001</v>
      </c>
      <c r="AB32" s="3">
        <v>0.9172224025481468</v>
      </c>
      <c r="AC32" s="7">
        <f t="shared" si="6"/>
        <v>5160266.3071147026</v>
      </c>
      <c r="AD32" s="6">
        <v>4880757.6100000003</v>
      </c>
      <c r="AE32" s="2">
        <v>1.0430999999999999</v>
      </c>
      <c r="AF32" s="3">
        <v>0.95675468809797182</v>
      </c>
      <c r="AG32" s="7">
        <f t="shared" si="7"/>
        <v>5101367.8539720001</v>
      </c>
      <c r="AH32" s="6">
        <v>5032803.29</v>
      </c>
      <c r="AI32" s="2">
        <v>1.0451999999999999</v>
      </c>
      <c r="AJ32" s="3">
        <v>1</v>
      </c>
      <c r="AK32" s="7">
        <f t="shared" si="8"/>
        <v>5032803.29</v>
      </c>
    </row>
    <row r="33" spans="1:37" x14ac:dyDescent="0.25">
      <c r="A33" t="s">
        <v>123</v>
      </c>
      <c r="B33" s="6">
        <v>26604705.960000001</v>
      </c>
      <c r="C33" s="2">
        <v>1.0584</v>
      </c>
      <c r="D33" s="2">
        <v>0.64776647727787162</v>
      </c>
      <c r="E33" s="7">
        <f t="shared" si="0"/>
        <v>41071446.104777992</v>
      </c>
      <c r="F33" s="6">
        <v>33743630.350000001</v>
      </c>
      <c r="G33" s="2">
        <v>1.0590999999999999</v>
      </c>
      <c r="H33" s="2">
        <v>0.68604947608499378</v>
      </c>
      <c r="I33" s="7">
        <f t="shared" si="1"/>
        <v>49185418.145876624</v>
      </c>
      <c r="J33" s="6">
        <v>39557611.439999998</v>
      </c>
      <c r="K33" s="2">
        <v>1.0641</v>
      </c>
      <c r="L33" s="2">
        <v>0.7300252475020419</v>
      </c>
      <c r="M33" s="7">
        <f t="shared" si="2"/>
        <v>54186634.743600912</v>
      </c>
      <c r="N33" s="6">
        <v>45462426.57</v>
      </c>
      <c r="O33" s="2">
        <v>1.1067</v>
      </c>
      <c r="P33" s="2">
        <v>0.80791894141050979</v>
      </c>
      <c r="Q33" s="7">
        <f t="shared" si="3"/>
        <v>56271024.529551402</v>
      </c>
      <c r="R33" s="6">
        <v>47231920.479999997</v>
      </c>
      <c r="S33" s="2">
        <v>1.0629</v>
      </c>
      <c r="T33" s="2">
        <v>0.85873704282523078</v>
      </c>
      <c r="U33" s="7">
        <f t="shared" si="4"/>
        <v>55001610.649760433</v>
      </c>
      <c r="V33" s="6">
        <v>14602582.82</v>
      </c>
      <c r="W33" s="2">
        <v>1.0295000000000001</v>
      </c>
      <c r="X33" s="2">
        <v>0.88406978558857519</v>
      </c>
      <c r="Y33" s="7">
        <f t="shared" si="5"/>
        <v>16517454.909148645</v>
      </c>
      <c r="Z33" s="6">
        <v>48668333.289999999</v>
      </c>
      <c r="AA33" s="2">
        <v>1.0375000000000001</v>
      </c>
      <c r="AB33" s="3">
        <v>0.9172224025481468</v>
      </c>
      <c r="AC33" s="7">
        <f t="shared" si="6"/>
        <v>53060558.872955903</v>
      </c>
      <c r="AD33" s="6">
        <v>51400678.890000001</v>
      </c>
      <c r="AE33" s="2">
        <v>1.0430999999999999</v>
      </c>
      <c r="AF33" s="3">
        <v>0.95675468809797182</v>
      </c>
      <c r="AG33" s="7">
        <f t="shared" si="7"/>
        <v>53723989.575827993</v>
      </c>
      <c r="AH33" s="6">
        <v>58328570.399999999</v>
      </c>
      <c r="AI33" s="2">
        <v>1.0451999999999999</v>
      </c>
      <c r="AJ33" s="3">
        <v>1</v>
      </c>
      <c r="AK33" s="7">
        <f t="shared" si="8"/>
        <v>58328570.399999999</v>
      </c>
    </row>
    <row r="34" spans="1:37" x14ac:dyDescent="0.25">
      <c r="A34" t="s">
        <v>124</v>
      </c>
      <c r="B34" s="6">
        <v>5862100.5499999998</v>
      </c>
      <c r="C34" s="2">
        <v>1.0584</v>
      </c>
      <c r="D34" s="2">
        <v>0.64776647727787162</v>
      </c>
      <c r="E34" s="7">
        <f t="shared" si="0"/>
        <v>9049712.7524018828</v>
      </c>
      <c r="F34" s="6">
        <v>7619621.1500000004</v>
      </c>
      <c r="G34" s="2">
        <v>1.0590999999999999</v>
      </c>
      <c r="H34" s="2">
        <v>0.68604947608499378</v>
      </c>
      <c r="I34" s="7">
        <f t="shared" si="1"/>
        <v>11106518.429956524</v>
      </c>
      <c r="J34" s="6">
        <v>7432594.7800000003</v>
      </c>
      <c r="K34" s="2">
        <v>1.0641</v>
      </c>
      <c r="L34" s="2">
        <v>0.7300252475020419</v>
      </c>
      <c r="M34" s="7">
        <f t="shared" si="2"/>
        <v>10181284.558900425</v>
      </c>
      <c r="N34" s="6">
        <v>7671544.2999999998</v>
      </c>
      <c r="O34" s="2">
        <v>1.1067</v>
      </c>
      <c r="P34" s="2">
        <v>0.80791894141050979</v>
      </c>
      <c r="Q34" s="7">
        <f t="shared" si="3"/>
        <v>9495438.1024989858</v>
      </c>
      <c r="R34" s="6">
        <v>10379542.140000001</v>
      </c>
      <c r="S34" s="2">
        <v>1.0629</v>
      </c>
      <c r="T34" s="2">
        <v>0.85873704282523078</v>
      </c>
      <c r="U34" s="7">
        <f t="shared" si="4"/>
        <v>12086985.447665652</v>
      </c>
      <c r="V34" s="6">
        <v>10775560.24</v>
      </c>
      <c r="W34" s="2">
        <v>1.0295000000000001</v>
      </c>
      <c r="X34" s="2">
        <v>0.88406978558857519</v>
      </c>
      <c r="Y34" s="7">
        <f t="shared" si="5"/>
        <v>12188585.579616999</v>
      </c>
      <c r="Z34" s="6">
        <v>10528064.91</v>
      </c>
      <c r="AA34" s="2">
        <v>1.0375000000000001</v>
      </c>
      <c r="AB34" s="3">
        <v>0.9172224025481468</v>
      </c>
      <c r="AC34" s="7">
        <f t="shared" si="6"/>
        <v>11478202.975365466</v>
      </c>
      <c r="AD34" s="6">
        <v>10714914.85</v>
      </c>
      <c r="AE34" s="2">
        <v>1.0430999999999999</v>
      </c>
      <c r="AF34" s="3">
        <v>0.95675468809797182</v>
      </c>
      <c r="AG34" s="7">
        <f t="shared" si="7"/>
        <v>11199229.001219997</v>
      </c>
      <c r="AH34" s="6">
        <v>12535612.529999999</v>
      </c>
      <c r="AI34" s="2">
        <v>1.0451999999999999</v>
      </c>
      <c r="AJ34" s="3">
        <v>1</v>
      </c>
      <c r="AK34" s="7">
        <f t="shared" si="8"/>
        <v>12535612.529999999</v>
      </c>
    </row>
    <row r="35" spans="1:37" x14ac:dyDescent="0.25">
      <c r="A35" t="s">
        <v>187</v>
      </c>
      <c r="B35" s="6">
        <v>7072183.8899999997</v>
      </c>
      <c r="C35" s="2">
        <v>1.0584</v>
      </c>
      <c r="D35" s="2">
        <v>0.64776647727787162</v>
      </c>
      <c r="E35" s="7">
        <f t="shared" si="0"/>
        <v>10917798.524739424</v>
      </c>
      <c r="F35" s="6">
        <v>9467437.2400000002</v>
      </c>
      <c r="G35" s="2">
        <v>1.0590999999999999</v>
      </c>
      <c r="H35" s="2">
        <v>0.68604947608499378</v>
      </c>
      <c r="I35" s="7">
        <f t="shared" si="1"/>
        <v>13799933.634563539</v>
      </c>
      <c r="J35" s="6">
        <v>9359985.8000000007</v>
      </c>
      <c r="K35" s="2">
        <v>1.0641</v>
      </c>
      <c r="L35" s="2">
        <v>0.7300252475020419</v>
      </c>
      <c r="M35" s="7">
        <f t="shared" si="2"/>
        <v>12821454.918206539</v>
      </c>
      <c r="N35" s="6">
        <v>9527065.9600000009</v>
      </c>
      <c r="O35" s="2">
        <v>1.1067</v>
      </c>
      <c r="P35" s="2">
        <v>0.80791894141050979</v>
      </c>
      <c r="Q35" s="7">
        <f t="shared" si="3"/>
        <v>11792106.202346388</v>
      </c>
      <c r="R35" s="6">
        <v>12598247.199999999</v>
      </c>
      <c r="S35" s="2">
        <v>1.0629</v>
      </c>
      <c r="T35" s="2">
        <v>0.85873704282523078</v>
      </c>
      <c r="U35" s="7">
        <f t="shared" si="4"/>
        <v>14670669.333830031</v>
      </c>
      <c r="V35" s="6">
        <v>11349307.9</v>
      </c>
      <c r="W35" s="2">
        <v>1.0295000000000001</v>
      </c>
      <c r="X35" s="2">
        <v>0.88406978558857519</v>
      </c>
      <c r="Y35" s="7">
        <f t="shared" si="5"/>
        <v>12837570.161324002</v>
      </c>
      <c r="Z35" s="6">
        <v>11092036.24</v>
      </c>
      <c r="AA35" s="2">
        <v>1.0375000000000001</v>
      </c>
      <c r="AB35" s="3">
        <v>0.9172224025481468</v>
      </c>
      <c r="AC35" s="7">
        <f t="shared" si="6"/>
        <v>12093071.657631867</v>
      </c>
      <c r="AD35" s="6">
        <v>11074733.5</v>
      </c>
      <c r="AE35" s="2">
        <v>1.0430999999999999</v>
      </c>
      <c r="AF35" s="3">
        <v>0.95675468809797182</v>
      </c>
      <c r="AG35" s="7">
        <f t="shared" si="7"/>
        <v>11575311.454199998</v>
      </c>
      <c r="AH35" s="6">
        <v>11116210.32</v>
      </c>
      <c r="AI35" s="2">
        <v>1.0451999999999999</v>
      </c>
      <c r="AJ35" s="3">
        <v>1</v>
      </c>
      <c r="AK35" s="7">
        <f t="shared" si="8"/>
        <v>11116210.32</v>
      </c>
    </row>
    <row r="36" spans="1:37" x14ac:dyDescent="0.25">
      <c r="A36" t="s">
        <v>188</v>
      </c>
      <c r="B36" s="6">
        <v>3659997.6615859163</v>
      </c>
      <c r="C36" s="2">
        <v>1.0584</v>
      </c>
      <c r="D36" s="2">
        <v>0.64776647727787162</v>
      </c>
      <c r="E36" s="7">
        <f>B36/D36</f>
        <v>5650180.7209388688</v>
      </c>
      <c r="F36" s="6">
        <v>3945940.078977095</v>
      </c>
      <c r="G36" s="2">
        <v>1.0590999999999999</v>
      </c>
      <c r="H36" s="2">
        <v>0.68604947608499378</v>
      </c>
      <c r="I36" s="7">
        <f>F36/H36</f>
        <v>5751684.4142130613</v>
      </c>
      <c r="J36" s="6">
        <v>4972507.92</v>
      </c>
      <c r="K36" s="2">
        <v>1.0641</v>
      </c>
      <c r="L36" s="2">
        <v>0.7300252475020419</v>
      </c>
      <c r="M36" s="7">
        <f t="shared" si="2"/>
        <v>6811419.1077837916</v>
      </c>
      <c r="N36" s="6">
        <v>3734444.35</v>
      </c>
      <c r="O36" s="2">
        <v>1.1067</v>
      </c>
      <c r="P36" s="2">
        <v>0.80791894141050979</v>
      </c>
      <c r="Q36" s="7">
        <f t="shared" si="3"/>
        <v>4622300.7762142569</v>
      </c>
      <c r="R36" s="6">
        <v>3514339.14</v>
      </c>
      <c r="S36" s="2">
        <v>1.0629</v>
      </c>
      <c r="T36" s="2">
        <v>0.85873704282523078</v>
      </c>
      <c r="U36" s="7">
        <f t="shared" si="4"/>
        <v>4092450.8490257761</v>
      </c>
      <c r="V36" s="6">
        <v>3829019.07</v>
      </c>
      <c r="W36" s="2">
        <v>1.0295000000000001</v>
      </c>
      <c r="X36" s="2">
        <v>0.88406978558857519</v>
      </c>
      <c r="Y36" s="7">
        <f t="shared" si="5"/>
        <v>4331127.6241058344</v>
      </c>
      <c r="Z36" s="6">
        <v>3823952.33</v>
      </c>
      <c r="AA36" s="2">
        <v>1.0375000000000001</v>
      </c>
      <c r="AB36" s="3">
        <v>0.9172224025481468</v>
      </c>
      <c r="AC36" s="7">
        <f t="shared" si="6"/>
        <v>4169056.8387521184</v>
      </c>
      <c r="AD36" s="6">
        <v>5683999.4500000002</v>
      </c>
      <c r="AE36" s="2">
        <v>1.0430999999999999</v>
      </c>
      <c r="AF36" s="3">
        <v>0.95675468809797182</v>
      </c>
      <c r="AG36" s="7">
        <f t="shared" si="7"/>
        <v>5940916.2251399998</v>
      </c>
      <c r="AH36" s="6">
        <v>6779179.6699999999</v>
      </c>
      <c r="AI36" s="2">
        <v>1.0451999999999999</v>
      </c>
      <c r="AJ36" s="3">
        <v>1</v>
      </c>
      <c r="AK36" s="7">
        <f t="shared" si="8"/>
        <v>6779179.6699999999</v>
      </c>
    </row>
    <row r="37" spans="1:37" x14ac:dyDescent="0.25">
      <c r="A37" t="s">
        <v>189</v>
      </c>
      <c r="B37" s="6">
        <v>7492519.2800000003</v>
      </c>
      <c r="C37" s="2">
        <v>1.0584</v>
      </c>
      <c r="D37" s="2">
        <v>0.64776647727787162</v>
      </c>
      <c r="E37" s="7">
        <f t="shared" si="0"/>
        <v>11566698.096953144</v>
      </c>
      <c r="F37" s="6">
        <v>6026563.7400000002</v>
      </c>
      <c r="G37" s="2">
        <v>1.0590999999999999</v>
      </c>
      <c r="H37" s="2">
        <v>0.68604947608499378</v>
      </c>
      <c r="I37" s="7">
        <f t="shared" si="1"/>
        <v>8784444.7814334854</v>
      </c>
      <c r="J37" s="6">
        <v>6551817.9800000004</v>
      </c>
      <c r="K37" s="2">
        <v>1.0641</v>
      </c>
      <c r="L37" s="2">
        <v>0.7300252475020419</v>
      </c>
      <c r="M37" s="7">
        <f t="shared" si="2"/>
        <v>8974782.7248696275</v>
      </c>
      <c r="N37" s="6">
        <v>6454973.8499999996</v>
      </c>
      <c r="O37" s="2">
        <v>1.1067</v>
      </c>
      <c r="P37" s="2">
        <v>0.80791894141050979</v>
      </c>
      <c r="Q37" s="7">
        <f t="shared" si="3"/>
        <v>7989630.5423048353</v>
      </c>
      <c r="R37" s="6">
        <v>6511152.7599999998</v>
      </c>
      <c r="S37" s="2">
        <v>1.0629</v>
      </c>
      <c r="T37" s="2">
        <v>0.85873704282523078</v>
      </c>
      <c r="U37" s="7">
        <f t="shared" si="4"/>
        <v>7582242.799936071</v>
      </c>
      <c r="V37" s="6">
        <v>5915009.0499999998</v>
      </c>
      <c r="W37" s="2">
        <v>1.0295000000000001</v>
      </c>
      <c r="X37" s="2">
        <v>0.88406978558857519</v>
      </c>
      <c r="Y37" s="7">
        <f t="shared" si="5"/>
        <v>6690658.5276659401</v>
      </c>
      <c r="Z37" s="6">
        <v>6457936.4299999997</v>
      </c>
      <c r="AA37" s="2">
        <v>1.0375000000000001</v>
      </c>
      <c r="AB37" s="3">
        <v>0.9172224025481468</v>
      </c>
      <c r="AC37" s="7">
        <f t="shared" si="6"/>
        <v>7040753.0518870093</v>
      </c>
      <c r="AD37" s="6">
        <v>7988902.9199999999</v>
      </c>
      <c r="AE37" s="2">
        <v>1.0430999999999999</v>
      </c>
      <c r="AF37" s="3">
        <v>0.95675468809797182</v>
      </c>
      <c r="AG37" s="7">
        <f t="shared" si="7"/>
        <v>8350001.3319839984</v>
      </c>
      <c r="AH37" s="6">
        <v>9238089.2799999993</v>
      </c>
      <c r="AI37" s="2">
        <v>1.0451999999999999</v>
      </c>
      <c r="AJ37" s="3">
        <v>1</v>
      </c>
      <c r="AK37" s="7">
        <f t="shared" si="8"/>
        <v>9238089.2799999993</v>
      </c>
    </row>
    <row r="38" spans="1:37" x14ac:dyDescent="0.25">
      <c r="A38" t="s">
        <v>128</v>
      </c>
      <c r="B38" s="6">
        <v>0</v>
      </c>
      <c r="C38" s="2">
        <v>1.0584</v>
      </c>
      <c r="D38" s="2">
        <v>0.64776647727787162</v>
      </c>
      <c r="E38" s="7">
        <f t="shared" si="0"/>
        <v>0</v>
      </c>
      <c r="F38" s="6">
        <v>4972185.6399999997</v>
      </c>
      <c r="G38" s="2">
        <v>1.0590999999999999</v>
      </c>
      <c r="H38" s="2">
        <v>0.68604947608499378</v>
      </c>
      <c r="I38" s="7">
        <f t="shared" si="1"/>
        <v>7247561.3105548117</v>
      </c>
      <c r="J38" s="6">
        <v>5093041.3899999997</v>
      </c>
      <c r="K38" s="2">
        <v>1.0641</v>
      </c>
      <c r="L38" s="2">
        <v>0.7300252475020419</v>
      </c>
      <c r="M38" s="7">
        <f t="shared" si="2"/>
        <v>6976527.739865263</v>
      </c>
      <c r="N38" s="6">
        <v>6375714.3899999997</v>
      </c>
      <c r="O38" s="2">
        <v>1.1067</v>
      </c>
      <c r="P38" s="2">
        <v>0.80791894141050979</v>
      </c>
      <c r="Q38" s="7">
        <f t="shared" si="3"/>
        <v>7891527.30949583</v>
      </c>
      <c r="R38" s="6">
        <v>5453324.0099999998</v>
      </c>
      <c r="S38" s="2">
        <v>1.0629</v>
      </c>
      <c r="T38" s="2">
        <v>0.85873704282523078</v>
      </c>
      <c r="U38" s="7">
        <f t="shared" si="4"/>
        <v>6350400.341481315</v>
      </c>
      <c r="V38" s="6">
        <v>12979.5</v>
      </c>
      <c r="W38" s="2">
        <v>1.0295000000000001</v>
      </c>
      <c r="X38" s="2">
        <v>0.88406978558857519</v>
      </c>
      <c r="Y38" s="7">
        <f t="shared" si="5"/>
        <v>14681.533303797747</v>
      </c>
      <c r="Z38" s="6">
        <v>6764455.54</v>
      </c>
      <c r="AA38" s="2">
        <v>1.0375000000000001</v>
      </c>
      <c r="AB38" s="3">
        <v>0.9172224025481468</v>
      </c>
      <c r="AC38" s="7">
        <f t="shared" si="6"/>
        <v>7374934.9353085831</v>
      </c>
      <c r="AD38" s="6">
        <v>7368991.5499999998</v>
      </c>
      <c r="AE38" s="2">
        <v>1.0430999999999999</v>
      </c>
      <c r="AF38" s="3">
        <v>0.95675468809797182</v>
      </c>
      <c r="AG38" s="7">
        <f t="shared" si="7"/>
        <v>7702069.9680599989</v>
      </c>
      <c r="AH38" s="6">
        <v>8197054.8799999999</v>
      </c>
      <c r="AI38" s="2">
        <v>1.0451999999999999</v>
      </c>
      <c r="AJ38" s="3">
        <v>1</v>
      </c>
      <c r="AK38" s="7">
        <f t="shared" si="8"/>
        <v>8197054.8799999999</v>
      </c>
    </row>
    <row r="39" spans="1:37" x14ac:dyDescent="0.25">
      <c r="A39" t="s">
        <v>129</v>
      </c>
      <c r="B39" s="6">
        <v>4811016.0599999996</v>
      </c>
      <c r="C39" s="2">
        <v>1.0584</v>
      </c>
      <c r="D39" s="2">
        <v>0.64776647727787162</v>
      </c>
      <c r="E39" s="7">
        <f t="shared" si="0"/>
        <v>7427084.0322232721</v>
      </c>
      <c r="F39" s="6">
        <v>8718409.3300000001</v>
      </c>
      <c r="G39" s="2">
        <v>1.0590999999999999</v>
      </c>
      <c r="H39" s="2">
        <v>0.68604947608499378</v>
      </c>
      <c r="I39" s="7">
        <f t="shared" si="1"/>
        <v>12708134.958068078</v>
      </c>
      <c r="J39" s="6">
        <v>8269860.6399999997</v>
      </c>
      <c r="K39" s="2">
        <v>1.0641</v>
      </c>
      <c r="L39" s="2">
        <v>0.7300252475020419</v>
      </c>
      <c r="M39" s="7">
        <f t="shared" si="2"/>
        <v>11328184.426904863</v>
      </c>
      <c r="N39" s="6">
        <v>9709529.0700000003</v>
      </c>
      <c r="O39" s="2">
        <v>1.1067</v>
      </c>
      <c r="P39" s="2">
        <v>0.80791894141050979</v>
      </c>
      <c r="Q39" s="7">
        <f t="shared" si="3"/>
        <v>12017949.539651299</v>
      </c>
      <c r="R39" s="6">
        <v>8927115.1199999992</v>
      </c>
      <c r="S39" s="2">
        <v>1.0629</v>
      </c>
      <c r="T39" s="2">
        <v>0.85873704282523078</v>
      </c>
      <c r="U39" s="7">
        <f t="shared" si="4"/>
        <v>10395632.975875754</v>
      </c>
      <c r="V39" s="6">
        <v>7964877.96</v>
      </c>
      <c r="W39" s="2">
        <v>1.0295000000000001</v>
      </c>
      <c r="X39" s="2">
        <v>0.88406978558857519</v>
      </c>
      <c r="Y39" s="7">
        <f t="shared" si="5"/>
        <v>9009331.7177414112</v>
      </c>
      <c r="Z39" s="6">
        <v>9658021.4000000004</v>
      </c>
      <c r="AA39" s="2">
        <v>1.0375000000000001</v>
      </c>
      <c r="AB39" s="3">
        <v>0.9172224025481468</v>
      </c>
      <c r="AC39" s="7">
        <f t="shared" si="6"/>
        <v>10529639.674269766</v>
      </c>
      <c r="AD39" s="6">
        <v>10678637.15</v>
      </c>
      <c r="AE39" s="2">
        <v>1.0430999999999999</v>
      </c>
      <c r="AF39" s="3">
        <v>0.95675468809797182</v>
      </c>
      <c r="AG39" s="7">
        <f t="shared" si="7"/>
        <v>11161311.549179999</v>
      </c>
      <c r="AH39" s="6">
        <v>11514490.119999999</v>
      </c>
      <c r="AI39" s="2">
        <v>1.0451999999999999</v>
      </c>
      <c r="AJ39" s="3">
        <v>1</v>
      </c>
      <c r="AK39" s="7">
        <f t="shared" si="8"/>
        <v>11514490.119999999</v>
      </c>
    </row>
    <row r="40" spans="1:37" x14ac:dyDescent="0.25">
      <c r="A40" t="s">
        <v>190</v>
      </c>
      <c r="B40" s="6">
        <v>3617468.01</v>
      </c>
      <c r="C40" s="2">
        <v>1.0584</v>
      </c>
      <c r="D40" s="2">
        <v>0.64776647727787162</v>
      </c>
      <c r="E40" s="7">
        <f t="shared" si="0"/>
        <v>5584524.8818706907</v>
      </c>
      <c r="F40" s="6">
        <v>4834681.49</v>
      </c>
      <c r="G40" s="2">
        <v>1.0590999999999999</v>
      </c>
      <c r="H40" s="2">
        <v>0.68604947608499378</v>
      </c>
      <c r="I40" s="7">
        <f t="shared" si="1"/>
        <v>7047132.3986566793</v>
      </c>
      <c r="J40" s="6">
        <v>5430309.5</v>
      </c>
      <c r="K40" s="2">
        <v>1.0641</v>
      </c>
      <c r="L40" s="2">
        <v>0.7300252475020419</v>
      </c>
      <c r="M40" s="7">
        <f t="shared" si="2"/>
        <v>7438522.8710666085</v>
      </c>
      <c r="N40" s="6">
        <v>5263436.07</v>
      </c>
      <c r="O40" s="2">
        <v>1.1067</v>
      </c>
      <c r="P40" s="2">
        <v>0.80791894141050979</v>
      </c>
      <c r="Q40" s="7">
        <f t="shared" si="3"/>
        <v>6514807.1176680187</v>
      </c>
      <c r="R40" s="6">
        <v>6823586.8799999999</v>
      </c>
      <c r="S40" s="2">
        <v>1.0629</v>
      </c>
      <c r="T40" s="2">
        <v>0.85873704282523078</v>
      </c>
      <c r="U40" s="7">
        <f t="shared" si="4"/>
        <v>7946072.5923159327</v>
      </c>
      <c r="V40" s="6">
        <v>6043124.4199999999</v>
      </c>
      <c r="W40" s="2">
        <v>1.0295000000000001</v>
      </c>
      <c r="X40" s="2">
        <v>0.88406978558857519</v>
      </c>
      <c r="Y40" s="7">
        <f t="shared" si="5"/>
        <v>6835573.9767497545</v>
      </c>
      <c r="Z40" s="6">
        <v>7216268.5</v>
      </c>
      <c r="AA40" s="2">
        <v>1.0375000000000001</v>
      </c>
      <c r="AB40" s="3">
        <v>0.9172224025481468</v>
      </c>
      <c r="AC40" s="7">
        <f t="shared" si="6"/>
        <v>7867523.1655402184</v>
      </c>
      <c r="AD40" s="6">
        <v>6781505.75</v>
      </c>
      <c r="AE40" s="2">
        <v>1.0430999999999999</v>
      </c>
      <c r="AF40" s="3">
        <v>0.95675468809797182</v>
      </c>
      <c r="AG40" s="7">
        <f t="shared" si="7"/>
        <v>7088029.8098999988</v>
      </c>
      <c r="AH40" s="6">
        <v>9091178.5199999996</v>
      </c>
      <c r="AI40" s="2">
        <v>1.0451999999999999</v>
      </c>
      <c r="AJ40" s="3">
        <v>1</v>
      </c>
      <c r="AK40" s="7">
        <f t="shared" si="8"/>
        <v>9091178.5199999996</v>
      </c>
    </row>
    <row r="41" spans="1:37" x14ac:dyDescent="0.25">
      <c r="A41" t="s">
        <v>191</v>
      </c>
      <c r="B41" s="6">
        <v>7440944.6399999997</v>
      </c>
      <c r="C41" s="2">
        <v>1.0584</v>
      </c>
      <c r="D41" s="2">
        <v>0.64776647727787162</v>
      </c>
      <c r="E41" s="7">
        <f t="shared" si="0"/>
        <v>11487078.910395769</v>
      </c>
      <c r="F41" s="6">
        <v>12093546.07</v>
      </c>
      <c r="G41" s="2">
        <v>1.0590999999999999</v>
      </c>
      <c r="H41" s="2">
        <v>0.68604947608499378</v>
      </c>
      <c r="I41" s="7">
        <f t="shared" si="1"/>
        <v>17627804.5411724</v>
      </c>
      <c r="J41" s="6">
        <v>5399600.0300000003</v>
      </c>
      <c r="K41" s="2">
        <v>1.0641</v>
      </c>
      <c r="L41" s="2">
        <v>0.7300252475020419</v>
      </c>
      <c r="M41" s="7">
        <f t="shared" si="2"/>
        <v>7396456.5588327786</v>
      </c>
      <c r="N41" s="6">
        <v>4692096.49</v>
      </c>
      <c r="O41" s="2">
        <v>1.1067</v>
      </c>
      <c r="P41" s="2">
        <v>0.80791894141050979</v>
      </c>
      <c r="Q41" s="7">
        <f t="shared" si="3"/>
        <v>5807632.7333139107</v>
      </c>
      <c r="R41" s="6">
        <v>9421661.6300000008</v>
      </c>
      <c r="S41" s="2">
        <v>1.0629</v>
      </c>
      <c r="T41" s="2">
        <v>0.85873704282523078</v>
      </c>
      <c r="U41" s="7">
        <f t="shared" si="4"/>
        <v>10971532.797750156</v>
      </c>
      <c r="V41" s="6">
        <v>9600719.9800000004</v>
      </c>
      <c r="W41" s="2">
        <v>1.0295000000000001</v>
      </c>
      <c r="X41" s="2">
        <v>0.88406978558857519</v>
      </c>
      <c r="Y41" s="7">
        <f t="shared" si="5"/>
        <v>10859685.66792299</v>
      </c>
      <c r="Z41" s="6">
        <v>25637602.170000002</v>
      </c>
      <c r="AA41" s="2">
        <v>1.0375000000000001</v>
      </c>
      <c r="AB41" s="3">
        <v>0.9172224025481468</v>
      </c>
      <c r="AC41" s="7">
        <f t="shared" si="6"/>
        <v>27951347.567150414</v>
      </c>
      <c r="AD41" s="6">
        <v>26105028.59</v>
      </c>
      <c r="AE41" s="2">
        <v>1.0430999999999999</v>
      </c>
      <c r="AF41" s="3">
        <v>0.95675468809797182</v>
      </c>
      <c r="AG41" s="7">
        <f t="shared" si="7"/>
        <v>27284975.882267997</v>
      </c>
      <c r="AH41" s="6">
        <v>26097992.030000001</v>
      </c>
      <c r="AI41" s="2">
        <v>1.0451999999999999</v>
      </c>
      <c r="AJ41" s="3">
        <v>1</v>
      </c>
      <c r="AK41" s="7">
        <f t="shared" si="8"/>
        <v>26097992.030000001</v>
      </c>
    </row>
    <row r="42" spans="1:37" x14ac:dyDescent="0.25">
      <c r="A42" t="s">
        <v>192</v>
      </c>
      <c r="B42" s="6">
        <v>6457657.54</v>
      </c>
      <c r="C42" s="2">
        <v>1.0584</v>
      </c>
      <c r="D42" s="2">
        <v>0.64776647727787162</v>
      </c>
      <c r="E42" s="7">
        <f t="shared" si="0"/>
        <v>9969113.5100680217</v>
      </c>
      <c r="F42" s="6">
        <v>6620547.79</v>
      </c>
      <c r="G42" s="2">
        <v>1.0590999999999999</v>
      </c>
      <c r="H42" s="2">
        <v>0.68604947608499378</v>
      </c>
      <c r="I42" s="7">
        <f t="shared" si="1"/>
        <v>9650248.2995552775</v>
      </c>
      <c r="J42" s="6">
        <v>8243538.8200000003</v>
      </c>
      <c r="K42" s="2">
        <v>1.0641</v>
      </c>
      <c r="L42" s="2">
        <v>0.7300252475020419</v>
      </c>
      <c r="M42" s="7">
        <f t="shared" si="2"/>
        <v>11292128.386254124</v>
      </c>
      <c r="N42" s="6">
        <v>8519780.9299999997</v>
      </c>
      <c r="O42" s="2">
        <v>1.1067</v>
      </c>
      <c r="P42" s="2">
        <v>0.80791894141050979</v>
      </c>
      <c r="Q42" s="7">
        <f t="shared" si="3"/>
        <v>10545341.238225821</v>
      </c>
      <c r="R42" s="6">
        <v>9594611.3200000003</v>
      </c>
      <c r="S42" s="2">
        <v>1.0629</v>
      </c>
      <c r="T42" s="2">
        <v>0.85873704282523078</v>
      </c>
      <c r="U42" s="7">
        <f t="shared" si="4"/>
        <v>11172932.855480283</v>
      </c>
      <c r="V42" s="6">
        <v>10509122.68</v>
      </c>
      <c r="W42" s="2">
        <v>1.0295000000000001</v>
      </c>
      <c r="X42" s="2">
        <v>0.88406978558857519</v>
      </c>
      <c r="Y42" s="7">
        <f t="shared" si="5"/>
        <v>11887209.416396335</v>
      </c>
      <c r="Z42" s="6">
        <v>10166875.32</v>
      </c>
      <c r="AA42" s="2">
        <v>1.0375000000000001</v>
      </c>
      <c r="AB42" s="3">
        <v>0.9172224025481468</v>
      </c>
      <c r="AC42" s="7">
        <f t="shared" si="6"/>
        <v>11084416.703904396</v>
      </c>
      <c r="AD42" s="6">
        <v>10758584.98</v>
      </c>
      <c r="AE42" s="2">
        <v>1.0430999999999999</v>
      </c>
      <c r="AF42" s="3">
        <v>0.95675468809797182</v>
      </c>
      <c r="AG42" s="7">
        <f t="shared" si="7"/>
        <v>11244873.021095999</v>
      </c>
      <c r="AH42" s="6">
        <v>11226554.23</v>
      </c>
      <c r="AI42" s="2">
        <v>1.0451999999999999</v>
      </c>
      <c r="AJ42" s="3">
        <v>1</v>
      </c>
      <c r="AK42" s="7">
        <f t="shared" si="8"/>
        <v>11226554.23</v>
      </c>
    </row>
    <row r="43" spans="1:37" x14ac:dyDescent="0.25">
      <c r="A43" t="s">
        <v>133</v>
      </c>
      <c r="B43" s="6">
        <v>6134855.2000000002</v>
      </c>
      <c r="C43" s="2">
        <v>1.0584</v>
      </c>
      <c r="D43" s="2">
        <v>0.64776647727787162</v>
      </c>
      <c r="E43" s="7">
        <f t="shared" si="0"/>
        <v>9470782.1648639254</v>
      </c>
      <c r="F43" s="6">
        <v>12841372.41</v>
      </c>
      <c r="G43" s="2">
        <v>1.0590999999999999</v>
      </c>
      <c r="H43" s="2">
        <v>0.68604947608499378</v>
      </c>
      <c r="I43" s="7">
        <f t="shared" si="1"/>
        <v>18717851.784218986</v>
      </c>
      <c r="J43" s="6">
        <v>7415489.2300000004</v>
      </c>
      <c r="K43" s="2">
        <v>1.0641</v>
      </c>
      <c r="L43" s="2">
        <v>0.7300252475020419</v>
      </c>
      <c r="M43" s="7">
        <f t="shared" si="2"/>
        <v>10157853.109017657</v>
      </c>
      <c r="N43" s="6">
        <v>7064699.7999999998</v>
      </c>
      <c r="O43" s="2">
        <v>1.1067</v>
      </c>
      <c r="P43" s="2">
        <v>0.80791894141050979</v>
      </c>
      <c r="Q43" s="7">
        <f t="shared" si="3"/>
        <v>8744317.5767931044</v>
      </c>
      <c r="R43" s="6">
        <v>7538984.9400000004</v>
      </c>
      <c r="S43" s="2">
        <v>1.0629</v>
      </c>
      <c r="T43" s="2">
        <v>0.85873704282523078</v>
      </c>
      <c r="U43" s="7">
        <f t="shared" si="4"/>
        <v>8779154.2276979964</v>
      </c>
      <c r="V43" s="6">
        <v>8772345.3699999992</v>
      </c>
      <c r="W43" s="2">
        <v>1.0295000000000001</v>
      </c>
      <c r="X43" s="2">
        <v>0.88406978558857519</v>
      </c>
      <c r="Y43" s="7">
        <f t="shared" si="5"/>
        <v>9922684.2869194467</v>
      </c>
      <c r="Z43" s="6">
        <v>10735327.42</v>
      </c>
      <c r="AA43" s="2">
        <v>1.0375000000000001</v>
      </c>
      <c r="AB43" s="3">
        <v>0.9172224025481468</v>
      </c>
      <c r="AC43" s="7">
        <f t="shared" si="6"/>
        <v>11704170.537239447</v>
      </c>
      <c r="AD43" s="6">
        <v>10582153.43</v>
      </c>
      <c r="AE43" s="2">
        <v>1.0430999999999999</v>
      </c>
      <c r="AF43" s="3">
        <v>0.95675468809797182</v>
      </c>
      <c r="AG43" s="7">
        <f t="shared" si="7"/>
        <v>11060466.765035998</v>
      </c>
      <c r="AH43" s="6">
        <v>12246581.970000001</v>
      </c>
      <c r="AI43" s="2">
        <v>1.0451999999999999</v>
      </c>
      <c r="AJ43" s="3">
        <v>1</v>
      </c>
      <c r="AK43" s="7">
        <f t="shared" si="8"/>
        <v>12246581.970000001</v>
      </c>
    </row>
    <row r="44" spans="1:37" x14ac:dyDescent="0.25">
      <c r="A44" t="s">
        <v>193</v>
      </c>
      <c r="B44" s="6">
        <v>3153076.48</v>
      </c>
      <c r="C44" s="2">
        <v>1.0584</v>
      </c>
      <c r="D44" s="2">
        <v>0.64776647727787162</v>
      </c>
      <c r="E44" s="7">
        <f t="shared" si="0"/>
        <v>4867612.9293542132</v>
      </c>
      <c r="F44" s="6">
        <v>4143889.07</v>
      </c>
      <c r="G44" s="2">
        <v>1.0590999999999999</v>
      </c>
      <c r="H44" s="2">
        <v>0.68604947608499378</v>
      </c>
      <c r="I44" s="7">
        <f t="shared" si="1"/>
        <v>6040218.9848573236</v>
      </c>
      <c r="J44" s="6">
        <v>3818479.81</v>
      </c>
      <c r="K44" s="2">
        <v>1.0641</v>
      </c>
      <c r="L44" s="2">
        <v>0.7300252475020419</v>
      </c>
      <c r="M44" s="7">
        <f t="shared" si="2"/>
        <v>5230613.3562720651</v>
      </c>
      <c r="N44" s="6">
        <v>4861672.6500000004</v>
      </c>
      <c r="O44" s="2">
        <v>1.1067</v>
      </c>
      <c r="P44" s="2">
        <v>0.80791894141050979</v>
      </c>
      <c r="Q44" s="7">
        <f t="shared" si="3"/>
        <v>6017525.2748898575</v>
      </c>
      <c r="R44" s="6">
        <v>3867893.23</v>
      </c>
      <c r="S44" s="2">
        <v>1.0629</v>
      </c>
      <c r="T44" s="2">
        <v>0.85873704282523078</v>
      </c>
      <c r="U44" s="7">
        <f t="shared" si="4"/>
        <v>4504164.8806422679</v>
      </c>
      <c r="V44" s="6">
        <v>4147541.57</v>
      </c>
      <c r="W44" s="2">
        <v>1.0295000000000001</v>
      </c>
      <c r="X44" s="2">
        <v>0.88406978558857519</v>
      </c>
      <c r="Y44" s="7">
        <f t="shared" si="5"/>
        <v>4691418.7517886357</v>
      </c>
      <c r="Z44" s="6">
        <v>4624025.0999999996</v>
      </c>
      <c r="AA44" s="2">
        <v>1.0375000000000001</v>
      </c>
      <c r="AB44" s="3">
        <v>0.9172224025481468</v>
      </c>
      <c r="AC44" s="7">
        <f t="shared" si="6"/>
        <v>5041334.6721078102</v>
      </c>
      <c r="AD44" s="6">
        <v>4799675.66</v>
      </c>
      <c r="AE44" s="2">
        <v>1.0430999999999999</v>
      </c>
      <c r="AF44" s="3">
        <v>0.95675468809797182</v>
      </c>
      <c r="AG44" s="7">
        <f t="shared" si="7"/>
        <v>5016620.9998319997</v>
      </c>
      <c r="AH44" s="6">
        <v>6466388.5</v>
      </c>
      <c r="AI44" s="2">
        <v>1.0451999999999999</v>
      </c>
      <c r="AJ44" s="3">
        <v>1</v>
      </c>
      <c r="AK44" s="7">
        <f t="shared" si="8"/>
        <v>6466388.5</v>
      </c>
    </row>
    <row r="45" spans="1:37" x14ac:dyDescent="0.25">
      <c r="A45" t="s">
        <v>135</v>
      </c>
      <c r="B45" s="6">
        <v>3930979.55</v>
      </c>
      <c r="C45" s="2">
        <v>1.0584</v>
      </c>
      <c r="D45" s="2">
        <v>0.64776647727787162</v>
      </c>
      <c r="E45" s="7">
        <f t="shared" si="0"/>
        <v>6068513.4039650718</v>
      </c>
      <c r="F45" s="6">
        <v>3363575.85</v>
      </c>
      <c r="G45" s="2">
        <v>1.0590999999999999</v>
      </c>
      <c r="H45" s="2">
        <v>0.68604947608499378</v>
      </c>
      <c r="I45" s="7">
        <f t="shared" si="1"/>
        <v>4902818.1891407659</v>
      </c>
      <c r="J45" s="6">
        <v>4125616.91</v>
      </c>
      <c r="K45" s="2">
        <v>1.0641</v>
      </c>
      <c r="L45" s="2">
        <v>0.7300252475020419</v>
      </c>
      <c r="M45" s="7">
        <f t="shared" si="2"/>
        <v>5651334.5587934079</v>
      </c>
      <c r="N45" s="6">
        <v>3769183.12</v>
      </c>
      <c r="O45" s="2">
        <v>1.1067</v>
      </c>
      <c r="P45" s="2">
        <v>0.80791894141050979</v>
      </c>
      <c r="Q45" s="7">
        <f t="shared" si="3"/>
        <v>4665298.616986935</v>
      </c>
      <c r="R45" s="6">
        <v>4137542.66</v>
      </c>
      <c r="S45" s="2">
        <v>1.0629</v>
      </c>
      <c r="T45" s="2">
        <v>0.85873704282523078</v>
      </c>
      <c r="U45" s="7">
        <f t="shared" si="4"/>
        <v>4818171.8659620797</v>
      </c>
      <c r="V45" s="6">
        <v>4588223.49</v>
      </c>
      <c r="W45" s="2">
        <v>1.0295000000000001</v>
      </c>
      <c r="X45" s="2">
        <v>0.88406978558857519</v>
      </c>
      <c r="Y45" s="7">
        <f t="shared" si="5"/>
        <v>5189888.3603915507</v>
      </c>
      <c r="Z45" s="6">
        <v>6324765.0300000003</v>
      </c>
      <c r="AA45" s="2">
        <v>1.0375000000000001</v>
      </c>
      <c r="AB45" s="3">
        <v>0.9172224025481468</v>
      </c>
      <c r="AC45" s="7">
        <f t="shared" si="6"/>
        <v>6895563.1833992423</v>
      </c>
      <c r="AD45" s="6">
        <v>6875490.3300000001</v>
      </c>
      <c r="AE45" s="2">
        <v>1.0430999999999999</v>
      </c>
      <c r="AF45" s="3">
        <v>0.95675468809797182</v>
      </c>
      <c r="AG45" s="7">
        <f t="shared" si="7"/>
        <v>7186262.4929159991</v>
      </c>
      <c r="AH45" s="6">
        <v>11735568.609999999</v>
      </c>
      <c r="AI45" s="2">
        <v>1.0451999999999999</v>
      </c>
      <c r="AJ45" s="3">
        <v>1</v>
      </c>
      <c r="AK45" s="7">
        <f t="shared" si="8"/>
        <v>11735568.609999999</v>
      </c>
    </row>
    <row r="46" spans="1:37" x14ac:dyDescent="0.25">
      <c r="A46" t="s">
        <v>136</v>
      </c>
      <c r="B46" s="6">
        <v>5268575.9400000004</v>
      </c>
      <c r="C46" s="2">
        <v>1.0584</v>
      </c>
      <c r="D46" s="2">
        <v>0.64776647727787162</v>
      </c>
      <c r="E46" s="7">
        <f t="shared" si="0"/>
        <v>8133449.5143069057</v>
      </c>
      <c r="F46" s="6">
        <v>8345331.5300000003</v>
      </c>
      <c r="G46" s="2">
        <v>1.0590999999999999</v>
      </c>
      <c r="H46" s="2">
        <v>0.68604947608499378</v>
      </c>
      <c r="I46" s="7">
        <f t="shared" si="1"/>
        <v>12164328.989249323</v>
      </c>
      <c r="J46" s="6">
        <v>4034731.42</v>
      </c>
      <c r="K46" s="2">
        <v>1.0641</v>
      </c>
      <c r="L46" s="2">
        <v>0.7300252475020419</v>
      </c>
      <c r="M46" s="7">
        <f t="shared" si="2"/>
        <v>5526838.1933444226</v>
      </c>
      <c r="N46" s="6">
        <v>11697382.17</v>
      </c>
      <c r="O46" s="2">
        <v>1.1067</v>
      </c>
      <c r="P46" s="2">
        <v>0.80791894141050979</v>
      </c>
      <c r="Q46" s="7">
        <f t="shared" si="3"/>
        <v>14478410.60586853</v>
      </c>
      <c r="R46" s="6">
        <v>12750265.060000001</v>
      </c>
      <c r="S46" s="2">
        <v>1.0629</v>
      </c>
      <c r="T46" s="2">
        <v>0.85873704282523078</v>
      </c>
      <c r="U46" s="7">
        <f t="shared" si="4"/>
        <v>14847694.258130332</v>
      </c>
      <c r="V46" s="6">
        <v>10999522.390000001</v>
      </c>
      <c r="W46" s="2">
        <v>1.0295000000000001</v>
      </c>
      <c r="X46" s="2">
        <v>0.88406978558857519</v>
      </c>
      <c r="Y46" s="7">
        <f t="shared" si="5"/>
        <v>12441916.429342732</v>
      </c>
      <c r="Z46" s="6">
        <v>9451495.6899999995</v>
      </c>
      <c r="AA46" s="2">
        <v>1.0375000000000001</v>
      </c>
      <c r="AB46" s="3">
        <v>0.9172224025481468</v>
      </c>
      <c r="AC46" s="7">
        <f t="shared" si="6"/>
        <v>10304475.4072106</v>
      </c>
      <c r="AD46" s="6">
        <v>11230689.119999999</v>
      </c>
      <c r="AE46" s="2">
        <v>1.0430999999999999</v>
      </c>
      <c r="AF46" s="3">
        <v>0.95675468809797182</v>
      </c>
      <c r="AG46" s="7">
        <f t="shared" si="7"/>
        <v>11738316.268223997</v>
      </c>
      <c r="AH46" s="6">
        <v>11597832.82</v>
      </c>
      <c r="AI46" s="2">
        <v>1.0451999999999999</v>
      </c>
      <c r="AJ46" s="3">
        <v>1</v>
      </c>
      <c r="AK46" s="7">
        <f t="shared" si="8"/>
        <v>11597832.82</v>
      </c>
    </row>
    <row r="47" spans="1:37" x14ac:dyDescent="0.25">
      <c r="A47" t="s">
        <v>194</v>
      </c>
      <c r="B47" s="6">
        <v>6592508.75</v>
      </c>
      <c r="C47" s="2">
        <v>1.0584</v>
      </c>
      <c r="D47" s="2">
        <v>0.64776647727787162</v>
      </c>
      <c r="E47" s="7">
        <f t="shared" si="0"/>
        <v>10177292.251528507</v>
      </c>
      <c r="F47" s="6">
        <v>6819545.7599999998</v>
      </c>
      <c r="G47" s="2">
        <v>1.0590999999999999</v>
      </c>
      <c r="H47" s="2">
        <v>0.68604947608499378</v>
      </c>
      <c r="I47" s="7">
        <f t="shared" si="1"/>
        <v>9940311.8837964609</v>
      </c>
      <c r="J47" s="6">
        <v>0</v>
      </c>
      <c r="K47" s="2">
        <v>1.0641</v>
      </c>
      <c r="L47" s="2">
        <v>0.7300252475020419</v>
      </c>
      <c r="M47" s="7">
        <f t="shared" si="2"/>
        <v>0</v>
      </c>
      <c r="N47" s="6">
        <v>6531434.0700000003</v>
      </c>
      <c r="O47" s="2">
        <v>1.1067</v>
      </c>
      <c r="P47" s="2">
        <v>0.80791894141050979</v>
      </c>
      <c r="Q47" s="7">
        <f t="shared" si="3"/>
        <v>8084269.0215890463</v>
      </c>
      <c r="R47" s="6">
        <v>8253164.3300000001</v>
      </c>
      <c r="S47" s="2">
        <v>1.0629</v>
      </c>
      <c r="T47" s="2">
        <v>0.85873704282523078</v>
      </c>
      <c r="U47" s="7">
        <f t="shared" si="4"/>
        <v>9610816.7208523173</v>
      </c>
      <c r="V47" s="6">
        <v>10977525.68</v>
      </c>
      <c r="W47" s="2">
        <v>1.0295000000000001</v>
      </c>
      <c r="X47" s="2">
        <v>0.88406978558857519</v>
      </c>
      <c r="Y47" s="7">
        <f t="shared" si="5"/>
        <v>12417035.237429408</v>
      </c>
      <c r="Z47" s="6">
        <v>16765307.189999999</v>
      </c>
      <c r="AA47" s="2">
        <v>1.0375000000000001</v>
      </c>
      <c r="AB47" s="3">
        <v>0.9172224025481468</v>
      </c>
      <c r="AC47" s="7">
        <f t="shared" si="6"/>
        <v>18278344.645119976</v>
      </c>
      <c r="AD47" s="6">
        <v>19119652.629999999</v>
      </c>
      <c r="AE47" s="2">
        <v>1.0430999999999999</v>
      </c>
      <c r="AF47" s="3">
        <v>0.95675468809797182</v>
      </c>
      <c r="AG47" s="7">
        <f t="shared" si="7"/>
        <v>19983860.928875998</v>
      </c>
      <c r="AH47" s="6">
        <v>15001826.859999999</v>
      </c>
      <c r="AI47" s="2">
        <v>1.0451999999999999</v>
      </c>
      <c r="AJ47" s="3">
        <v>1</v>
      </c>
      <c r="AK47" s="7">
        <f t="shared" si="8"/>
        <v>15001826.859999999</v>
      </c>
    </row>
    <row r="48" spans="1:37" x14ac:dyDescent="0.25">
      <c r="A48" t="s">
        <v>138</v>
      </c>
      <c r="B48" s="6">
        <v>4484163.3099999996</v>
      </c>
      <c r="C48" s="2">
        <v>1.0584</v>
      </c>
      <c r="D48" s="2">
        <v>0.64776647727787162</v>
      </c>
      <c r="E48" s="7">
        <f t="shared" si="0"/>
        <v>6922499.8009219812</v>
      </c>
      <c r="F48" s="6">
        <v>4150292.11</v>
      </c>
      <c r="G48" s="2">
        <v>1.0590999999999999</v>
      </c>
      <c r="H48" s="2">
        <v>0.68604947608499378</v>
      </c>
      <c r="I48" s="7">
        <f t="shared" si="1"/>
        <v>6049552.1892736284</v>
      </c>
      <c r="J48" s="6">
        <v>4748483.3099999996</v>
      </c>
      <c r="K48" s="2">
        <v>1.0641</v>
      </c>
      <c r="L48" s="2">
        <v>0.7300252475020419</v>
      </c>
      <c r="M48" s="7">
        <f t="shared" si="2"/>
        <v>6504546.6937589962</v>
      </c>
      <c r="N48" s="6">
        <v>4491575.97</v>
      </c>
      <c r="O48" s="2">
        <v>1.1067</v>
      </c>
      <c r="P48" s="2">
        <v>0.80791894141050979</v>
      </c>
      <c r="Q48" s="7">
        <f t="shared" si="3"/>
        <v>5559438.8741008556</v>
      </c>
      <c r="R48" s="6">
        <v>4710235.33</v>
      </c>
      <c r="S48" s="2">
        <v>1.0629</v>
      </c>
      <c r="T48" s="2">
        <v>0.85873704282523078</v>
      </c>
      <c r="U48" s="7">
        <f t="shared" si="4"/>
        <v>5485072.9560977165</v>
      </c>
      <c r="V48" s="6">
        <v>4871363.96</v>
      </c>
      <c r="W48" s="2">
        <v>1.0295000000000001</v>
      </c>
      <c r="X48" s="2">
        <v>0.88406978558857519</v>
      </c>
      <c r="Y48" s="7">
        <f t="shared" si="5"/>
        <v>5510157.7266967194</v>
      </c>
      <c r="Z48" s="6">
        <v>6597046.6699999999</v>
      </c>
      <c r="AA48" s="2">
        <v>1.0375000000000001</v>
      </c>
      <c r="AB48" s="3">
        <v>0.9172224025481468</v>
      </c>
      <c r="AC48" s="7">
        <f t="shared" si="6"/>
        <v>7192417.7295197584</v>
      </c>
      <c r="AD48" s="6">
        <v>7307417.2800000003</v>
      </c>
      <c r="AE48" s="2">
        <v>1.0430999999999999</v>
      </c>
      <c r="AF48" s="3">
        <v>0.95675468809797182</v>
      </c>
      <c r="AG48" s="7">
        <f t="shared" si="7"/>
        <v>7637712.5410559988</v>
      </c>
      <c r="AH48" s="6">
        <v>7880000.0499999998</v>
      </c>
      <c r="AI48" s="2">
        <v>1.0451999999999999</v>
      </c>
      <c r="AJ48" s="3">
        <v>1</v>
      </c>
      <c r="AK48" s="7">
        <f t="shared" si="8"/>
        <v>7880000.0499999998</v>
      </c>
    </row>
    <row r="49" spans="1:37" x14ac:dyDescent="0.25">
      <c r="A49" t="s">
        <v>195</v>
      </c>
      <c r="B49" s="6">
        <v>4796103.4000000004</v>
      </c>
      <c r="C49" s="2">
        <v>1.0584</v>
      </c>
      <c r="D49" s="2">
        <v>0.64776647727787162</v>
      </c>
      <c r="E49" s="7">
        <f t="shared" si="0"/>
        <v>7404062.3716046698</v>
      </c>
      <c r="F49" s="6">
        <v>8852082.0600000005</v>
      </c>
      <c r="G49" s="2">
        <v>1.0590999999999999</v>
      </c>
      <c r="H49" s="2">
        <v>0.68604947608499378</v>
      </c>
      <c r="I49" s="7">
        <f t="shared" si="1"/>
        <v>12902979.112403443</v>
      </c>
      <c r="J49" s="6">
        <v>0</v>
      </c>
      <c r="K49" s="2">
        <v>1.0641</v>
      </c>
      <c r="L49" s="2">
        <v>0.7300252475020419</v>
      </c>
      <c r="M49" s="7">
        <f t="shared" si="2"/>
        <v>0</v>
      </c>
      <c r="N49" s="6">
        <v>9153423.2100000009</v>
      </c>
      <c r="O49" s="2">
        <v>1.1067</v>
      </c>
      <c r="P49" s="2">
        <v>0.80791894141050979</v>
      </c>
      <c r="Q49" s="7">
        <f t="shared" si="3"/>
        <v>11329630.660743572</v>
      </c>
      <c r="R49" s="6">
        <v>11411819.859999999</v>
      </c>
      <c r="S49" s="2">
        <v>1.0629</v>
      </c>
      <c r="T49" s="2">
        <v>0.85873704282523078</v>
      </c>
      <c r="U49" s="7">
        <f t="shared" si="4"/>
        <v>13289073.710451921</v>
      </c>
      <c r="V49" s="6">
        <v>9830794.4600000009</v>
      </c>
      <c r="W49" s="2">
        <v>1.0295000000000001</v>
      </c>
      <c r="X49" s="2">
        <v>0.88406978558857519</v>
      </c>
      <c r="Y49" s="7">
        <f t="shared" si="5"/>
        <v>11119930.372300968</v>
      </c>
      <c r="Z49" s="6">
        <v>10691309.6</v>
      </c>
      <c r="AA49" s="2">
        <v>1.0375000000000001</v>
      </c>
      <c r="AB49" s="3">
        <v>0.9172224025481468</v>
      </c>
      <c r="AC49" s="7">
        <f t="shared" si="6"/>
        <v>11656180.191737948</v>
      </c>
      <c r="AD49" s="6">
        <v>10373727.220000001</v>
      </c>
      <c r="AE49" s="2">
        <v>1.0430999999999999</v>
      </c>
      <c r="AF49" s="3">
        <v>0.95675468809797182</v>
      </c>
      <c r="AG49" s="7">
        <f t="shared" si="7"/>
        <v>10842619.690343998</v>
      </c>
      <c r="AH49" s="6">
        <v>13018311.6</v>
      </c>
      <c r="AI49" s="2">
        <v>1.0451999999999999</v>
      </c>
      <c r="AJ49" s="3">
        <v>1</v>
      </c>
      <c r="AK49" s="7">
        <f t="shared" si="8"/>
        <v>13018311.6</v>
      </c>
    </row>
    <row r="50" spans="1:37" x14ac:dyDescent="0.25">
      <c r="A50" t="s">
        <v>196</v>
      </c>
      <c r="B50" s="6">
        <v>3622704.38</v>
      </c>
      <c r="C50" s="2">
        <v>1.0584</v>
      </c>
      <c r="D50" s="2">
        <v>0.64776647727787162</v>
      </c>
      <c r="E50" s="7">
        <f t="shared" si="0"/>
        <v>5592608.6129430449</v>
      </c>
      <c r="F50" s="6">
        <v>4161438.53</v>
      </c>
      <c r="G50" s="2">
        <v>1.0590999999999999</v>
      </c>
      <c r="H50" s="2">
        <v>0.68604947608499378</v>
      </c>
      <c r="I50" s="7">
        <f t="shared" si="1"/>
        <v>6065799.4431358539</v>
      </c>
      <c r="J50" s="6">
        <v>3705543.17</v>
      </c>
      <c r="K50" s="2">
        <v>1.0641</v>
      </c>
      <c r="L50" s="2">
        <v>0.7300252475020419</v>
      </c>
      <c r="M50" s="7">
        <f t="shared" si="2"/>
        <v>5075910.9807221228</v>
      </c>
      <c r="N50" s="6">
        <v>3604160.12</v>
      </c>
      <c r="O50" s="2">
        <v>1.1067</v>
      </c>
      <c r="P50" s="2">
        <v>0.80791894141050979</v>
      </c>
      <c r="Q50" s="7">
        <f t="shared" si="3"/>
        <v>4461041.7397909462</v>
      </c>
      <c r="R50" s="6">
        <v>3638652.02</v>
      </c>
      <c r="S50" s="2">
        <v>1.0629</v>
      </c>
      <c r="T50" s="2">
        <v>0.85873704282523078</v>
      </c>
      <c r="U50" s="7">
        <f t="shared" si="4"/>
        <v>4237213.3010926079</v>
      </c>
      <c r="V50" s="6">
        <v>4016781.58</v>
      </c>
      <c r="W50" s="2">
        <v>1.0295000000000001</v>
      </c>
      <c r="X50" s="2">
        <v>0.88406978558857519</v>
      </c>
      <c r="Y50" s="7">
        <f t="shared" si="5"/>
        <v>4543511.8872723402</v>
      </c>
      <c r="Z50" s="6">
        <v>4004056.04</v>
      </c>
      <c r="AA50" s="2">
        <v>1.0375000000000001</v>
      </c>
      <c r="AB50" s="3">
        <v>0.9172224025481468</v>
      </c>
      <c r="AC50" s="7">
        <f t="shared" si="6"/>
        <v>4365414.5699846437</v>
      </c>
      <c r="AD50" s="6">
        <v>4765525.4000000004</v>
      </c>
      <c r="AE50" s="2">
        <v>1.0430999999999999</v>
      </c>
      <c r="AF50" s="3">
        <v>0.95675468809797182</v>
      </c>
      <c r="AG50" s="7">
        <f t="shared" si="7"/>
        <v>4980927.1480799997</v>
      </c>
      <c r="AH50" s="6">
        <v>4845851.12</v>
      </c>
      <c r="AI50" s="2">
        <v>1.0451999999999999</v>
      </c>
      <c r="AJ50" s="3">
        <v>1</v>
      </c>
      <c r="AK50" s="7">
        <f t="shared" si="8"/>
        <v>4845851.12</v>
      </c>
    </row>
    <row r="51" spans="1:37" x14ac:dyDescent="0.25">
      <c r="A51" t="s">
        <v>141</v>
      </c>
      <c r="B51" s="6">
        <v>19681298.52</v>
      </c>
      <c r="C51" s="2">
        <v>1.0584</v>
      </c>
      <c r="D51" s="2">
        <v>0.64776647727787162</v>
      </c>
      <c r="E51" s="7">
        <f t="shared" si="0"/>
        <v>30383323.636485957</v>
      </c>
      <c r="F51" s="6">
        <v>20051943.91</v>
      </c>
      <c r="G51" s="2">
        <v>1.0590999999999999</v>
      </c>
      <c r="H51" s="2">
        <v>0.68604947608499378</v>
      </c>
      <c r="I51" s="7">
        <f t="shared" si="1"/>
        <v>29228130.927857149</v>
      </c>
      <c r="J51" s="6">
        <v>24851988.82</v>
      </c>
      <c r="K51" s="2">
        <v>1.0641</v>
      </c>
      <c r="L51" s="2">
        <v>0.7300252475020419</v>
      </c>
      <c r="M51" s="7">
        <f t="shared" si="2"/>
        <v>34042642.91548422</v>
      </c>
      <c r="N51" s="6">
        <v>20781064.109999999</v>
      </c>
      <c r="O51" s="2">
        <v>1.1067</v>
      </c>
      <c r="P51" s="2">
        <v>0.80791894141050979</v>
      </c>
      <c r="Q51" s="7">
        <f t="shared" si="3"/>
        <v>25721719.153804295</v>
      </c>
      <c r="R51" s="6">
        <v>21770461.530000001</v>
      </c>
      <c r="S51" s="2">
        <v>1.0629</v>
      </c>
      <c r="T51" s="2">
        <v>0.85873704282523078</v>
      </c>
      <c r="U51" s="7">
        <f t="shared" si="4"/>
        <v>25351720.543433808</v>
      </c>
      <c r="V51" s="6">
        <v>28057015.100000001</v>
      </c>
      <c r="W51" s="2">
        <v>1.0295000000000001</v>
      </c>
      <c r="X51" s="2">
        <v>0.88406978558857519</v>
      </c>
      <c r="Y51" s="7">
        <f t="shared" si="5"/>
        <v>31736199.514296103</v>
      </c>
      <c r="Z51" s="6">
        <v>30459724.239999998</v>
      </c>
      <c r="AA51" s="2">
        <v>1.0375000000000001</v>
      </c>
      <c r="AB51" s="3">
        <v>0.9172224025481468</v>
      </c>
      <c r="AC51" s="7">
        <f t="shared" si="6"/>
        <v>33208657.088378418</v>
      </c>
      <c r="AD51" s="6">
        <v>30918943.829999998</v>
      </c>
      <c r="AE51" s="2">
        <v>1.0430999999999999</v>
      </c>
      <c r="AF51" s="3">
        <v>0.95675468809797182</v>
      </c>
      <c r="AG51" s="7">
        <f t="shared" si="7"/>
        <v>32316480.091115993</v>
      </c>
      <c r="AH51" s="6">
        <v>47959977.640000001</v>
      </c>
      <c r="AI51" s="2">
        <v>1.0451999999999999</v>
      </c>
      <c r="AJ51" s="3">
        <v>1</v>
      </c>
      <c r="AK51" s="7">
        <f t="shared" si="8"/>
        <v>47959977.640000001</v>
      </c>
    </row>
    <row r="52" spans="1:37" x14ac:dyDescent="0.25">
      <c r="A52" t="s">
        <v>142</v>
      </c>
      <c r="B52" s="6">
        <v>22392057.23</v>
      </c>
      <c r="C52" s="2">
        <v>1.0584</v>
      </c>
      <c r="D52" s="2">
        <v>0.64776647727787162</v>
      </c>
      <c r="E52" s="7">
        <f t="shared" si="0"/>
        <v>34568101.338153236</v>
      </c>
      <c r="F52" s="6">
        <v>9314319.6899999995</v>
      </c>
      <c r="G52" s="2">
        <v>1.0590999999999999</v>
      </c>
      <c r="H52" s="2">
        <v>0.68604947608499378</v>
      </c>
      <c r="I52" s="7">
        <f t="shared" si="1"/>
        <v>13576746.30575195</v>
      </c>
      <c r="J52" s="6">
        <v>11295407.66</v>
      </c>
      <c r="K52" s="2">
        <v>1.0641</v>
      </c>
      <c r="L52" s="2">
        <v>0.7300252475020419</v>
      </c>
      <c r="M52" s="7">
        <f t="shared" si="2"/>
        <v>15472626.047729133</v>
      </c>
      <c r="N52" s="6">
        <v>12900630.83</v>
      </c>
      <c r="O52" s="2">
        <v>1.1067</v>
      </c>
      <c r="P52" s="2">
        <v>0.80791894141050979</v>
      </c>
      <c r="Q52" s="7">
        <f t="shared" si="3"/>
        <v>15967729.148022402</v>
      </c>
      <c r="R52" s="6">
        <v>14115637.470000001</v>
      </c>
      <c r="S52" s="2">
        <v>1.0629</v>
      </c>
      <c r="T52" s="2">
        <v>0.85873704282523078</v>
      </c>
      <c r="U52" s="7">
        <f t="shared" si="4"/>
        <v>16437671.564230867</v>
      </c>
      <c r="V52" s="6">
        <v>13286217.43</v>
      </c>
      <c r="W52" s="2">
        <v>1.0295000000000001</v>
      </c>
      <c r="X52" s="2">
        <v>0.88406978558857519</v>
      </c>
      <c r="Y52" s="7">
        <f t="shared" si="5"/>
        <v>15028471.334030056</v>
      </c>
      <c r="Z52" s="6">
        <v>14812497.359999999</v>
      </c>
      <c r="AA52" s="2">
        <v>1.0375000000000001</v>
      </c>
      <c r="AB52" s="3">
        <v>0.9172224025481468</v>
      </c>
      <c r="AC52" s="7">
        <f t="shared" si="6"/>
        <v>16149297.399244959</v>
      </c>
      <c r="AD52" s="6">
        <v>17593860.800000001</v>
      </c>
      <c r="AE52" s="2">
        <v>1.0430999999999999</v>
      </c>
      <c r="AF52" s="3">
        <v>0.95675468809797182</v>
      </c>
      <c r="AG52" s="7">
        <f t="shared" si="7"/>
        <v>18389103.30816</v>
      </c>
      <c r="AH52" s="6">
        <v>21096275.850000001</v>
      </c>
      <c r="AI52" s="2">
        <v>1.0451999999999999</v>
      </c>
      <c r="AJ52" s="3">
        <v>1</v>
      </c>
      <c r="AK52" s="7">
        <f t="shared" si="8"/>
        <v>21096275.850000001</v>
      </c>
    </row>
    <row r="53" spans="1:37" x14ac:dyDescent="0.25">
      <c r="A53" t="s">
        <v>143</v>
      </c>
      <c r="B53" s="6">
        <v>3954265.21</v>
      </c>
      <c r="C53" s="2">
        <v>1.0584</v>
      </c>
      <c r="D53" s="2">
        <v>0.64776647727787162</v>
      </c>
      <c r="E53" s="7">
        <f t="shared" si="0"/>
        <v>6104461.0190652758</v>
      </c>
      <c r="F53" s="6">
        <v>5331610.46</v>
      </c>
      <c r="G53" s="2">
        <v>1.0590999999999999</v>
      </c>
      <c r="H53" s="2">
        <v>0.68604947608499378</v>
      </c>
      <c r="I53" s="7">
        <f t="shared" si="1"/>
        <v>7771466.4114683671</v>
      </c>
      <c r="J53" s="6">
        <v>10946585.949999999</v>
      </c>
      <c r="K53" s="2">
        <v>1.0641</v>
      </c>
      <c r="L53" s="2">
        <v>0.7300252475020419</v>
      </c>
      <c r="M53" s="7">
        <f t="shared" si="2"/>
        <v>14994804.614575172</v>
      </c>
      <c r="N53" s="6">
        <v>11220043.140000001</v>
      </c>
      <c r="O53" s="2">
        <v>1.1067</v>
      </c>
      <c r="P53" s="2">
        <v>0.80791894141050979</v>
      </c>
      <c r="Q53" s="7">
        <f t="shared" si="3"/>
        <v>13887585.208005428</v>
      </c>
      <c r="R53" s="6">
        <v>12159778.43</v>
      </c>
      <c r="S53" s="2">
        <v>1.0629</v>
      </c>
      <c r="T53" s="2">
        <v>0.85873704282523078</v>
      </c>
      <c r="U53" s="7">
        <f t="shared" si="4"/>
        <v>14160072.086787509</v>
      </c>
      <c r="V53" s="6">
        <v>13231012.75</v>
      </c>
      <c r="W53" s="2">
        <v>1.0295000000000001</v>
      </c>
      <c r="X53" s="2">
        <v>0.88406978558857519</v>
      </c>
      <c r="Y53" s="7">
        <f t="shared" si="5"/>
        <v>14966027.530497909</v>
      </c>
      <c r="Z53" s="6">
        <v>14542753.26</v>
      </c>
      <c r="AA53" s="2">
        <v>1.0375000000000001</v>
      </c>
      <c r="AB53" s="3">
        <v>0.9172224025481468</v>
      </c>
      <c r="AC53" s="7">
        <f t="shared" si="6"/>
        <v>15855209.401338866</v>
      </c>
      <c r="AD53" s="6">
        <v>17373799.91</v>
      </c>
      <c r="AE53" s="2">
        <v>1.0430999999999999</v>
      </c>
      <c r="AF53" s="3">
        <v>0.95675468809797182</v>
      </c>
      <c r="AG53" s="7">
        <f t="shared" si="7"/>
        <v>18159095.665931996</v>
      </c>
      <c r="AH53" s="6">
        <v>19011996.809999999</v>
      </c>
      <c r="AI53" s="2">
        <v>1.0451999999999999</v>
      </c>
      <c r="AJ53" s="3">
        <v>1</v>
      </c>
      <c r="AK53" s="7">
        <f t="shared" si="8"/>
        <v>19011996.809999999</v>
      </c>
    </row>
    <row r="54" spans="1:37" x14ac:dyDescent="0.25">
      <c r="A54" t="s">
        <v>197</v>
      </c>
      <c r="B54" s="6">
        <v>20232995.140000001</v>
      </c>
      <c r="C54" s="2">
        <v>1.0584</v>
      </c>
      <c r="D54" s="2">
        <v>0.64776647727787162</v>
      </c>
      <c r="E54" s="7">
        <f t="shared" si="0"/>
        <v>31235014.236960392</v>
      </c>
      <c r="F54" s="6">
        <v>21386776.309999999</v>
      </c>
      <c r="G54" s="2">
        <v>1.0590999999999999</v>
      </c>
      <c r="H54" s="2">
        <v>0.68604947608499378</v>
      </c>
      <c r="I54" s="7">
        <f t="shared" si="1"/>
        <v>31173810.425518665</v>
      </c>
      <c r="J54" s="6">
        <v>23786118.829999998</v>
      </c>
      <c r="K54" s="2">
        <v>1.0641</v>
      </c>
      <c r="L54" s="2">
        <v>0.7300252475020419</v>
      </c>
      <c r="M54" s="7">
        <f t="shared" si="2"/>
        <v>32582597.535345472</v>
      </c>
      <c r="N54" s="6">
        <v>21854652.140000001</v>
      </c>
      <c r="O54" s="2">
        <v>1.1067</v>
      </c>
      <c r="P54" s="2">
        <v>0.80791894141050979</v>
      </c>
      <c r="Q54" s="7">
        <f t="shared" si="3"/>
        <v>27050550.519146059</v>
      </c>
      <c r="R54" s="6">
        <v>26872629.739999998</v>
      </c>
      <c r="S54" s="2">
        <v>1.0629</v>
      </c>
      <c r="T54" s="2">
        <v>0.85873704282523078</v>
      </c>
      <c r="U54" s="7">
        <f t="shared" si="4"/>
        <v>31293199.663996663</v>
      </c>
      <c r="V54" s="6">
        <v>28552985.879999999</v>
      </c>
      <c r="W54" s="2">
        <v>1.0295000000000001</v>
      </c>
      <c r="X54" s="2">
        <v>0.88406978558857519</v>
      </c>
      <c r="Y54" s="7">
        <f t="shared" si="5"/>
        <v>32297208.14515866</v>
      </c>
      <c r="Z54" s="6">
        <v>31283455.93</v>
      </c>
      <c r="AA54" s="2">
        <v>1.0375000000000001</v>
      </c>
      <c r="AB54" s="3">
        <v>0.9172224025481468</v>
      </c>
      <c r="AC54" s="7">
        <f t="shared" si="6"/>
        <v>34106729.014785342</v>
      </c>
      <c r="AD54" s="6">
        <v>28229542.48</v>
      </c>
      <c r="AE54" s="2">
        <v>1.0430999999999999</v>
      </c>
      <c r="AF54" s="3">
        <v>0.95675468809797182</v>
      </c>
      <c r="AG54" s="7">
        <f t="shared" si="7"/>
        <v>29505517.800095998</v>
      </c>
      <c r="AH54" s="6">
        <v>28106698.16</v>
      </c>
      <c r="AI54" s="2">
        <v>1.0451999999999999</v>
      </c>
      <c r="AJ54" s="3">
        <v>1</v>
      </c>
      <c r="AK54" s="7">
        <f t="shared" si="8"/>
        <v>28106698.16</v>
      </c>
    </row>
    <row r="55" spans="1:37" x14ac:dyDescent="0.25">
      <c r="A55" t="s">
        <v>145</v>
      </c>
      <c r="B55" s="6">
        <v>3917511.29</v>
      </c>
      <c r="C55" s="2">
        <v>1.0584</v>
      </c>
      <c r="D55" s="2">
        <v>0.64776647727787162</v>
      </c>
      <c r="E55" s="7">
        <f t="shared" si="0"/>
        <v>6047721.5592611004</v>
      </c>
      <c r="F55" s="6">
        <v>4882471.87</v>
      </c>
      <c r="G55" s="2">
        <v>1.0590999999999999</v>
      </c>
      <c r="H55" s="2">
        <v>0.68604947608499378</v>
      </c>
      <c r="I55" s="7">
        <f t="shared" si="1"/>
        <v>7116792.6515479432</v>
      </c>
      <c r="J55" s="6">
        <v>4774739.29</v>
      </c>
      <c r="K55" s="2">
        <v>1.0641</v>
      </c>
      <c r="L55" s="2">
        <v>0.7300252475020419</v>
      </c>
      <c r="M55" s="7">
        <f t="shared" si="2"/>
        <v>6540512.5457481453</v>
      </c>
      <c r="N55" s="6">
        <v>4902059.33</v>
      </c>
      <c r="O55" s="2">
        <v>1.1067</v>
      </c>
      <c r="P55" s="2">
        <v>0.80791894141050979</v>
      </c>
      <c r="Q55" s="7">
        <f t="shared" si="3"/>
        <v>6067513.804592466</v>
      </c>
      <c r="R55" s="6">
        <v>5545303.3899999997</v>
      </c>
      <c r="S55" s="2">
        <v>1.0629</v>
      </c>
      <c r="T55" s="2">
        <v>0.85873704282523078</v>
      </c>
      <c r="U55" s="7">
        <f t="shared" si="4"/>
        <v>6457510.4059282718</v>
      </c>
      <c r="V55" s="6">
        <v>5542002.2599999998</v>
      </c>
      <c r="W55" s="2">
        <v>1.0295000000000001</v>
      </c>
      <c r="X55" s="2">
        <v>0.88406978558857519</v>
      </c>
      <c r="Y55" s="7">
        <f t="shared" si="5"/>
        <v>6268738.4529382782</v>
      </c>
      <c r="Z55" s="6">
        <v>5512102.1299999999</v>
      </c>
      <c r="AA55" s="2">
        <v>1.0375000000000001</v>
      </c>
      <c r="AB55" s="3">
        <v>0.9172224025481468</v>
      </c>
      <c r="AC55" s="7">
        <f t="shared" si="6"/>
        <v>6009558.9844804937</v>
      </c>
      <c r="AD55" s="6">
        <v>6323221.7000000002</v>
      </c>
      <c r="AE55" s="2">
        <v>1.0430999999999999</v>
      </c>
      <c r="AF55" s="3">
        <v>0.95675468809797182</v>
      </c>
      <c r="AG55" s="7">
        <f t="shared" si="7"/>
        <v>6609031.3208399992</v>
      </c>
      <c r="AH55" s="6">
        <v>7682954.3499999996</v>
      </c>
      <c r="AI55" s="2">
        <v>1.0451999999999999</v>
      </c>
      <c r="AJ55" s="3">
        <v>1</v>
      </c>
      <c r="AK55" s="7">
        <f t="shared" si="8"/>
        <v>7682954.3499999996</v>
      </c>
    </row>
    <row r="56" spans="1:37" x14ac:dyDescent="0.25">
      <c r="A56" t="s">
        <v>146</v>
      </c>
      <c r="B56" s="6">
        <v>4999721.7</v>
      </c>
      <c r="C56" s="2">
        <v>1.0584</v>
      </c>
      <c r="D56" s="2">
        <v>0.64776647727787162</v>
      </c>
      <c r="E56" s="7">
        <f t="shared" si="0"/>
        <v>7718401.4230104648</v>
      </c>
      <c r="F56" s="6">
        <v>9524318.8000000007</v>
      </c>
      <c r="G56" s="2">
        <v>1.0590999999999999</v>
      </c>
      <c r="H56" s="2">
        <v>0.68604947608499378</v>
      </c>
      <c r="I56" s="7">
        <f t="shared" si="1"/>
        <v>13882845.380702609</v>
      </c>
      <c r="J56" s="6">
        <v>9519507.9900000002</v>
      </c>
      <c r="K56" s="2">
        <v>1.0641</v>
      </c>
      <c r="L56" s="2">
        <v>0.7300252475020419</v>
      </c>
      <c r="M56" s="7">
        <f t="shared" si="2"/>
        <v>13039970.908640901</v>
      </c>
      <c r="N56" s="6">
        <v>8830920.4100000001</v>
      </c>
      <c r="O56" s="2">
        <v>1.1067</v>
      </c>
      <c r="P56" s="2">
        <v>0.80791894141050979</v>
      </c>
      <c r="Q56" s="7">
        <f t="shared" si="3"/>
        <v>10930453.486562015</v>
      </c>
      <c r="R56" s="6">
        <v>9584616.2899999991</v>
      </c>
      <c r="S56" s="2">
        <v>1.0629</v>
      </c>
      <c r="T56" s="2">
        <v>0.85873704282523078</v>
      </c>
      <c r="U56" s="7">
        <f t="shared" si="4"/>
        <v>11161293.634739185</v>
      </c>
      <c r="V56" s="6">
        <v>8904827.4900000002</v>
      </c>
      <c r="W56" s="2">
        <v>1.0295000000000001</v>
      </c>
      <c r="X56" s="2">
        <v>0.88406978558857519</v>
      </c>
      <c r="Y56" s="7">
        <f t="shared" si="5"/>
        <v>10072539.108517949</v>
      </c>
      <c r="Z56" s="6">
        <v>16507772.220000001</v>
      </c>
      <c r="AA56" s="2">
        <v>1.0375000000000001</v>
      </c>
      <c r="AB56" s="3">
        <v>0.9172224025481468</v>
      </c>
      <c r="AC56" s="7">
        <f t="shared" si="6"/>
        <v>17997567.628243223</v>
      </c>
      <c r="AD56" s="6">
        <v>18370829.870000001</v>
      </c>
      <c r="AE56" s="2">
        <v>1.0430999999999999</v>
      </c>
      <c r="AF56" s="3">
        <v>0.95675468809797182</v>
      </c>
      <c r="AG56" s="7">
        <f t="shared" si="7"/>
        <v>19201191.380123999</v>
      </c>
      <c r="AH56" s="6">
        <v>21301107.27</v>
      </c>
      <c r="AI56" s="2">
        <v>1.0451999999999999</v>
      </c>
      <c r="AJ56" s="3">
        <v>1</v>
      </c>
      <c r="AK56" s="7">
        <f t="shared" si="8"/>
        <v>21301107.27</v>
      </c>
    </row>
    <row r="57" spans="1:37" x14ac:dyDescent="0.25">
      <c r="A57" t="s">
        <v>147</v>
      </c>
      <c r="B57" s="6">
        <v>11957033</v>
      </c>
      <c r="C57" s="2">
        <v>1.0584</v>
      </c>
      <c r="D57" s="2">
        <v>0.64776647727787162</v>
      </c>
      <c r="E57" s="7">
        <f t="shared" si="0"/>
        <v>18458863.524780408</v>
      </c>
      <c r="F57" s="6">
        <v>12560119.65</v>
      </c>
      <c r="G57" s="2">
        <v>1.0590999999999999</v>
      </c>
      <c r="H57" s="2">
        <v>0.68604947608499378</v>
      </c>
      <c r="I57" s="7">
        <f t="shared" si="1"/>
        <v>18307891.905516073</v>
      </c>
      <c r="J57" s="6">
        <v>26275150.559999999</v>
      </c>
      <c r="K57" s="2">
        <v>1.0641</v>
      </c>
      <c r="L57" s="2">
        <v>0.7300252475020419</v>
      </c>
      <c r="M57" s="7">
        <f t="shared" si="2"/>
        <v>35992112.122021511</v>
      </c>
      <c r="N57" s="6">
        <v>31193429.41</v>
      </c>
      <c r="O57" s="2">
        <v>1.1067</v>
      </c>
      <c r="P57" s="2">
        <v>0.80791894141050979</v>
      </c>
      <c r="Q57" s="7">
        <f t="shared" si="3"/>
        <v>38609602.784582295</v>
      </c>
      <c r="R57" s="6">
        <v>35072629.359999999</v>
      </c>
      <c r="S57" s="2">
        <v>1.0629</v>
      </c>
      <c r="T57" s="2">
        <v>0.85873704282523078</v>
      </c>
      <c r="U57" s="7">
        <f t="shared" si="4"/>
        <v>40842106.035872899</v>
      </c>
      <c r="V57" s="6">
        <v>38112733.880000003</v>
      </c>
      <c r="W57" s="2">
        <v>1.0295000000000001</v>
      </c>
      <c r="X57" s="2">
        <v>0.88406978558857519</v>
      </c>
      <c r="Y57" s="7">
        <f t="shared" si="5"/>
        <v>43110549.078007683</v>
      </c>
      <c r="Z57" s="6">
        <v>26274656.890000001</v>
      </c>
      <c r="AA57" s="2">
        <v>1.0375000000000001</v>
      </c>
      <c r="AB57" s="3">
        <v>0.9172224025481468</v>
      </c>
      <c r="AC57" s="7">
        <f t="shared" si="6"/>
        <v>28645895.277967539</v>
      </c>
      <c r="AD57" s="6">
        <v>27289296.73</v>
      </c>
      <c r="AE57" s="2">
        <v>1.0430999999999999</v>
      </c>
      <c r="AF57" s="3">
        <v>0.95675468809797182</v>
      </c>
      <c r="AG57" s="7">
        <f t="shared" si="7"/>
        <v>28522772.942195997</v>
      </c>
      <c r="AH57" s="6">
        <v>29745195.66</v>
      </c>
      <c r="AI57" s="2">
        <v>1.0451999999999999</v>
      </c>
      <c r="AJ57" s="3">
        <v>1</v>
      </c>
      <c r="AK57" s="7">
        <f t="shared" si="8"/>
        <v>29745195.66</v>
      </c>
    </row>
    <row r="58" spans="1:37" x14ac:dyDescent="0.25">
      <c r="A58" t="s">
        <v>148</v>
      </c>
      <c r="B58" s="6">
        <v>3530203</v>
      </c>
      <c r="C58" s="2">
        <v>1.0584</v>
      </c>
      <c r="D58" s="2">
        <v>0.64776647727787162</v>
      </c>
      <c r="E58" s="7">
        <f t="shared" si="0"/>
        <v>5449808.1080624573</v>
      </c>
      <c r="F58" s="6">
        <v>3732652.84</v>
      </c>
      <c r="G58" s="2">
        <v>1.0590999999999999</v>
      </c>
      <c r="H58" s="2">
        <v>0.68604947608499378</v>
      </c>
      <c r="I58" s="7">
        <f t="shared" si="1"/>
        <v>5440792.4940060247</v>
      </c>
      <c r="J58" s="6">
        <v>4838163.4000000004</v>
      </c>
      <c r="K58" s="2">
        <v>1.0641</v>
      </c>
      <c r="L58" s="2">
        <v>0.7300252475020419</v>
      </c>
      <c r="M58" s="7">
        <f t="shared" si="2"/>
        <v>6627391.8834382063</v>
      </c>
      <c r="N58" s="6">
        <v>3966597.26</v>
      </c>
      <c r="O58" s="2">
        <v>1.1067</v>
      </c>
      <c r="P58" s="2">
        <v>0.80791894141050979</v>
      </c>
      <c r="Q58" s="7">
        <f t="shared" si="3"/>
        <v>4909647.5607749633</v>
      </c>
      <c r="R58" s="6">
        <v>3747564.87</v>
      </c>
      <c r="S58" s="2">
        <v>1.0629</v>
      </c>
      <c r="T58" s="2">
        <v>0.85873704282523078</v>
      </c>
      <c r="U58" s="7">
        <f t="shared" si="4"/>
        <v>4364042.4054266633</v>
      </c>
      <c r="V58" s="6">
        <v>3570559.18</v>
      </c>
      <c r="W58" s="2">
        <v>1.0295000000000001</v>
      </c>
      <c r="X58" s="2">
        <v>0.88406978558857519</v>
      </c>
      <c r="Y58" s="7">
        <f t="shared" si="5"/>
        <v>4038775.2620941312</v>
      </c>
      <c r="Z58" s="6">
        <v>4131718.66</v>
      </c>
      <c r="AA58" s="2">
        <v>1.0375000000000001</v>
      </c>
      <c r="AB58" s="3">
        <v>0.9172224025481468</v>
      </c>
      <c r="AC58" s="7">
        <f t="shared" si="6"/>
        <v>4504598.5014339183</v>
      </c>
      <c r="AD58" s="6">
        <v>4186427.66</v>
      </c>
      <c r="AE58" s="2">
        <v>1.0430999999999999</v>
      </c>
      <c r="AF58" s="3">
        <v>0.95675468809797182</v>
      </c>
      <c r="AG58" s="7">
        <f t="shared" si="7"/>
        <v>4375654.1902319994</v>
      </c>
      <c r="AH58" s="6">
        <v>4080916.91</v>
      </c>
      <c r="AI58" s="2">
        <v>1.0451999999999999</v>
      </c>
      <c r="AJ58" s="3">
        <v>1</v>
      </c>
      <c r="AK58" s="7">
        <f t="shared" si="8"/>
        <v>4080916.91</v>
      </c>
    </row>
    <row r="59" spans="1:37" x14ac:dyDescent="0.25">
      <c r="A59" t="s">
        <v>198</v>
      </c>
      <c r="B59" s="6">
        <v>3761174.5335931</v>
      </c>
      <c r="C59" s="2">
        <v>1.0584</v>
      </c>
      <c r="D59" s="2">
        <v>0.64776647727787162</v>
      </c>
      <c r="E59" s="7">
        <f>B59/D59</f>
        <v>5806374.1572407326</v>
      </c>
      <c r="F59" s="6">
        <v>3952706.9962400002</v>
      </c>
      <c r="G59" s="2">
        <v>1.0590999999999999</v>
      </c>
      <c r="H59" s="2">
        <v>0.68604947608499378</v>
      </c>
      <c r="I59" s="7">
        <f>F59/H59</f>
        <v>5761548.0137037588</v>
      </c>
      <c r="J59" s="6">
        <v>4267599.09</v>
      </c>
      <c r="K59" s="2">
        <v>1.0641</v>
      </c>
      <c r="L59" s="2">
        <v>0.7300252475020419</v>
      </c>
      <c r="M59" s="7">
        <f t="shared" si="2"/>
        <v>5845823.9692430133</v>
      </c>
      <c r="N59" s="6">
        <v>4249089.25</v>
      </c>
      <c r="O59" s="2">
        <v>1.1067</v>
      </c>
      <c r="P59" s="2">
        <v>0.80791894141050979</v>
      </c>
      <c r="Q59" s="7">
        <f t="shared" si="3"/>
        <v>5259301.4375695959</v>
      </c>
      <c r="R59" s="6">
        <v>4906985.9000000004</v>
      </c>
      <c r="S59" s="2">
        <v>1.0629</v>
      </c>
      <c r="T59" s="2">
        <v>0.85873704282523078</v>
      </c>
      <c r="U59" s="7">
        <f t="shared" si="4"/>
        <v>5714189.1583669167</v>
      </c>
      <c r="V59" s="6">
        <v>6770028.2400000002</v>
      </c>
      <c r="W59" s="2">
        <v>1.0295000000000001</v>
      </c>
      <c r="X59" s="2">
        <v>0.88406978558857519</v>
      </c>
      <c r="Y59" s="7">
        <f t="shared" si="5"/>
        <v>7657798.4570446666</v>
      </c>
      <c r="Z59" s="6">
        <v>6169137.0499999998</v>
      </c>
      <c r="AA59" s="2">
        <v>1.0375000000000001</v>
      </c>
      <c r="AB59" s="3">
        <v>0.9172224025481468</v>
      </c>
      <c r="AC59" s="7">
        <f t="shared" si="6"/>
        <v>6725890.0707848445</v>
      </c>
      <c r="AD59" s="6">
        <v>7030218.04</v>
      </c>
      <c r="AE59" s="2">
        <v>1.0430999999999999</v>
      </c>
      <c r="AF59" s="3">
        <v>0.95675468809797182</v>
      </c>
      <c r="AG59" s="7">
        <f t="shared" si="7"/>
        <v>7347983.8954079989</v>
      </c>
      <c r="AH59" s="6">
        <v>5773400.8600000003</v>
      </c>
      <c r="AI59" s="2">
        <v>1.0451999999999999</v>
      </c>
      <c r="AJ59" s="3">
        <v>1</v>
      </c>
      <c r="AK59" s="7">
        <f t="shared" si="8"/>
        <v>5773400.8600000003</v>
      </c>
    </row>
    <row r="60" spans="1:37" x14ac:dyDescent="0.25">
      <c r="A60" t="s">
        <v>199</v>
      </c>
      <c r="B60" s="6">
        <v>5688200.2000000002</v>
      </c>
      <c r="C60" s="2">
        <v>1.0584</v>
      </c>
      <c r="D60" s="2">
        <v>0.64776647727787162</v>
      </c>
      <c r="E60" s="7">
        <f t="shared" si="0"/>
        <v>8781251.268055262</v>
      </c>
      <c r="F60" s="6">
        <v>6360285.2199999997</v>
      </c>
      <c r="G60" s="2">
        <v>1.0590999999999999</v>
      </c>
      <c r="H60" s="2">
        <v>0.68604947608499378</v>
      </c>
      <c r="I60" s="7">
        <f t="shared" si="1"/>
        <v>9270884.1588154379</v>
      </c>
      <c r="J60" s="6">
        <v>8727547.1999999993</v>
      </c>
      <c r="K60" s="2">
        <v>1.0641</v>
      </c>
      <c r="L60" s="2">
        <v>0.7300252475020419</v>
      </c>
      <c r="M60" s="7">
        <f t="shared" si="2"/>
        <v>11955130.633993022</v>
      </c>
      <c r="N60" s="6">
        <v>9439483.1699999999</v>
      </c>
      <c r="O60" s="2">
        <v>1.1067</v>
      </c>
      <c r="P60" s="2">
        <v>0.80791894141050979</v>
      </c>
      <c r="Q60" s="7">
        <f t="shared" si="3"/>
        <v>11683700.785031758</v>
      </c>
      <c r="R60" s="6">
        <v>9580877.1099999994</v>
      </c>
      <c r="S60" s="2">
        <v>1.0629</v>
      </c>
      <c r="T60" s="2">
        <v>0.85873704282523078</v>
      </c>
      <c r="U60" s="7">
        <f t="shared" si="4"/>
        <v>11156939.356521841</v>
      </c>
      <c r="V60" s="6">
        <v>8260009.4400000004</v>
      </c>
      <c r="W60" s="2">
        <v>1.0295000000000001</v>
      </c>
      <c r="X60" s="2">
        <v>0.88406978558857519</v>
      </c>
      <c r="Y60" s="7">
        <f t="shared" si="5"/>
        <v>9343164.5042600855</v>
      </c>
      <c r="Z60" s="6">
        <v>10556736.189999999</v>
      </c>
      <c r="AA60" s="2">
        <v>1.0375000000000001</v>
      </c>
      <c r="AB60" s="3">
        <v>0.9172224025481468</v>
      </c>
      <c r="AC60" s="7">
        <f t="shared" si="6"/>
        <v>11509461.784483459</v>
      </c>
      <c r="AD60" s="6">
        <v>11481959.41</v>
      </c>
      <c r="AE60" s="2">
        <v>1.0430999999999999</v>
      </c>
      <c r="AF60" s="3">
        <v>0.95675468809797182</v>
      </c>
      <c r="AG60" s="7">
        <f t="shared" si="7"/>
        <v>12000943.975331999</v>
      </c>
      <c r="AH60" s="6">
        <v>12556635.51</v>
      </c>
      <c r="AI60" s="2">
        <v>1.0451999999999999</v>
      </c>
      <c r="AJ60" s="3">
        <v>1</v>
      </c>
      <c r="AK60" s="7">
        <f t="shared" si="8"/>
        <v>12556635.51</v>
      </c>
    </row>
    <row r="61" spans="1:37" x14ac:dyDescent="0.25">
      <c r="A61" t="s">
        <v>151</v>
      </c>
      <c r="B61" s="6">
        <v>4643002.71</v>
      </c>
      <c r="C61" s="2">
        <v>1.0584</v>
      </c>
      <c r="D61" s="2">
        <v>0.64776647727787162</v>
      </c>
      <c r="E61" s="7">
        <f t="shared" si="0"/>
        <v>7167710.6995586259</v>
      </c>
      <c r="F61" s="6">
        <v>7525334.8300000001</v>
      </c>
      <c r="G61" s="2">
        <v>1.0590999999999999</v>
      </c>
      <c r="H61" s="2">
        <v>0.68604947608499378</v>
      </c>
      <c r="I61" s="7">
        <f t="shared" si="1"/>
        <v>10969084.726868439</v>
      </c>
      <c r="J61" s="6">
        <v>3689201.57</v>
      </c>
      <c r="K61" s="2">
        <v>1.0641</v>
      </c>
      <c r="L61" s="2">
        <v>0.7300252475020419</v>
      </c>
      <c r="M61" s="7">
        <f t="shared" si="2"/>
        <v>5053526.0014958335</v>
      </c>
      <c r="N61" s="6">
        <v>3830198.81</v>
      </c>
      <c r="O61" s="2">
        <v>1.1067</v>
      </c>
      <c r="P61" s="2">
        <v>0.80791894141050979</v>
      </c>
      <c r="Q61" s="7">
        <f t="shared" si="3"/>
        <v>4740820.6611829475</v>
      </c>
      <c r="R61" s="6">
        <v>4036149.4</v>
      </c>
      <c r="S61" s="2">
        <v>1.0629</v>
      </c>
      <c r="T61" s="2">
        <v>0.85873704282523078</v>
      </c>
      <c r="U61" s="7">
        <f t="shared" si="4"/>
        <v>4700099.3304319736</v>
      </c>
      <c r="V61" s="6">
        <v>5453938.1500000004</v>
      </c>
      <c r="W61" s="2">
        <v>1.0295000000000001</v>
      </c>
      <c r="X61" s="2">
        <v>0.88406978558857519</v>
      </c>
      <c r="Y61" s="7">
        <f t="shared" si="5"/>
        <v>6169126.2826825436</v>
      </c>
      <c r="Z61" s="6">
        <v>4271306.46</v>
      </c>
      <c r="AA61" s="2">
        <v>1.0375000000000001</v>
      </c>
      <c r="AB61" s="3">
        <v>0.9172224025481468</v>
      </c>
      <c r="AC61" s="7">
        <f t="shared" si="6"/>
        <v>4656783.8379588537</v>
      </c>
      <c r="AD61" s="6">
        <v>4491186.6500000004</v>
      </c>
      <c r="AE61" s="2">
        <v>1.0430999999999999</v>
      </c>
      <c r="AF61" s="3">
        <v>0.95675468809797182</v>
      </c>
      <c r="AG61" s="7">
        <f t="shared" si="7"/>
        <v>4694188.2865800001</v>
      </c>
      <c r="AH61" s="6">
        <v>5301372.76</v>
      </c>
      <c r="AI61" s="2">
        <v>1.0451999999999999</v>
      </c>
      <c r="AJ61" s="3">
        <v>1</v>
      </c>
      <c r="AK61" s="7">
        <f t="shared" si="8"/>
        <v>5301372.76</v>
      </c>
    </row>
    <row r="62" spans="1:37" x14ac:dyDescent="0.25">
      <c r="A62" t="s">
        <v>152</v>
      </c>
      <c r="B62" s="6">
        <v>3642066.13</v>
      </c>
      <c r="C62" s="2">
        <v>1.0584</v>
      </c>
      <c r="D62" s="2">
        <v>0.64776647727787162</v>
      </c>
      <c r="E62" s="7">
        <f t="shared" si="0"/>
        <v>5622498.6283716979</v>
      </c>
      <c r="F62" s="6">
        <v>4094483.11</v>
      </c>
      <c r="G62" s="2">
        <v>1.0590999999999999</v>
      </c>
      <c r="H62" s="2">
        <v>0.68604947608499378</v>
      </c>
      <c r="I62" s="7">
        <f t="shared" si="1"/>
        <v>5968203.8289214289</v>
      </c>
      <c r="J62" s="6">
        <v>5114981.41</v>
      </c>
      <c r="K62" s="2">
        <v>1.0641</v>
      </c>
      <c r="L62" s="2">
        <v>0.7300252475020419</v>
      </c>
      <c r="M62" s="7">
        <f t="shared" si="2"/>
        <v>7006581.5223543942</v>
      </c>
      <c r="N62" s="6">
        <v>5321200.1900000004</v>
      </c>
      <c r="O62" s="2">
        <v>1.1067</v>
      </c>
      <c r="P62" s="2">
        <v>0.80791894141050979</v>
      </c>
      <c r="Q62" s="7">
        <f t="shared" si="3"/>
        <v>6586304.5378165701</v>
      </c>
      <c r="R62" s="6">
        <v>5091012.7699999996</v>
      </c>
      <c r="S62" s="2">
        <v>1.0629</v>
      </c>
      <c r="T62" s="2">
        <v>0.85873704282523078</v>
      </c>
      <c r="U62" s="7">
        <f t="shared" si="4"/>
        <v>5928488.6014124313</v>
      </c>
      <c r="V62" s="6">
        <v>4608956.2300000004</v>
      </c>
      <c r="W62" s="2">
        <v>1.0295000000000001</v>
      </c>
      <c r="X62" s="2">
        <v>0.88406978558857519</v>
      </c>
      <c r="Y62" s="7">
        <f t="shared" si="5"/>
        <v>5213339.8348542787</v>
      </c>
      <c r="Z62" s="6">
        <v>5625140.8099999996</v>
      </c>
      <c r="AA62" s="2">
        <v>1.0375000000000001</v>
      </c>
      <c r="AB62" s="3">
        <v>0.9172224025481468</v>
      </c>
      <c r="AC62" s="7">
        <f t="shared" si="6"/>
        <v>6132799.1928377748</v>
      </c>
      <c r="AD62" s="6">
        <v>5662522.1500000004</v>
      </c>
      <c r="AE62" s="2">
        <v>1.0430999999999999</v>
      </c>
      <c r="AF62" s="3">
        <v>0.95675468809797182</v>
      </c>
      <c r="AG62" s="7">
        <f t="shared" si="7"/>
        <v>5918468.1511799991</v>
      </c>
      <c r="AH62" s="6">
        <v>7667473.5499999998</v>
      </c>
      <c r="AI62" s="2">
        <v>1.0451999999999999</v>
      </c>
      <c r="AJ62" s="3">
        <v>1</v>
      </c>
      <c r="AK62" s="7">
        <f t="shared" si="8"/>
        <v>7667473.5499999998</v>
      </c>
    </row>
    <row r="63" spans="1:37" x14ac:dyDescent="0.25">
      <c r="A63" t="s">
        <v>200</v>
      </c>
      <c r="B63" s="6">
        <v>13533029.02</v>
      </c>
      <c r="C63" s="2">
        <v>1.0584</v>
      </c>
      <c r="D63" s="2">
        <v>0.64776647727787162</v>
      </c>
      <c r="E63" s="7">
        <f t="shared" si="0"/>
        <v>20891832.928542785</v>
      </c>
      <c r="F63" s="6">
        <v>16572714.16</v>
      </c>
      <c r="G63" s="2">
        <v>1.0590999999999999</v>
      </c>
      <c r="H63" s="2">
        <v>0.68604947608499378</v>
      </c>
      <c r="I63" s="7">
        <f t="shared" si="1"/>
        <v>24156733.206143908</v>
      </c>
      <c r="J63" s="6">
        <v>20925732.969999999</v>
      </c>
      <c r="K63" s="2">
        <v>1.0641</v>
      </c>
      <c r="L63" s="2">
        <v>0.7300252475020419</v>
      </c>
      <c r="M63" s="7">
        <f t="shared" si="2"/>
        <v>28664396.254242521</v>
      </c>
      <c r="N63" s="6">
        <v>20429108.48</v>
      </c>
      <c r="O63" s="2">
        <v>1.1067</v>
      </c>
      <c r="P63" s="2">
        <v>0.80791894141050979</v>
      </c>
      <c r="Q63" s="7">
        <f t="shared" si="3"/>
        <v>25286086.800160579</v>
      </c>
      <c r="R63" s="6">
        <v>37122572.170000002</v>
      </c>
      <c r="S63" s="2">
        <v>1.0629</v>
      </c>
      <c r="T63" s="2">
        <v>0.85873704282523078</v>
      </c>
      <c r="U63" s="7">
        <f t="shared" si="4"/>
        <v>43229266.141667008</v>
      </c>
      <c r="V63" s="6">
        <v>41301397</v>
      </c>
      <c r="W63" s="2">
        <v>1.0295000000000001</v>
      </c>
      <c r="X63" s="2">
        <v>0.88406978558857519</v>
      </c>
      <c r="Y63" s="7">
        <f t="shared" si="5"/>
        <v>46717349.323847018</v>
      </c>
      <c r="Z63" s="6">
        <v>52385154.469999999</v>
      </c>
      <c r="AA63" s="2">
        <v>1.0375000000000001</v>
      </c>
      <c r="AB63" s="3">
        <v>0.9172224025481468</v>
      </c>
      <c r="AC63" s="7">
        <f t="shared" si="6"/>
        <v>57112816.176827081</v>
      </c>
      <c r="AD63" s="6">
        <v>42311595.280000001</v>
      </c>
      <c r="AE63" s="2">
        <v>1.0430999999999999</v>
      </c>
      <c r="AF63" s="3">
        <v>0.95675468809797182</v>
      </c>
      <c r="AG63" s="7">
        <f t="shared" si="7"/>
        <v>44224079.386655994</v>
      </c>
      <c r="AH63" s="6">
        <v>44074907.119999997</v>
      </c>
      <c r="AI63" s="2">
        <v>1.0451999999999999</v>
      </c>
      <c r="AJ63" s="3">
        <v>1</v>
      </c>
      <c r="AK63" s="7">
        <f t="shared" si="8"/>
        <v>44074907.119999997</v>
      </c>
    </row>
    <row r="64" spans="1:37" x14ac:dyDescent="0.25">
      <c r="A64" t="s">
        <v>154</v>
      </c>
      <c r="B64" s="6">
        <v>0</v>
      </c>
      <c r="C64" s="2">
        <v>1.0584</v>
      </c>
      <c r="D64" s="2">
        <v>0.64776647727787162</v>
      </c>
      <c r="E64" s="7">
        <f t="shared" si="0"/>
        <v>0</v>
      </c>
      <c r="F64" s="6">
        <v>5705023.2699999996</v>
      </c>
      <c r="G64" s="2">
        <v>1.0590999999999999</v>
      </c>
      <c r="H64" s="2">
        <v>0.68604947608499378</v>
      </c>
      <c r="I64" s="7">
        <f t="shared" si="1"/>
        <v>8315760.6978380838</v>
      </c>
      <c r="J64" s="6">
        <v>5633192.6799999997</v>
      </c>
      <c r="K64" s="2">
        <v>1.0641</v>
      </c>
      <c r="L64" s="2">
        <v>0.7300252475020419</v>
      </c>
      <c r="M64" s="7">
        <f t="shared" si="2"/>
        <v>7716435.4236724442</v>
      </c>
      <c r="N64" s="6">
        <v>9786466.5299999993</v>
      </c>
      <c r="O64" s="2">
        <v>1.1067</v>
      </c>
      <c r="P64" s="2">
        <v>0.80791894141050979</v>
      </c>
      <c r="Q64" s="7">
        <f t="shared" si="3"/>
        <v>12113178.721759193</v>
      </c>
      <c r="R64" s="6">
        <v>10037595.279999999</v>
      </c>
      <c r="S64" s="2">
        <v>1.0629</v>
      </c>
      <c r="T64" s="2">
        <v>0.85873704282523078</v>
      </c>
      <c r="U64" s="7">
        <f t="shared" si="4"/>
        <v>11688788.045030031</v>
      </c>
      <c r="V64" s="6">
        <v>8620499.2899999991</v>
      </c>
      <c r="W64" s="2">
        <v>1.0295000000000001</v>
      </c>
      <c r="X64" s="2">
        <v>0.88406978558857519</v>
      </c>
      <c r="Y64" s="7">
        <f t="shared" si="5"/>
        <v>9750926.2622982264</v>
      </c>
      <c r="Z64" s="6">
        <v>6415890.6100000003</v>
      </c>
      <c r="AA64" s="2">
        <v>1.0375000000000001</v>
      </c>
      <c r="AB64" s="3">
        <v>0.9172224025481468</v>
      </c>
      <c r="AC64" s="7">
        <f t="shared" si="6"/>
        <v>6994912.6756781517</v>
      </c>
      <c r="AD64" s="6">
        <v>8938927</v>
      </c>
      <c r="AE64" s="2">
        <v>1.0430999999999999</v>
      </c>
      <c r="AF64" s="3">
        <v>0.95675468809797182</v>
      </c>
      <c r="AG64" s="7">
        <f t="shared" si="7"/>
        <v>9342966.5003999993</v>
      </c>
      <c r="AH64" s="6">
        <v>9103637.2899999991</v>
      </c>
      <c r="AI64" s="2">
        <v>1.0451999999999999</v>
      </c>
      <c r="AJ64" s="3">
        <v>1</v>
      </c>
      <c r="AK64" s="7">
        <f t="shared" si="8"/>
        <v>9103637.2899999991</v>
      </c>
    </row>
    <row r="65" spans="1:37" x14ac:dyDescent="0.25">
      <c r="A65" t="s">
        <v>155</v>
      </c>
      <c r="B65" s="6">
        <v>8487452.9700000007</v>
      </c>
      <c r="C65" s="2">
        <v>1.0584</v>
      </c>
      <c r="D65" s="2">
        <v>0.64776647727787162</v>
      </c>
      <c r="E65" s="7">
        <f t="shared" si="0"/>
        <v>13102643.109391948</v>
      </c>
      <c r="F65" s="6">
        <v>8922113.6500000004</v>
      </c>
      <c r="G65" s="2">
        <v>1.0590999999999999</v>
      </c>
      <c r="H65" s="2">
        <v>0.68604947608499378</v>
      </c>
      <c r="I65" s="7">
        <f t="shared" si="1"/>
        <v>13005058.616056215</v>
      </c>
      <c r="J65" s="6">
        <v>10764880.039999999</v>
      </c>
      <c r="K65" s="2">
        <v>1.0641</v>
      </c>
      <c r="L65" s="2">
        <v>0.7300252475020419</v>
      </c>
      <c r="M65" s="7">
        <f t="shared" si="2"/>
        <v>14745901.017580751</v>
      </c>
      <c r="N65" s="6">
        <v>11291319.470000001</v>
      </c>
      <c r="O65" s="2">
        <v>1.1067</v>
      </c>
      <c r="P65" s="2">
        <v>0.80791894141050979</v>
      </c>
      <c r="Q65" s="7">
        <f t="shared" si="3"/>
        <v>13975807.338155717</v>
      </c>
      <c r="R65" s="6">
        <v>12733895.32</v>
      </c>
      <c r="S65" s="2">
        <v>1.0629</v>
      </c>
      <c r="T65" s="2">
        <v>0.85873704282523078</v>
      </c>
      <c r="U65" s="7">
        <f t="shared" si="4"/>
        <v>14828631.682296706</v>
      </c>
      <c r="V65" s="6">
        <v>16625515.1</v>
      </c>
      <c r="W65" s="2">
        <v>1.0295000000000001</v>
      </c>
      <c r="X65" s="2">
        <v>0.88406978558857519</v>
      </c>
      <c r="Y65" s="7">
        <f t="shared" si="5"/>
        <v>18805659.203624357</v>
      </c>
      <c r="Z65" s="6">
        <v>16799406.16</v>
      </c>
      <c r="AA65" s="2">
        <v>1.0375000000000001</v>
      </c>
      <c r="AB65" s="3">
        <v>0.9172224025481468</v>
      </c>
      <c r="AC65" s="7">
        <f t="shared" si="6"/>
        <v>18315520.983056415</v>
      </c>
      <c r="AD65" s="6">
        <v>17382705.469999999</v>
      </c>
      <c r="AE65" s="2">
        <v>1.0430999999999999</v>
      </c>
      <c r="AF65" s="3">
        <v>0.95675468809797182</v>
      </c>
      <c r="AG65" s="7">
        <f t="shared" si="7"/>
        <v>18168403.757243995</v>
      </c>
      <c r="AH65" s="6">
        <v>18277708.52</v>
      </c>
      <c r="AI65" s="2">
        <v>1.0451999999999999</v>
      </c>
      <c r="AJ65" s="3">
        <v>1</v>
      </c>
      <c r="AK65" s="7">
        <f t="shared" si="8"/>
        <v>18277708.52</v>
      </c>
    </row>
    <row r="66" spans="1:37" x14ac:dyDescent="0.25">
      <c r="A66" t="s">
        <v>156</v>
      </c>
      <c r="B66" s="6">
        <v>17757983.77</v>
      </c>
      <c r="C66" s="2">
        <v>1.0584</v>
      </c>
      <c r="D66" s="2">
        <v>0.64776647727787162</v>
      </c>
      <c r="E66" s="7">
        <f t="shared" si="0"/>
        <v>27414175.313030869</v>
      </c>
      <c r="F66" s="6">
        <v>19597016.940000001</v>
      </c>
      <c r="G66" s="2">
        <v>1.0590999999999999</v>
      </c>
      <c r="H66" s="2">
        <v>0.68604947608499378</v>
      </c>
      <c r="I66" s="7">
        <f t="shared" si="1"/>
        <v>28565019.90473374</v>
      </c>
      <c r="J66" s="6">
        <v>13464984.210000001</v>
      </c>
      <c r="K66" s="2">
        <v>1.0641</v>
      </c>
      <c r="L66" s="2">
        <v>0.7300252475020419</v>
      </c>
      <c r="M66" s="7">
        <f t="shared" si="2"/>
        <v>18444545.933272451</v>
      </c>
      <c r="N66" s="6">
        <v>17549180.77</v>
      </c>
      <c r="O66" s="2">
        <v>1.1067</v>
      </c>
      <c r="P66" s="2">
        <v>0.80791894141050979</v>
      </c>
      <c r="Q66" s="7">
        <f t="shared" si="3"/>
        <v>21721462.229071725</v>
      </c>
      <c r="R66" s="6">
        <v>17071517.390000001</v>
      </c>
      <c r="S66" s="2">
        <v>1.0629</v>
      </c>
      <c r="T66" s="2">
        <v>0.85873704282523078</v>
      </c>
      <c r="U66" s="7">
        <f t="shared" si="4"/>
        <v>19879796.187474325</v>
      </c>
      <c r="V66" s="6">
        <v>13278427.449999999</v>
      </c>
      <c r="W66" s="2">
        <v>1.0295000000000001</v>
      </c>
      <c r="X66" s="2">
        <v>0.88406978558857519</v>
      </c>
      <c r="Y66" s="7">
        <f t="shared" si="5"/>
        <v>15019659.835065849</v>
      </c>
      <c r="Z66" s="6">
        <v>15604587.24</v>
      </c>
      <c r="AA66" s="2">
        <v>1.0375000000000001</v>
      </c>
      <c r="AB66" s="3">
        <v>0.9172224025481468</v>
      </c>
      <c r="AC66" s="7">
        <f t="shared" si="6"/>
        <v>17012871.901785985</v>
      </c>
      <c r="AD66" s="6">
        <v>18502818.300000001</v>
      </c>
      <c r="AE66" s="2">
        <v>1.0430999999999999</v>
      </c>
      <c r="AF66" s="3">
        <v>0.95675468809797182</v>
      </c>
      <c r="AG66" s="7">
        <f t="shared" si="7"/>
        <v>19339145.687159996</v>
      </c>
      <c r="AH66" s="6">
        <v>22747604.010000002</v>
      </c>
      <c r="AI66" s="2">
        <v>1.0451999999999999</v>
      </c>
      <c r="AJ66" s="3">
        <v>1</v>
      </c>
      <c r="AK66" s="7">
        <f t="shared" si="8"/>
        <v>22747604.010000002</v>
      </c>
    </row>
    <row r="67" spans="1:37" x14ac:dyDescent="0.25">
      <c r="A67" t="s">
        <v>157</v>
      </c>
      <c r="B67" s="6">
        <v>2725152.86</v>
      </c>
      <c r="C67" s="2">
        <v>1.0584</v>
      </c>
      <c r="D67" s="2">
        <v>0.64776647727787162</v>
      </c>
      <c r="E67" s="7">
        <f t="shared" ref="E67:E80" si="9">B67/D67</f>
        <v>4206998.9040680081</v>
      </c>
      <c r="F67" s="6">
        <v>4086603.52</v>
      </c>
      <c r="G67" s="2">
        <v>1.0590999999999999</v>
      </c>
      <c r="H67" s="2">
        <v>0.68604947608499378</v>
      </c>
      <c r="I67" s="7">
        <f t="shared" ref="I67:I80" si="10">F67/H67</f>
        <v>5956718.3744831197</v>
      </c>
      <c r="J67" s="6">
        <v>4362407.9000000004</v>
      </c>
      <c r="K67" s="2">
        <v>1.0641</v>
      </c>
      <c r="L67" s="2">
        <v>0.7300252475020419</v>
      </c>
      <c r="M67" s="7">
        <f t="shared" ref="M67:M80" si="11">J67/L67</f>
        <v>5975694.5597800007</v>
      </c>
      <c r="N67" s="6">
        <v>4624579.1500000004</v>
      </c>
      <c r="O67" s="2">
        <v>1.1067</v>
      </c>
      <c r="P67" s="2">
        <v>0.80791894141050979</v>
      </c>
      <c r="Q67" s="7">
        <f t="shared" ref="Q67:Q80" si="12">N67/P67</f>
        <v>5724063.2852673968</v>
      </c>
      <c r="R67" s="6">
        <v>5032398.3899999997</v>
      </c>
      <c r="S67" s="2">
        <v>1.0629</v>
      </c>
      <c r="T67" s="2">
        <v>0.85873704282523078</v>
      </c>
      <c r="U67" s="7">
        <f t="shared" ref="U67:U80" si="13">R67/T67</f>
        <v>5860232.107192548</v>
      </c>
      <c r="V67" s="6">
        <v>4405896.17</v>
      </c>
      <c r="W67" s="2">
        <v>1.0295000000000001</v>
      </c>
      <c r="X67" s="2">
        <v>0.88406978558857519</v>
      </c>
      <c r="Y67" s="7">
        <f t="shared" ref="Y67:Y80" si="14">V67/X67</f>
        <v>4983652.0168673629</v>
      </c>
      <c r="Z67" s="6">
        <v>4842807.0599999996</v>
      </c>
      <c r="AA67" s="2">
        <v>1.0375000000000001</v>
      </c>
      <c r="AB67" s="3">
        <v>0.9172224025481468</v>
      </c>
      <c r="AC67" s="7">
        <f t="shared" ref="AC67:AC80" si="15">Z67/AB67</f>
        <v>5279861.2926877253</v>
      </c>
      <c r="AD67" s="6">
        <v>6245505.3499999996</v>
      </c>
      <c r="AE67" s="2">
        <v>1.0430999999999999</v>
      </c>
      <c r="AF67" s="3">
        <v>0.95675468809797182</v>
      </c>
      <c r="AG67" s="7">
        <f t="shared" ref="AG67:AG80" si="16">AD67/AF67</f>
        <v>6527802.1918199984</v>
      </c>
      <c r="AH67" s="6">
        <v>8744878.0299999993</v>
      </c>
      <c r="AI67" s="2">
        <v>1.0451999999999999</v>
      </c>
      <c r="AJ67" s="3">
        <v>1</v>
      </c>
      <c r="AK67" s="7">
        <f t="shared" ref="AK67:AK80" si="17">AH67/AJ67</f>
        <v>8744878.0299999993</v>
      </c>
    </row>
    <row r="68" spans="1:37" x14ac:dyDescent="0.25">
      <c r="A68" t="s">
        <v>158</v>
      </c>
      <c r="B68" s="6">
        <v>5446256.8300000001</v>
      </c>
      <c r="C68" s="2">
        <v>1.0584</v>
      </c>
      <c r="D68" s="2">
        <v>0.64776647727787162</v>
      </c>
      <c r="E68" s="7">
        <f t="shared" si="9"/>
        <v>8407747.2685634606</v>
      </c>
      <c r="F68" s="6">
        <v>6794655.5199999996</v>
      </c>
      <c r="G68" s="2">
        <v>1.0590999999999999</v>
      </c>
      <c r="H68" s="2">
        <v>0.68604947608499378</v>
      </c>
      <c r="I68" s="7">
        <f t="shared" si="10"/>
        <v>9904031.3517537303</v>
      </c>
      <c r="J68" s="6">
        <v>5979925.3200000003</v>
      </c>
      <c r="K68" s="2">
        <v>1.0641</v>
      </c>
      <c r="L68" s="2">
        <v>0.7300252475020419</v>
      </c>
      <c r="M68" s="7">
        <f t="shared" si="11"/>
        <v>8191395.216071995</v>
      </c>
      <c r="N68" s="6">
        <v>7899186.6100000003</v>
      </c>
      <c r="O68" s="2">
        <v>1.1067</v>
      </c>
      <c r="P68" s="2">
        <v>0.80791894141050979</v>
      </c>
      <c r="Q68" s="7">
        <f t="shared" si="12"/>
        <v>9777201.9012317769</v>
      </c>
      <c r="R68" s="6">
        <v>8360091.2199999997</v>
      </c>
      <c r="S68" s="2">
        <v>1.0629</v>
      </c>
      <c r="T68" s="2">
        <v>0.85873704282523078</v>
      </c>
      <c r="U68" s="7">
        <f t="shared" si="13"/>
        <v>9735333.1731159948</v>
      </c>
      <c r="V68" s="6">
        <v>8292682.9500000002</v>
      </c>
      <c r="W68" s="2">
        <v>1.0295000000000001</v>
      </c>
      <c r="X68" s="2">
        <v>0.88406978558857519</v>
      </c>
      <c r="Y68" s="7">
        <f t="shared" si="14"/>
        <v>9380122.570843311</v>
      </c>
      <c r="Z68" s="6">
        <v>9609810.5899999999</v>
      </c>
      <c r="AA68" s="2">
        <v>1.0375000000000001</v>
      </c>
      <c r="AB68" s="3">
        <v>0.9172224025481468</v>
      </c>
      <c r="AC68" s="7">
        <f t="shared" si="15"/>
        <v>10477077.929303588</v>
      </c>
      <c r="AD68" s="6">
        <v>9959750.0700000003</v>
      </c>
      <c r="AE68" s="2">
        <v>1.0430999999999999</v>
      </c>
      <c r="AF68" s="3">
        <v>0.95675468809797182</v>
      </c>
      <c r="AG68" s="7">
        <f t="shared" si="16"/>
        <v>10409930.773163998</v>
      </c>
      <c r="AH68" s="6">
        <v>11554080.390000001</v>
      </c>
      <c r="AI68" s="2">
        <v>1.0451999999999999</v>
      </c>
      <c r="AJ68" s="3">
        <v>1</v>
      </c>
      <c r="AK68" s="7">
        <f t="shared" si="17"/>
        <v>11554080.390000001</v>
      </c>
    </row>
    <row r="69" spans="1:37" x14ac:dyDescent="0.25">
      <c r="A69" t="s">
        <v>159</v>
      </c>
      <c r="B69" s="6">
        <v>3698058.91</v>
      </c>
      <c r="C69" s="2">
        <v>1.0584</v>
      </c>
      <c r="D69" s="2">
        <v>0.64776647727787162</v>
      </c>
      <c r="E69" s="7">
        <f t="shared" si="9"/>
        <v>5708938.390174903</v>
      </c>
      <c r="F69" s="6">
        <v>3088432.22</v>
      </c>
      <c r="G69" s="2">
        <v>1.0590999999999999</v>
      </c>
      <c r="H69" s="2">
        <v>0.68604947608499378</v>
      </c>
      <c r="I69" s="7">
        <f t="shared" si="10"/>
        <v>4501763.1055189064</v>
      </c>
      <c r="J69" s="6">
        <v>4075343.72</v>
      </c>
      <c r="K69" s="2">
        <v>1.0641</v>
      </c>
      <c r="L69" s="2">
        <v>0.7300252475020419</v>
      </c>
      <c r="M69" s="7">
        <f t="shared" si="11"/>
        <v>5582469.5569704957</v>
      </c>
      <c r="N69" s="6">
        <v>4096109.68</v>
      </c>
      <c r="O69" s="2">
        <v>1.1067</v>
      </c>
      <c r="P69" s="2">
        <v>0.80791894141050979</v>
      </c>
      <c r="Q69" s="7">
        <f t="shared" si="12"/>
        <v>5069951.2909658784</v>
      </c>
      <c r="R69" s="6">
        <v>4287337.8600000003</v>
      </c>
      <c r="S69" s="2">
        <v>1.0629</v>
      </c>
      <c r="T69" s="2">
        <v>0.85873704282523078</v>
      </c>
      <c r="U69" s="7">
        <f t="shared" si="13"/>
        <v>4992608.5008452982</v>
      </c>
      <c r="V69" s="6">
        <v>4360526.7</v>
      </c>
      <c r="W69" s="2">
        <v>1.0295000000000001</v>
      </c>
      <c r="X69" s="2">
        <v>0.88406978558857519</v>
      </c>
      <c r="Y69" s="7">
        <f t="shared" si="14"/>
        <v>4932333.1382679837</v>
      </c>
      <c r="Z69" s="6">
        <v>4711793.51</v>
      </c>
      <c r="AA69" s="2">
        <v>1.0375000000000001</v>
      </c>
      <c r="AB69" s="3">
        <v>0.9172224025481468</v>
      </c>
      <c r="AC69" s="7">
        <f t="shared" si="15"/>
        <v>5137024.0161056994</v>
      </c>
      <c r="AD69" s="6">
        <v>5384228.6900000004</v>
      </c>
      <c r="AE69" s="2">
        <v>1.0430999999999999</v>
      </c>
      <c r="AF69" s="3">
        <v>0.95675468809797182</v>
      </c>
      <c r="AG69" s="7">
        <f t="shared" si="16"/>
        <v>5627595.8267879998</v>
      </c>
      <c r="AH69" s="6">
        <v>7365378.8099999996</v>
      </c>
      <c r="AI69" s="2">
        <v>1.0451999999999999</v>
      </c>
      <c r="AJ69" s="3">
        <v>1</v>
      </c>
      <c r="AK69" s="7">
        <f t="shared" si="17"/>
        <v>7365378.8099999996</v>
      </c>
    </row>
    <row r="70" spans="1:37" x14ac:dyDescent="0.25">
      <c r="A70" t="s">
        <v>160</v>
      </c>
      <c r="B70" s="6">
        <v>3627866.16</v>
      </c>
      <c r="C70" s="2">
        <v>1.0584</v>
      </c>
      <c r="D70" s="2">
        <v>0.64776647727787162</v>
      </c>
      <c r="E70" s="7">
        <f t="shared" si="9"/>
        <v>5600577.1944937473</v>
      </c>
      <c r="F70" s="6">
        <v>1157284.68</v>
      </c>
      <c r="G70" s="2">
        <v>1.0590999999999999</v>
      </c>
      <c r="H70" s="2">
        <v>0.68604947608499378</v>
      </c>
      <c r="I70" s="7">
        <f t="shared" si="10"/>
        <v>1686882.244417931</v>
      </c>
      <c r="J70" s="6">
        <v>4476201.07</v>
      </c>
      <c r="K70" s="2">
        <v>1.0641</v>
      </c>
      <c r="L70" s="2">
        <v>0.7300252475020419</v>
      </c>
      <c r="M70" s="7">
        <f t="shared" si="11"/>
        <v>6131570.2235181667</v>
      </c>
      <c r="N70" s="6">
        <v>4432551.18</v>
      </c>
      <c r="O70" s="2">
        <v>1.1067</v>
      </c>
      <c r="P70" s="2">
        <v>0.80791894141050979</v>
      </c>
      <c r="Q70" s="7">
        <f t="shared" si="12"/>
        <v>5486381.0622652387</v>
      </c>
      <c r="R70" s="6">
        <v>4238006.99</v>
      </c>
      <c r="S70" s="2">
        <v>1.0629</v>
      </c>
      <c r="T70" s="2">
        <v>0.85873704282523078</v>
      </c>
      <c r="U70" s="7">
        <f t="shared" si="13"/>
        <v>4935162.6617352227</v>
      </c>
      <c r="V70" s="6">
        <v>5030441.3</v>
      </c>
      <c r="W70" s="2">
        <v>1.0295000000000001</v>
      </c>
      <c r="X70" s="2">
        <v>0.88406978558857519</v>
      </c>
      <c r="Y70" s="7">
        <f t="shared" si="14"/>
        <v>5690095.2639739309</v>
      </c>
      <c r="Z70" s="6">
        <v>7659999.5899999999</v>
      </c>
      <c r="AA70" s="2">
        <v>1.0375000000000001</v>
      </c>
      <c r="AB70" s="3">
        <v>0.9172224025481468</v>
      </c>
      <c r="AC70" s="7">
        <f t="shared" si="15"/>
        <v>8351300.1521982681</v>
      </c>
      <c r="AD70" s="6">
        <v>8740996.1400000006</v>
      </c>
      <c r="AE70" s="2">
        <v>1.0430999999999999</v>
      </c>
      <c r="AF70" s="3">
        <v>0.95675468809797182</v>
      </c>
      <c r="AG70" s="7">
        <f t="shared" si="16"/>
        <v>9136089.1655279994</v>
      </c>
      <c r="AH70" s="6">
        <v>10141206.41</v>
      </c>
      <c r="AI70" s="2">
        <v>1.0451999999999999</v>
      </c>
      <c r="AJ70" s="3">
        <v>1</v>
      </c>
      <c r="AK70" s="7">
        <f t="shared" si="17"/>
        <v>10141206.41</v>
      </c>
    </row>
    <row r="71" spans="1:37" x14ac:dyDescent="0.25">
      <c r="A71" t="s">
        <v>201</v>
      </c>
      <c r="B71" s="6">
        <v>6889435.7599999998</v>
      </c>
      <c r="C71" s="2">
        <v>1.0584</v>
      </c>
      <c r="D71" s="2">
        <v>0.64776647727787162</v>
      </c>
      <c r="E71" s="7">
        <f t="shared" si="9"/>
        <v>10635678.136589719</v>
      </c>
      <c r="F71" s="6">
        <v>8457907.8100000005</v>
      </c>
      <c r="G71" s="2">
        <v>1.0590999999999999</v>
      </c>
      <c r="H71" s="2">
        <v>0.68604947608499378</v>
      </c>
      <c r="I71" s="7">
        <f t="shared" si="10"/>
        <v>12328422.518833265</v>
      </c>
      <c r="J71" s="6">
        <v>8670757.2699999996</v>
      </c>
      <c r="K71" s="2">
        <v>1.0641</v>
      </c>
      <c r="L71" s="2">
        <v>0.7300252475020419</v>
      </c>
      <c r="M71" s="7">
        <f t="shared" si="11"/>
        <v>11877338.899810787</v>
      </c>
      <c r="N71" s="6">
        <v>9204306.8100000005</v>
      </c>
      <c r="O71" s="2">
        <v>1.1067</v>
      </c>
      <c r="P71" s="2">
        <v>0.80791894141050979</v>
      </c>
      <c r="Q71" s="7">
        <f t="shared" si="12"/>
        <v>11392611.731482133</v>
      </c>
      <c r="R71" s="6">
        <v>9228854.2599999998</v>
      </c>
      <c r="S71" s="2">
        <v>1.0629</v>
      </c>
      <c r="T71" s="2">
        <v>0.85873704282523078</v>
      </c>
      <c r="U71" s="7">
        <f t="shared" si="13"/>
        <v>10747008.455157844</v>
      </c>
      <c r="V71" s="6">
        <v>8950695.4600000009</v>
      </c>
      <c r="W71" s="2">
        <v>1.0295000000000001</v>
      </c>
      <c r="X71" s="2">
        <v>0.88406978558857519</v>
      </c>
      <c r="Y71" s="7">
        <f t="shared" si="14"/>
        <v>10124421.856630942</v>
      </c>
      <c r="Z71" s="6">
        <v>8606391.1999999993</v>
      </c>
      <c r="AA71" s="2">
        <v>1.0375000000000001</v>
      </c>
      <c r="AB71" s="3">
        <v>0.9172224025481468</v>
      </c>
      <c r="AC71" s="7">
        <f t="shared" si="15"/>
        <v>9383101.8257845417</v>
      </c>
      <c r="AD71" s="6">
        <v>12412811.810000001</v>
      </c>
      <c r="AE71" s="2">
        <v>1.0430999999999999</v>
      </c>
      <c r="AF71" s="3">
        <v>0.95675468809797182</v>
      </c>
      <c r="AG71" s="7">
        <f t="shared" si="16"/>
        <v>12973870.903811999</v>
      </c>
      <c r="AH71" s="6">
        <v>12082184.68</v>
      </c>
      <c r="AI71" s="2">
        <v>1.0451999999999999</v>
      </c>
      <c r="AJ71" s="3">
        <v>1</v>
      </c>
      <c r="AK71" s="7">
        <f t="shared" si="17"/>
        <v>12082184.68</v>
      </c>
    </row>
    <row r="72" spans="1:37" x14ac:dyDescent="0.25">
      <c r="A72" t="s">
        <v>163</v>
      </c>
      <c r="B72" s="6">
        <v>4265753.4800000004</v>
      </c>
      <c r="C72" s="2">
        <v>1.0584</v>
      </c>
      <c r="D72" s="2">
        <v>0.64776647727787162</v>
      </c>
      <c r="E72" s="7">
        <f t="shared" si="9"/>
        <v>6585326.085298677</v>
      </c>
      <c r="F72" s="6">
        <v>4526575.09</v>
      </c>
      <c r="G72" s="2">
        <v>1.0590999999999999</v>
      </c>
      <c r="H72" s="2">
        <v>0.68604947608499378</v>
      </c>
      <c r="I72" s="7">
        <f t="shared" si="10"/>
        <v>6598030.0951927388</v>
      </c>
      <c r="J72" s="6">
        <v>0</v>
      </c>
      <c r="K72" s="2">
        <v>1.0641</v>
      </c>
      <c r="L72" s="2">
        <v>0.7300252475020419</v>
      </c>
      <c r="M72" s="7">
        <f t="shared" si="11"/>
        <v>0</v>
      </c>
      <c r="N72" s="6">
        <v>3796488.36</v>
      </c>
      <c r="O72" s="2">
        <v>1.1067</v>
      </c>
      <c r="P72" s="2">
        <v>0.80791894141050979</v>
      </c>
      <c r="Q72" s="7">
        <f t="shared" si="12"/>
        <v>4699095.621365034</v>
      </c>
      <c r="R72" s="6">
        <v>4735537</v>
      </c>
      <c r="S72" s="2">
        <v>1.0629</v>
      </c>
      <c r="T72" s="2">
        <v>0.85873704282523078</v>
      </c>
      <c r="U72" s="7">
        <f t="shared" si="13"/>
        <v>5514536.7718389798</v>
      </c>
      <c r="V72" s="6">
        <v>4562488.01</v>
      </c>
      <c r="W72" s="2">
        <v>1.0295000000000001</v>
      </c>
      <c r="X72" s="2">
        <v>0.88406978558857519</v>
      </c>
      <c r="Y72" s="7">
        <f t="shared" si="14"/>
        <v>5160778.1245034793</v>
      </c>
      <c r="Z72" s="6">
        <v>4611960.93</v>
      </c>
      <c r="AA72" s="2">
        <v>1.0375000000000001</v>
      </c>
      <c r="AB72" s="3">
        <v>0.9172224025481468</v>
      </c>
      <c r="AC72" s="7">
        <f t="shared" si="15"/>
        <v>5028181.7334459499</v>
      </c>
      <c r="AD72" s="6">
        <v>5441009.8600000003</v>
      </c>
      <c r="AE72" s="2">
        <v>1.0430999999999999</v>
      </c>
      <c r="AF72" s="3">
        <v>0.95675468809797182</v>
      </c>
      <c r="AG72" s="7">
        <f t="shared" si="16"/>
        <v>5686943.5056719994</v>
      </c>
      <c r="AH72" s="6">
        <v>7320357.1200000001</v>
      </c>
      <c r="AI72" s="2">
        <v>1.0451999999999999</v>
      </c>
      <c r="AJ72" s="3">
        <v>1</v>
      </c>
      <c r="AK72" s="7">
        <f t="shared" si="17"/>
        <v>7320357.1200000001</v>
      </c>
    </row>
    <row r="73" spans="1:37" x14ac:dyDescent="0.25">
      <c r="A73" t="s">
        <v>202</v>
      </c>
      <c r="B73" s="6">
        <v>6586297.3700000001</v>
      </c>
      <c r="C73" s="2">
        <v>1.0584</v>
      </c>
      <c r="D73" s="2">
        <v>0.64776647727787162</v>
      </c>
      <c r="E73" s="7">
        <f t="shared" si="9"/>
        <v>10167703.33296313</v>
      </c>
      <c r="F73" s="6">
        <v>6255735.0899999999</v>
      </c>
      <c r="G73" s="2">
        <v>1.0590999999999999</v>
      </c>
      <c r="H73" s="2">
        <v>0.68604947608499378</v>
      </c>
      <c r="I73" s="7">
        <f t="shared" si="10"/>
        <v>9118489.7125772089</v>
      </c>
      <c r="J73" s="6">
        <v>11204187.59</v>
      </c>
      <c r="K73" s="2">
        <v>1.0641</v>
      </c>
      <c r="L73" s="2">
        <v>0.7300252475020419</v>
      </c>
      <c r="M73" s="7">
        <f t="shared" si="11"/>
        <v>15347671.36936406</v>
      </c>
      <c r="N73" s="6">
        <v>7840234.96</v>
      </c>
      <c r="O73" s="2">
        <v>1.1067</v>
      </c>
      <c r="P73" s="2">
        <v>0.80791894141050979</v>
      </c>
      <c r="Q73" s="7">
        <f t="shared" si="12"/>
        <v>9704234.6182799991</v>
      </c>
      <c r="R73" s="6">
        <v>8877835.3699999992</v>
      </c>
      <c r="S73" s="2">
        <v>1.0629</v>
      </c>
      <c r="T73" s="2">
        <v>0.85873704282523078</v>
      </c>
      <c r="U73" s="7">
        <f t="shared" si="13"/>
        <v>10338246.666048162</v>
      </c>
      <c r="V73" s="6">
        <v>9794474.4499999993</v>
      </c>
      <c r="W73" s="2">
        <v>1.0295000000000001</v>
      </c>
      <c r="X73" s="2">
        <v>0.88406978558857519</v>
      </c>
      <c r="Y73" s="7">
        <f t="shared" si="14"/>
        <v>11078847.631331801</v>
      </c>
      <c r="Z73" s="6">
        <v>15613349.890000001</v>
      </c>
      <c r="AA73" s="2">
        <v>1.0375000000000001</v>
      </c>
      <c r="AB73" s="3">
        <v>0.9172224025481468</v>
      </c>
      <c r="AC73" s="7">
        <f t="shared" si="15"/>
        <v>17022425.364474703</v>
      </c>
      <c r="AD73" s="6">
        <v>18365403.699999999</v>
      </c>
      <c r="AE73" s="2">
        <v>1.0430999999999999</v>
      </c>
      <c r="AF73" s="3">
        <v>0.95675468809797182</v>
      </c>
      <c r="AG73" s="7">
        <f t="shared" si="16"/>
        <v>19195519.947239995</v>
      </c>
      <c r="AH73" s="6">
        <v>20880630.539999999</v>
      </c>
      <c r="AI73" s="2">
        <v>1.0451999999999999</v>
      </c>
      <c r="AJ73" s="3">
        <v>1</v>
      </c>
      <c r="AK73" s="7">
        <f t="shared" si="17"/>
        <v>20880630.539999999</v>
      </c>
    </row>
    <row r="74" spans="1:37" x14ac:dyDescent="0.25">
      <c r="A74" t="s">
        <v>203</v>
      </c>
      <c r="B74" s="6">
        <v>12198814.83</v>
      </c>
      <c r="C74" s="2">
        <v>1.0584</v>
      </c>
      <c r="D74" s="2">
        <v>0.64776647727787162</v>
      </c>
      <c r="E74" s="7">
        <f t="shared" si="9"/>
        <v>18832118.144278541</v>
      </c>
      <c r="F74" s="6">
        <v>15138578.710000001</v>
      </c>
      <c r="G74" s="2">
        <v>1.0590999999999999</v>
      </c>
      <c r="H74" s="2">
        <v>0.68604947608499378</v>
      </c>
      <c r="I74" s="7">
        <f t="shared" si="10"/>
        <v>22066307.515297193</v>
      </c>
      <c r="J74" s="6">
        <v>16730738.82</v>
      </c>
      <c r="K74" s="2">
        <v>1.0641</v>
      </c>
      <c r="L74" s="2">
        <v>0.7300252475020419</v>
      </c>
      <c r="M74" s="7">
        <f t="shared" si="11"/>
        <v>22918027.667191338</v>
      </c>
      <c r="N74" s="6">
        <v>20174838.530000001</v>
      </c>
      <c r="O74" s="2">
        <v>1.1067</v>
      </c>
      <c r="P74" s="2">
        <v>0.80791894141050979</v>
      </c>
      <c r="Q74" s="7">
        <f t="shared" si="12"/>
        <v>24971364.69504929</v>
      </c>
      <c r="R74" s="6">
        <v>21379674.32</v>
      </c>
      <c r="S74" s="2">
        <v>1.0629</v>
      </c>
      <c r="T74" s="2">
        <v>0.85873704282523078</v>
      </c>
      <c r="U74" s="7">
        <f t="shared" si="13"/>
        <v>24896648.512635745</v>
      </c>
      <c r="V74" s="6">
        <v>24789501.120000001</v>
      </c>
      <c r="W74" s="2">
        <v>1.0295000000000001</v>
      </c>
      <c r="X74" s="2">
        <v>0.88406978558857519</v>
      </c>
      <c r="Y74" s="7">
        <f t="shared" si="14"/>
        <v>28040208.504011061</v>
      </c>
      <c r="Z74" s="6">
        <v>25872836.460000001</v>
      </c>
      <c r="AA74" s="2">
        <v>1.0375000000000001</v>
      </c>
      <c r="AB74" s="3">
        <v>0.9172224025481468</v>
      </c>
      <c r="AC74" s="7">
        <f t="shared" si="15"/>
        <v>28207811.309582449</v>
      </c>
      <c r="AD74" s="6">
        <v>27065775.34</v>
      </c>
      <c r="AE74" s="2">
        <v>1.0430999999999999</v>
      </c>
      <c r="AF74" s="3">
        <v>0.95675468809797182</v>
      </c>
      <c r="AG74" s="7">
        <f t="shared" si="16"/>
        <v>28289148.385367997</v>
      </c>
      <c r="AH74" s="6">
        <v>33451302.960000001</v>
      </c>
      <c r="AI74" s="2">
        <v>1.0451999999999999</v>
      </c>
      <c r="AJ74" s="3">
        <v>1</v>
      </c>
      <c r="AK74" s="7">
        <f t="shared" si="17"/>
        <v>33451302.960000001</v>
      </c>
    </row>
    <row r="75" spans="1:37" x14ac:dyDescent="0.25">
      <c r="A75" t="s">
        <v>165</v>
      </c>
      <c r="B75" s="6">
        <v>3821083.78</v>
      </c>
      <c r="C75" s="2">
        <v>1.0584</v>
      </c>
      <c r="D75" s="2">
        <v>0.64776647727787162</v>
      </c>
      <c r="E75" s="7">
        <f t="shared" si="9"/>
        <v>5898860.0275479741</v>
      </c>
      <c r="F75" s="6">
        <v>3858826.68</v>
      </c>
      <c r="G75" s="2">
        <v>1.0590999999999999</v>
      </c>
      <c r="H75" s="2">
        <v>0.68604947608499378</v>
      </c>
      <c r="I75" s="7">
        <f t="shared" si="10"/>
        <v>5624706.1101493137</v>
      </c>
      <c r="J75" s="6">
        <v>4233716.17</v>
      </c>
      <c r="K75" s="2">
        <v>1.0641</v>
      </c>
      <c r="L75" s="2">
        <v>0.7300252475020419</v>
      </c>
      <c r="M75" s="7">
        <f t="shared" si="11"/>
        <v>5799410.6155734817</v>
      </c>
      <c r="N75" s="6">
        <v>4393831.24</v>
      </c>
      <c r="O75" s="2">
        <v>1.1067</v>
      </c>
      <c r="P75" s="2">
        <v>0.80791894141050979</v>
      </c>
      <c r="Q75" s="7">
        <f t="shared" si="12"/>
        <v>5438455.5365529684</v>
      </c>
      <c r="R75" s="6">
        <v>4265379.1100000003</v>
      </c>
      <c r="S75" s="2">
        <v>1.0629</v>
      </c>
      <c r="T75" s="2">
        <v>0.85873704282523078</v>
      </c>
      <c r="U75" s="7">
        <f t="shared" si="13"/>
        <v>4967037.5182220777</v>
      </c>
      <c r="V75" s="6">
        <v>4171257.54</v>
      </c>
      <c r="W75" s="2">
        <v>1.0295000000000001</v>
      </c>
      <c r="X75" s="2">
        <v>0.88406978558857519</v>
      </c>
      <c r="Y75" s="7">
        <f t="shared" si="14"/>
        <v>4718244.6544341045</v>
      </c>
      <c r="Z75" s="6">
        <v>4852686.87</v>
      </c>
      <c r="AA75" s="2">
        <v>1.0375000000000001</v>
      </c>
      <c r="AB75" s="3">
        <v>0.9172224025481468</v>
      </c>
      <c r="AC75" s="7">
        <f t="shared" si="15"/>
        <v>5290632.7369661834</v>
      </c>
      <c r="AD75" s="6">
        <v>5696067.25</v>
      </c>
      <c r="AE75" s="2">
        <v>1.0430999999999999</v>
      </c>
      <c r="AF75" s="3">
        <v>0.95675468809797182</v>
      </c>
      <c r="AG75" s="7">
        <f t="shared" si="16"/>
        <v>5953529.4896999989</v>
      </c>
      <c r="AH75" s="6">
        <v>5023143.29</v>
      </c>
      <c r="AI75" s="2">
        <v>1.0451999999999999</v>
      </c>
      <c r="AJ75" s="3">
        <v>1</v>
      </c>
      <c r="AK75" s="7">
        <f t="shared" si="17"/>
        <v>5023143.29</v>
      </c>
    </row>
    <row r="76" spans="1:37" x14ac:dyDescent="0.25">
      <c r="A76" t="s">
        <v>166</v>
      </c>
      <c r="B76" s="6">
        <v>3590892.54</v>
      </c>
      <c r="C76" s="2">
        <v>1.0584</v>
      </c>
      <c r="D76" s="2">
        <v>0.64776647727787162</v>
      </c>
      <c r="E76" s="7">
        <f t="shared" si="9"/>
        <v>5543498.5692530973</v>
      </c>
      <c r="F76" s="6">
        <v>0</v>
      </c>
      <c r="G76" s="2">
        <v>1.0590999999999999</v>
      </c>
      <c r="H76" s="2">
        <v>0.68604947608499378</v>
      </c>
      <c r="I76" s="7">
        <f t="shared" si="10"/>
        <v>0</v>
      </c>
      <c r="J76" s="6">
        <v>4871250.1900000004</v>
      </c>
      <c r="K76" s="2">
        <v>1.0641</v>
      </c>
      <c r="L76" s="2">
        <v>0.7300252475020419</v>
      </c>
      <c r="M76" s="7">
        <f t="shared" si="11"/>
        <v>6672714.6857840354</v>
      </c>
      <c r="N76" s="6">
        <v>4452173.8600000003</v>
      </c>
      <c r="O76" s="2">
        <v>1.1067</v>
      </c>
      <c r="P76" s="2">
        <v>0.80791894141050979</v>
      </c>
      <c r="Q76" s="7">
        <f t="shared" si="12"/>
        <v>5510668.9938809304</v>
      </c>
      <c r="R76" s="6">
        <v>4322462.1100000003</v>
      </c>
      <c r="S76" s="2">
        <v>1.0629</v>
      </c>
      <c r="T76" s="2">
        <v>0.85873704282523078</v>
      </c>
      <c r="U76" s="7">
        <f t="shared" si="13"/>
        <v>5033510.7191593489</v>
      </c>
      <c r="V76" s="6">
        <v>4343168</v>
      </c>
      <c r="W76" s="2">
        <v>1.0295000000000001</v>
      </c>
      <c r="X76" s="2">
        <v>0.88406978558857519</v>
      </c>
      <c r="Y76" s="7">
        <f t="shared" si="14"/>
        <v>4912698.1498508146</v>
      </c>
      <c r="Z76" s="6">
        <v>6065112.8499999996</v>
      </c>
      <c r="AA76" s="2">
        <v>1.0375000000000001</v>
      </c>
      <c r="AB76" s="3">
        <v>0.9172224025481468</v>
      </c>
      <c r="AC76" s="7">
        <f t="shared" si="15"/>
        <v>6612477.8823003396</v>
      </c>
      <c r="AD76" s="6">
        <v>4753918.51</v>
      </c>
      <c r="AE76" s="2">
        <v>1.0430999999999999</v>
      </c>
      <c r="AF76" s="3">
        <v>0.95675468809797182</v>
      </c>
      <c r="AG76" s="7">
        <f t="shared" si="16"/>
        <v>4968795.6266519986</v>
      </c>
      <c r="AH76" s="6">
        <v>7309190.6399999997</v>
      </c>
      <c r="AI76" s="2">
        <v>1.0451999999999999</v>
      </c>
      <c r="AJ76" s="3">
        <v>1</v>
      </c>
      <c r="AK76" s="7">
        <f t="shared" si="17"/>
        <v>7309190.6399999997</v>
      </c>
    </row>
    <row r="77" spans="1:37" x14ac:dyDescent="0.25">
      <c r="A77" t="s">
        <v>167</v>
      </c>
      <c r="B77" s="6">
        <v>2567287.31</v>
      </c>
      <c r="C77" s="2">
        <v>1.0584</v>
      </c>
      <c r="D77" s="2">
        <v>0.64776647727787162</v>
      </c>
      <c r="E77" s="7">
        <f t="shared" si="9"/>
        <v>3963291.4021555856</v>
      </c>
      <c r="F77" s="6">
        <v>3491222.41</v>
      </c>
      <c r="G77" s="2">
        <v>1.0590999999999999</v>
      </c>
      <c r="H77" s="2">
        <v>0.68604947608499378</v>
      </c>
      <c r="I77" s="7">
        <f t="shared" si="10"/>
        <v>5088878.4726183172</v>
      </c>
      <c r="J77" s="6">
        <v>3818802.19</v>
      </c>
      <c r="K77" s="2">
        <v>1.0641</v>
      </c>
      <c r="L77" s="2">
        <v>0.7300252475020419</v>
      </c>
      <c r="M77" s="7">
        <f t="shared" si="11"/>
        <v>5231054.9574373709</v>
      </c>
      <c r="N77" s="6">
        <v>3820782.37</v>
      </c>
      <c r="O77" s="2">
        <v>1.1067</v>
      </c>
      <c r="P77" s="2">
        <v>0.80791894141050979</v>
      </c>
      <c r="Q77" s="7">
        <f t="shared" si="12"/>
        <v>4729165.4820339596</v>
      </c>
      <c r="R77" s="6">
        <v>4181391.76</v>
      </c>
      <c r="S77" s="2">
        <v>1.0629</v>
      </c>
      <c r="T77" s="2">
        <v>0.85873704282523078</v>
      </c>
      <c r="U77" s="7">
        <f t="shared" si="13"/>
        <v>4869234.1793516781</v>
      </c>
      <c r="V77" s="6">
        <v>4656683.54</v>
      </c>
      <c r="W77" s="2">
        <v>1.0295000000000001</v>
      </c>
      <c r="X77" s="2">
        <v>0.88406978558857519</v>
      </c>
      <c r="Y77" s="7">
        <f t="shared" si="14"/>
        <v>5267325.7427294413</v>
      </c>
      <c r="Z77" s="6">
        <v>5375314.79</v>
      </c>
      <c r="AA77" s="2">
        <v>1.0375000000000001</v>
      </c>
      <c r="AB77" s="3">
        <v>0.9172224025481468</v>
      </c>
      <c r="AC77" s="7">
        <f t="shared" si="15"/>
        <v>5860426.8442056933</v>
      </c>
      <c r="AD77" s="6">
        <v>5078035.46</v>
      </c>
      <c r="AE77" s="2">
        <v>1.0430999999999999</v>
      </c>
      <c r="AF77" s="3">
        <v>0.95675468809797182</v>
      </c>
      <c r="AG77" s="7">
        <f t="shared" si="16"/>
        <v>5307562.6627919991</v>
      </c>
      <c r="AH77" s="6">
        <v>5130982</v>
      </c>
      <c r="AI77" s="2">
        <v>1.0451999999999999</v>
      </c>
      <c r="AJ77" s="3">
        <v>1</v>
      </c>
      <c r="AK77" s="7">
        <f t="shared" si="17"/>
        <v>5130982</v>
      </c>
    </row>
    <row r="78" spans="1:37" x14ac:dyDescent="0.25">
      <c r="A78" t="s">
        <v>168</v>
      </c>
      <c r="B78" s="6">
        <v>4999372.3600000003</v>
      </c>
      <c r="C78" s="2">
        <v>1.0584</v>
      </c>
      <c r="D78" s="2">
        <v>0.64776647727787162</v>
      </c>
      <c r="E78" s="7">
        <f t="shared" si="9"/>
        <v>7717862.1237224434</v>
      </c>
      <c r="F78" s="6">
        <v>4225189.17</v>
      </c>
      <c r="G78" s="2">
        <v>1.0590999999999999</v>
      </c>
      <c r="H78" s="2">
        <v>0.68604947608499378</v>
      </c>
      <c r="I78" s="7">
        <f t="shared" si="10"/>
        <v>6158723.7032982539</v>
      </c>
      <c r="J78" s="6">
        <v>4675708.95</v>
      </c>
      <c r="K78" s="2">
        <v>1.0641</v>
      </c>
      <c r="L78" s="2">
        <v>0.7300252475020419</v>
      </c>
      <c r="M78" s="7">
        <f t="shared" si="11"/>
        <v>6404859.2374018161</v>
      </c>
      <c r="N78" s="6">
        <v>5779336.9100000001</v>
      </c>
      <c r="O78" s="2">
        <v>1.1067</v>
      </c>
      <c r="P78" s="2">
        <v>0.80791894141050979</v>
      </c>
      <c r="Q78" s="7">
        <f t="shared" si="12"/>
        <v>7153362.3161626989</v>
      </c>
      <c r="R78" s="6">
        <v>6064014.7999999998</v>
      </c>
      <c r="S78" s="2">
        <v>1.0629</v>
      </c>
      <c r="T78" s="2">
        <v>0.85873704282523078</v>
      </c>
      <c r="U78" s="7">
        <f t="shared" si="13"/>
        <v>7061550.2739342544</v>
      </c>
      <c r="V78" s="6">
        <v>6676472.2300000004</v>
      </c>
      <c r="W78" s="2">
        <v>1.0295000000000001</v>
      </c>
      <c r="X78" s="2">
        <v>0.88406978558857519</v>
      </c>
      <c r="Y78" s="7">
        <f t="shared" si="14"/>
        <v>7551974.2206268208</v>
      </c>
      <c r="Z78" s="6">
        <v>6482792.7000000002</v>
      </c>
      <c r="AA78" s="2">
        <v>1.0375000000000001</v>
      </c>
      <c r="AB78" s="3">
        <v>0.9172224025481468</v>
      </c>
      <c r="AC78" s="7">
        <f t="shared" si="15"/>
        <v>7067852.5535247223</v>
      </c>
      <c r="AD78" s="6">
        <v>8109706.2000000002</v>
      </c>
      <c r="AE78" s="2">
        <v>1.0430999999999999</v>
      </c>
      <c r="AF78" s="3">
        <v>0.95675468809797182</v>
      </c>
      <c r="AG78" s="7">
        <f t="shared" si="16"/>
        <v>8476264.9202399999</v>
      </c>
      <c r="AH78" s="6">
        <v>10506041.73</v>
      </c>
      <c r="AI78" s="2">
        <v>1.0451999999999999</v>
      </c>
      <c r="AJ78" s="3">
        <v>1</v>
      </c>
      <c r="AK78" s="7">
        <f t="shared" si="17"/>
        <v>10506041.73</v>
      </c>
    </row>
    <row r="79" spans="1:37" x14ac:dyDescent="0.25">
      <c r="A79" t="s">
        <v>204</v>
      </c>
      <c r="B79" s="6">
        <v>30445384.579999998</v>
      </c>
      <c r="C79" s="2">
        <v>1.0584</v>
      </c>
      <c r="D79" s="2">
        <v>0.64776647727787162</v>
      </c>
      <c r="E79" s="7">
        <f t="shared" si="9"/>
        <v>47000555.984220646</v>
      </c>
      <c r="F79" s="6">
        <v>41564023.659999996</v>
      </c>
      <c r="G79" s="2">
        <v>1.0590999999999999</v>
      </c>
      <c r="H79" s="2">
        <v>0.68604947608499378</v>
      </c>
      <c r="I79" s="7">
        <f t="shared" si="10"/>
        <v>60584586.256357238</v>
      </c>
      <c r="J79" s="6">
        <v>0</v>
      </c>
      <c r="K79" s="2">
        <v>1.0641</v>
      </c>
      <c r="L79" s="2">
        <v>0.7300252475020419</v>
      </c>
      <c r="M79" s="7">
        <f t="shared" si="11"/>
        <v>0</v>
      </c>
      <c r="N79" s="6">
        <v>43971181.359999999</v>
      </c>
      <c r="O79" s="2">
        <v>1.1067</v>
      </c>
      <c r="P79" s="2">
        <v>0.80791894141050979</v>
      </c>
      <c r="Q79" s="7">
        <f t="shared" si="12"/>
        <v>54425238.852839209</v>
      </c>
      <c r="R79" s="6">
        <v>47910710.299999997</v>
      </c>
      <c r="S79" s="2">
        <v>1.0629</v>
      </c>
      <c r="T79" s="2">
        <v>0.85873704282523078</v>
      </c>
      <c r="U79" s="7">
        <f t="shared" si="13"/>
        <v>55792061.95924022</v>
      </c>
      <c r="V79" s="6">
        <v>48253360.32</v>
      </c>
      <c r="W79" s="2">
        <v>1.0295000000000001</v>
      </c>
      <c r="X79" s="2">
        <v>0.88406978558857519</v>
      </c>
      <c r="Y79" s="7">
        <f t="shared" si="14"/>
        <v>54580940.449033685</v>
      </c>
      <c r="Z79" s="6">
        <v>77611858.489999995</v>
      </c>
      <c r="AA79" s="2">
        <v>1.0375000000000001</v>
      </c>
      <c r="AB79" s="2">
        <v>0.9172224025481468</v>
      </c>
      <c r="AC79" s="7">
        <f t="shared" si="15"/>
        <v>84616182.808428511</v>
      </c>
      <c r="AD79" s="6">
        <v>94957059.629999995</v>
      </c>
      <c r="AE79" s="2">
        <v>1.0430999999999999</v>
      </c>
      <c r="AF79" s="2">
        <v>0.95675468809797182</v>
      </c>
      <c r="AG79" s="7">
        <f t="shared" si="16"/>
        <v>99249118.725275978</v>
      </c>
      <c r="AH79" s="6">
        <v>109739019.02</v>
      </c>
      <c r="AI79" s="2">
        <v>1.0451999999999999</v>
      </c>
      <c r="AJ79" s="2">
        <v>1</v>
      </c>
      <c r="AK79" s="7">
        <f t="shared" si="17"/>
        <v>109739019.02</v>
      </c>
    </row>
    <row r="80" spans="1:37" x14ac:dyDescent="0.25">
      <c r="A80" t="s">
        <v>170</v>
      </c>
      <c r="B80" s="6">
        <v>3076350.97</v>
      </c>
      <c r="C80" s="2">
        <v>1.0584</v>
      </c>
      <c r="D80" s="2">
        <v>0.64776647727787162</v>
      </c>
      <c r="E80" s="7">
        <f t="shared" si="9"/>
        <v>4749166.6795229074</v>
      </c>
      <c r="F80" s="6">
        <v>4337882.79</v>
      </c>
      <c r="G80" s="2">
        <v>1.0590999999999999</v>
      </c>
      <c r="H80" s="2">
        <v>0.68604947608499378</v>
      </c>
      <c r="I80" s="7">
        <f t="shared" si="10"/>
        <v>6322988.2701092325</v>
      </c>
      <c r="J80" s="6">
        <v>0</v>
      </c>
      <c r="K80" s="2">
        <v>1.0641</v>
      </c>
      <c r="L80" s="2">
        <v>0.7300252475020419</v>
      </c>
      <c r="M80" s="7">
        <f t="shared" si="11"/>
        <v>0</v>
      </c>
      <c r="N80" s="6">
        <v>4377989.1100000003</v>
      </c>
      <c r="O80" s="2">
        <v>1.1067</v>
      </c>
      <c r="P80" s="2">
        <v>0.80791894141050979</v>
      </c>
      <c r="Q80" s="7">
        <f t="shared" si="12"/>
        <v>5418846.9728864925</v>
      </c>
      <c r="R80" s="6">
        <v>4210812.67</v>
      </c>
      <c r="S80" s="2">
        <v>1.0629</v>
      </c>
      <c r="T80" s="2">
        <v>0.85873704282523078</v>
      </c>
      <c r="U80" s="7">
        <f t="shared" si="13"/>
        <v>4903494.853496124</v>
      </c>
      <c r="V80" s="6">
        <v>4029401.21</v>
      </c>
      <c r="W80" s="2">
        <v>1.0295000000000001</v>
      </c>
      <c r="X80" s="2">
        <v>0.88406978558857519</v>
      </c>
      <c r="Y80" s="7">
        <f t="shared" si="14"/>
        <v>4557786.3599505322</v>
      </c>
      <c r="Z80" s="6">
        <v>5651187.1100000003</v>
      </c>
      <c r="AA80" s="2">
        <v>1.0375000000000001</v>
      </c>
      <c r="AB80" s="2">
        <v>0.9172224025481468</v>
      </c>
      <c r="AC80" s="7">
        <f t="shared" si="15"/>
        <v>6161196.1224457324</v>
      </c>
      <c r="AD80" s="6">
        <v>7369284.6699999999</v>
      </c>
      <c r="AE80" s="2">
        <v>1.0430999999999999</v>
      </c>
      <c r="AF80" s="2">
        <v>0.95675468809797182</v>
      </c>
      <c r="AG80" s="7">
        <f t="shared" si="16"/>
        <v>7702376.3370839991</v>
      </c>
      <c r="AH80" s="6">
        <v>6481264.4800000004</v>
      </c>
      <c r="AI80" s="2">
        <v>1.0451999999999999</v>
      </c>
      <c r="AJ80" s="2">
        <v>1</v>
      </c>
      <c r="AK80" s="7">
        <f t="shared" si="17"/>
        <v>6481264.4800000004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topLeftCell="E1" workbookViewId="0">
      <selection activeCell="AK2" sqref="AK2:AK80"/>
    </sheetView>
  </sheetViews>
  <sheetFormatPr defaultRowHeight="15" x14ac:dyDescent="0.25"/>
  <cols>
    <col min="1" max="1" width="24.28515625" bestFit="1" customWidth="1"/>
    <col min="2" max="2" width="18" hidden="1" customWidth="1"/>
    <col min="3" max="3" width="9.42578125" hidden="1" customWidth="1"/>
    <col min="4" max="4" width="8.85546875" hidden="1" customWidth="1"/>
    <col min="5" max="5" width="28.140625" bestFit="1" customWidth="1"/>
    <col min="6" max="6" width="18" hidden="1" customWidth="1"/>
    <col min="7" max="7" width="9.42578125" hidden="1" customWidth="1"/>
    <col min="8" max="8" width="8.85546875" hidden="1" customWidth="1"/>
    <col min="9" max="9" width="28.140625" customWidth="1"/>
    <col min="10" max="10" width="18" hidden="1" customWidth="1"/>
    <col min="11" max="11" width="9.42578125" hidden="1" customWidth="1"/>
    <col min="12" max="12" width="8.85546875" hidden="1" customWidth="1"/>
    <col min="13" max="13" width="28.140625" bestFit="1" customWidth="1"/>
    <col min="14" max="14" width="18" hidden="1" customWidth="1"/>
    <col min="15" max="15" width="9.42578125" hidden="1" customWidth="1"/>
    <col min="16" max="16" width="8.85546875" hidden="1" customWidth="1"/>
    <col min="17" max="17" width="28.140625" bestFit="1" customWidth="1"/>
    <col min="18" max="18" width="16.85546875" hidden="1" customWidth="1"/>
    <col min="19" max="19" width="9.42578125" hidden="1" customWidth="1"/>
    <col min="20" max="20" width="8.85546875" hidden="1" customWidth="1"/>
    <col min="21" max="21" width="28.140625" bestFit="1" customWidth="1"/>
    <col min="22" max="22" width="18" hidden="1" customWidth="1"/>
    <col min="23" max="23" width="9.42578125" hidden="1" customWidth="1"/>
    <col min="24" max="24" width="8.85546875" hidden="1" customWidth="1"/>
    <col min="25" max="25" width="28.140625" bestFit="1" customWidth="1"/>
    <col min="26" max="26" width="18" hidden="1" customWidth="1"/>
    <col min="27" max="27" width="9.42578125" hidden="1" customWidth="1"/>
    <col min="28" max="28" width="8.85546875" hidden="1" customWidth="1"/>
    <col min="29" max="29" width="28.140625" bestFit="1" customWidth="1"/>
    <col min="30" max="30" width="18" hidden="1" customWidth="1"/>
    <col min="31" max="31" width="9.42578125" hidden="1" customWidth="1"/>
    <col min="32" max="32" width="8.85546875" hidden="1" customWidth="1"/>
    <col min="33" max="33" width="28.140625" bestFit="1" customWidth="1"/>
    <col min="34" max="34" width="18" hidden="1" customWidth="1"/>
    <col min="35" max="35" width="9.42578125" hidden="1" customWidth="1"/>
    <col min="36" max="36" width="8.85546875" hidden="1" customWidth="1"/>
    <col min="37" max="37" width="28.140625" bestFit="1" customWidth="1"/>
  </cols>
  <sheetData>
    <row r="1" spans="1:37" ht="15.75" x14ac:dyDescent="0.25">
      <c r="A1" s="1" t="s">
        <v>0</v>
      </c>
      <c r="B1" s="5">
        <v>2012</v>
      </c>
      <c r="C1" s="1" t="s">
        <v>1</v>
      </c>
      <c r="D1" s="1" t="s">
        <v>2</v>
      </c>
      <c r="E1" s="1" t="s">
        <v>3</v>
      </c>
      <c r="F1" s="5">
        <v>2013</v>
      </c>
      <c r="G1" s="1" t="s">
        <v>1</v>
      </c>
      <c r="H1" s="1" t="s">
        <v>2</v>
      </c>
      <c r="I1" s="1" t="s">
        <v>4</v>
      </c>
      <c r="J1" s="5">
        <v>2014</v>
      </c>
      <c r="K1" s="1" t="s">
        <v>1</v>
      </c>
      <c r="L1" s="1" t="s">
        <v>2</v>
      </c>
      <c r="M1" s="1" t="s">
        <v>5</v>
      </c>
      <c r="N1" s="5">
        <v>2015</v>
      </c>
      <c r="O1" s="1" t="s">
        <v>1</v>
      </c>
      <c r="P1" s="1" t="s">
        <v>2</v>
      </c>
      <c r="Q1" s="1" t="s">
        <v>6</v>
      </c>
      <c r="R1" s="5">
        <v>2016</v>
      </c>
      <c r="S1" s="1" t="s">
        <v>1</v>
      </c>
      <c r="T1" s="1" t="s">
        <v>2</v>
      </c>
      <c r="U1" s="1" t="s">
        <v>7</v>
      </c>
      <c r="V1" s="5">
        <v>2017</v>
      </c>
      <c r="W1" s="1" t="s">
        <v>1</v>
      </c>
      <c r="X1" s="1" t="s">
        <v>2</v>
      </c>
      <c r="Y1" s="1" t="s">
        <v>8</v>
      </c>
      <c r="Z1" s="5">
        <v>2018</v>
      </c>
      <c r="AA1" s="1" t="s">
        <v>1</v>
      </c>
      <c r="AB1" s="1" t="s">
        <v>2</v>
      </c>
      <c r="AC1" s="1" t="s">
        <v>9</v>
      </c>
      <c r="AD1" s="5">
        <v>2019</v>
      </c>
      <c r="AE1" s="1" t="s">
        <v>1</v>
      </c>
      <c r="AF1" s="1" t="s">
        <v>2</v>
      </c>
      <c r="AG1" s="1" t="s">
        <v>10</v>
      </c>
      <c r="AH1" s="5">
        <v>2020</v>
      </c>
      <c r="AI1" s="1" t="s">
        <v>1</v>
      </c>
      <c r="AJ1" s="1" t="s">
        <v>2</v>
      </c>
      <c r="AK1" s="1" t="s">
        <v>11</v>
      </c>
    </row>
    <row r="2" spans="1:37" x14ac:dyDescent="0.25">
      <c r="A2" t="s">
        <v>171</v>
      </c>
      <c r="B2" s="6">
        <v>31565432.841913301</v>
      </c>
      <c r="C2" s="2">
        <v>1.0584</v>
      </c>
      <c r="D2" s="2">
        <v>0.64776647727787162</v>
      </c>
      <c r="E2" s="7">
        <f>B2/D2</f>
        <v>48729648.645236567</v>
      </c>
      <c r="F2" s="6">
        <v>26567109.468679998</v>
      </c>
      <c r="G2" s="2">
        <v>1.0590999999999999</v>
      </c>
      <c r="H2" s="2">
        <v>0.68604947608499378</v>
      </c>
      <c r="I2" s="7">
        <f>F2/H2</f>
        <v>38724771.892965682</v>
      </c>
      <c r="J2" s="6">
        <v>37956356.759999998</v>
      </c>
      <c r="K2" s="2">
        <v>1.0641</v>
      </c>
      <c r="L2" s="2">
        <v>0.7300252475020419</v>
      </c>
      <c r="M2" s="7">
        <f>J2/L2</f>
        <v>51993211.042874008</v>
      </c>
      <c r="N2" s="6">
        <v>45303169.869999997</v>
      </c>
      <c r="O2" s="2">
        <v>1.1067</v>
      </c>
      <c r="P2" s="2">
        <v>0.80791894141050979</v>
      </c>
      <c r="Q2" s="7">
        <f>N2/P2</f>
        <v>56073904.878263168</v>
      </c>
      <c r="R2" s="6">
        <v>53245217.450000003</v>
      </c>
      <c r="S2" s="2">
        <v>1.0629</v>
      </c>
      <c r="T2" s="2">
        <v>0.85873704282523078</v>
      </c>
      <c r="U2" s="7">
        <f>R2/T2</f>
        <v>62004099.968512028</v>
      </c>
      <c r="V2" s="6">
        <v>47134315.409999996</v>
      </c>
      <c r="W2" s="2">
        <v>1.0295000000000001</v>
      </c>
      <c r="X2" s="2">
        <v>0.88406978558857519</v>
      </c>
      <c r="Y2" s="7">
        <f>V2/X2</f>
        <v>53315152.466860995</v>
      </c>
      <c r="Z2" s="6">
        <v>52965951.539999999</v>
      </c>
      <c r="AA2" s="2">
        <v>1.0375000000000001</v>
      </c>
      <c r="AB2" s="3">
        <v>0.9172224025481468</v>
      </c>
      <c r="AC2" s="7">
        <f>Z2/AB2</f>
        <v>57746029.090496086</v>
      </c>
      <c r="AD2" s="6">
        <v>56951760.539999999</v>
      </c>
      <c r="AE2" s="2">
        <v>1.0430999999999999</v>
      </c>
      <c r="AF2" s="3">
        <v>0.95675468809797182</v>
      </c>
      <c r="AG2" s="7">
        <f>AD2/AF2</f>
        <v>59525980.11640799</v>
      </c>
      <c r="AH2" s="6">
        <v>69179533.069999993</v>
      </c>
      <c r="AI2" s="2">
        <v>1.0451999999999999</v>
      </c>
      <c r="AJ2" s="3">
        <v>1</v>
      </c>
      <c r="AK2" s="7">
        <f>AH2/AJ2</f>
        <v>69179533.069999993</v>
      </c>
    </row>
    <row r="3" spans="1:37" x14ac:dyDescent="0.25">
      <c r="A3" t="s">
        <v>172</v>
      </c>
      <c r="B3" s="6">
        <v>15481397.449999999</v>
      </c>
      <c r="C3" s="2">
        <v>1.0584</v>
      </c>
      <c r="D3" s="2">
        <v>0.64776647727787162</v>
      </c>
      <c r="E3" s="7">
        <f t="shared" ref="E3:E66" si="0">B3/D3</f>
        <v>23899658.276633792</v>
      </c>
      <c r="F3" s="6">
        <v>17084258.68</v>
      </c>
      <c r="G3" s="2">
        <v>1.0590999999999999</v>
      </c>
      <c r="H3" s="2">
        <v>0.68604947608499378</v>
      </c>
      <c r="I3" s="7">
        <f t="shared" ref="I3:I66" si="1">F3/H3</f>
        <v>24902371.148933657</v>
      </c>
      <c r="J3" s="6">
        <v>19081324.18</v>
      </c>
      <c r="K3" s="2">
        <v>1.0641</v>
      </c>
      <c r="L3" s="2">
        <v>0.7300252475020419</v>
      </c>
      <c r="M3" s="7">
        <f t="shared" ref="M3:M66" si="2">J3/L3</f>
        <v>26137896.25124798</v>
      </c>
      <c r="N3" s="6">
        <v>17676246.09</v>
      </c>
      <c r="O3" s="2">
        <v>1.1067</v>
      </c>
      <c r="P3" s="2">
        <v>0.80791894141050979</v>
      </c>
      <c r="Q3" s="7">
        <f t="shared" ref="Q3:Q66" si="3">N3/P3</f>
        <v>21878737.066295076</v>
      </c>
      <c r="R3" s="6">
        <v>19538542.91</v>
      </c>
      <c r="S3" s="2">
        <v>1.0629</v>
      </c>
      <c r="T3" s="2">
        <v>0.85873704282523078</v>
      </c>
      <c r="U3" s="7">
        <f t="shared" ref="U3:U66" si="4">R3/T3</f>
        <v>22752649.455668658</v>
      </c>
      <c r="V3" s="6">
        <v>20807087.59</v>
      </c>
      <c r="W3" s="2">
        <v>1.0295000000000001</v>
      </c>
      <c r="X3" s="2">
        <v>0.88406978558857519</v>
      </c>
      <c r="Y3" s="7">
        <f t="shared" ref="Y3:Y66" si="5">V3/X3</f>
        <v>23535571.432460558</v>
      </c>
      <c r="Z3" s="6">
        <v>22199821.809999999</v>
      </c>
      <c r="AA3" s="2">
        <v>1.0375000000000001</v>
      </c>
      <c r="AB3" s="3">
        <v>0.9172224025481468</v>
      </c>
      <c r="AC3" s="7">
        <f t="shared" ref="AC3:AC66" si="6">Z3/AB3</f>
        <v>24203313.99268749</v>
      </c>
      <c r="AD3" s="6">
        <v>25118037.649999999</v>
      </c>
      <c r="AE3" s="2">
        <v>1.0430999999999999</v>
      </c>
      <c r="AF3" s="3">
        <v>0.95675468809797182</v>
      </c>
      <c r="AG3" s="7">
        <f t="shared" ref="AG3:AG66" si="7">AD3/AF3</f>
        <v>26253372.951779995</v>
      </c>
      <c r="AH3" s="6">
        <v>26836157.469999999</v>
      </c>
      <c r="AI3" s="2">
        <v>1.0451999999999999</v>
      </c>
      <c r="AJ3" s="3">
        <v>1</v>
      </c>
      <c r="AK3" s="7">
        <f t="shared" ref="AK3:AK66" si="8">AH3/AJ3</f>
        <v>26836157.469999999</v>
      </c>
    </row>
    <row r="4" spans="1:37" x14ac:dyDescent="0.25">
      <c r="A4" t="s">
        <v>173</v>
      </c>
      <c r="B4" s="6">
        <v>38727634.640000001</v>
      </c>
      <c r="C4" s="2">
        <v>1.0584</v>
      </c>
      <c r="D4" s="2">
        <v>0.64776647727787162</v>
      </c>
      <c r="E4" s="7">
        <f t="shared" si="0"/>
        <v>59786413.774831779</v>
      </c>
      <c r="F4" s="6">
        <v>51537229.890000001</v>
      </c>
      <c r="G4" s="2">
        <v>1.0590999999999999</v>
      </c>
      <c r="H4" s="2">
        <v>0.68604947608499378</v>
      </c>
      <c r="I4" s="7">
        <f t="shared" si="1"/>
        <v>75121739.30093509</v>
      </c>
      <c r="J4" s="6">
        <v>56655267.789999999</v>
      </c>
      <c r="K4" s="2">
        <v>1.0641</v>
      </c>
      <c r="L4" s="2">
        <v>0.7300252475020419</v>
      </c>
      <c r="M4" s="7">
        <f t="shared" si="2"/>
        <v>77607271.781160593</v>
      </c>
      <c r="N4" s="6">
        <v>60801587.350000001</v>
      </c>
      <c r="O4" s="2">
        <v>1.1067</v>
      </c>
      <c r="P4" s="2">
        <v>0.80791894141050979</v>
      </c>
      <c r="Q4" s="7">
        <f t="shared" si="3"/>
        <v>75257039.08346203</v>
      </c>
      <c r="R4" s="6">
        <v>67524990.5</v>
      </c>
      <c r="S4" s="2">
        <v>1.0629</v>
      </c>
      <c r="T4" s="2">
        <v>0.85873704282523078</v>
      </c>
      <c r="U4" s="7">
        <f t="shared" si="4"/>
        <v>78632907.552053288</v>
      </c>
      <c r="V4" s="6">
        <v>77456508.120000005</v>
      </c>
      <c r="W4" s="2">
        <v>1.0295000000000001</v>
      </c>
      <c r="X4" s="2">
        <v>0.88406978558857519</v>
      </c>
      <c r="Y4" s="7">
        <f t="shared" si="5"/>
        <v>87613567.823079526</v>
      </c>
      <c r="Z4" s="6">
        <v>89194549.769999996</v>
      </c>
      <c r="AA4" s="2">
        <v>1.0375000000000001</v>
      </c>
      <c r="AB4" s="3">
        <v>0.9172224025481468</v>
      </c>
      <c r="AC4" s="7">
        <f t="shared" si="6"/>
        <v>97244190.200988904</v>
      </c>
      <c r="AD4" s="6">
        <v>94761226.019999996</v>
      </c>
      <c r="AE4" s="2">
        <v>1.0430999999999999</v>
      </c>
      <c r="AF4" s="3">
        <v>0.95675468809797182</v>
      </c>
      <c r="AG4" s="7">
        <f t="shared" si="7"/>
        <v>99044433.436103985</v>
      </c>
      <c r="AH4" s="6">
        <v>105684829.22</v>
      </c>
      <c r="AI4" s="2">
        <v>1.0451999999999999</v>
      </c>
      <c r="AJ4" s="3">
        <v>1</v>
      </c>
      <c r="AK4" s="7">
        <f t="shared" si="8"/>
        <v>105684829.22</v>
      </c>
    </row>
    <row r="5" spans="1:37" x14ac:dyDescent="0.25">
      <c r="A5" t="s">
        <v>174</v>
      </c>
      <c r="B5" s="6">
        <v>26891559.309999999</v>
      </c>
      <c r="C5" s="2">
        <v>1.0584</v>
      </c>
      <c r="D5" s="2">
        <v>0.64776647727787162</v>
      </c>
      <c r="E5" s="7">
        <f t="shared" si="0"/>
        <v>41514280.613913827</v>
      </c>
      <c r="F5" s="6">
        <v>28495044.350000001</v>
      </c>
      <c r="G5" s="2">
        <v>1.0590999999999999</v>
      </c>
      <c r="H5" s="2">
        <v>0.68604947608499378</v>
      </c>
      <c r="I5" s="7">
        <f t="shared" si="1"/>
        <v>41534969.915886633</v>
      </c>
      <c r="J5" s="6">
        <v>32180296.32</v>
      </c>
      <c r="K5" s="2">
        <v>1.0641</v>
      </c>
      <c r="L5" s="2">
        <v>0.7300252475020419</v>
      </c>
      <c r="M5" s="7">
        <f t="shared" si="2"/>
        <v>44081073.127419464</v>
      </c>
      <c r="N5" s="6">
        <v>31808127.670000002</v>
      </c>
      <c r="O5" s="2">
        <v>1.1067</v>
      </c>
      <c r="P5" s="2">
        <v>0.80791894141050979</v>
      </c>
      <c r="Q5" s="7">
        <f t="shared" si="3"/>
        <v>39370444.285496764</v>
      </c>
      <c r="R5" s="6">
        <v>36220955.340000004</v>
      </c>
      <c r="S5" s="2">
        <v>1.0629</v>
      </c>
      <c r="T5" s="2">
        <v>0.85873704282523078</v>
      </c>
      <c r="U5" s="7">
        <f t="shared" si="4"/>
        <v>42179332.593867913</v>
      </c>
      <c r="V5" s="6">
        <v>34245067.009999998</v>
      </c>
      <c r="W5" s="2">
        <v>1.0295000000000001</v>
      </c>
      <c r="X5" s="2">
        <v>0.88406978558857519</v>
      </c>
      <c r="Y5" s="7">
        <f t="shared" si="5"/>
        <v>38735705.674186252</v>
      </c>
      <c r="Z5" s="6">
        <v>38560683.789999999</v>
      </c>
      <c r="AA5" s="2">
        <v>1.0375000000000001</v>
      </c>
      <c r="AB5" s="3">
        <v>0.9172224025481468</v>
      </c>
      <c r="AC5" s="7">
        <f t="shared" si="6"/>
        <v>42040713.007961966</v>
      </c>
      <c r="AD5" s="6">
        <v>42463498.75</v>
      </c>
      <c r="AE5" s="2">
        <v>1.0430999999999999</v>
      </c>
      <c r="AF5" s="3">
        <v>0.95675468809797182</v>
      </c>
      <c r="AG5" s="7">
        <f t="shared" si="7"/>
        <v>44382848.893499993</v>
      </c>
      <c r="AH5" s="6">
        <v>52314080.119999997</v>
      </c>
      <c r="AI5" s="2">
        <v>1.0451999999999999</v>
      </c>
      <c r="AJ5" s="3">
        <v>1</v>
      </c>
      <c r="AK5" s="7">
        <f t="shared" si="8"/>
        <v>52314080.119999997</v>
      </c>
    </row>
    <row r="6" spans="1:37" x14ac:dyDescent="0.25">
      <c r="A6" t="s">
        <v>175</v>
      </c>
      <c r="B6" s="6">
        <v>13374000.02</v>
      </c>
      <c r="C6" s="2">
        <v>1.0584</v>
      </c>
      <c r="D6" s="2">
        <v>0.64776647727787162</v>
      </c>
      <c r="E6" s="7">
        <f t="shared" si="0"/>
        <v>20646329.331832606</v>
      </c>
      <c r="F6" s="6">
        <v>16140365.439999999</v>
      </c>
      <c r="G6" s="2">
        <v>1.0590999999999999</v>
      </c>
      <c r="H6" s="2">
        <v>0.68604947608499378</v>
      </c>
      <c r="I6" s="7">
        <f t="shared" si="1"/>
        <v>23526532.710303228</v>
      </c>
      <c r="J6" s="6">
        <v>17820505.710000001</v>
      </c>
      <c r="K6" s="2">
        <v>1.0641</v>
      </c>
      <c r="L6" s="2">
        <v>0.7300252475020419</v>
      </c>
      <c r="M6" s="7">
        <f t="shared" si="2"/>
        <v>24410807.394644465</v>
      </c>
      <c r="N6" s="6">
        <v>18522296.359999999</v>
      </c>
      <c r="O6" s="2">
        <v>1.1067</v>
      </c>
      <c r="P6" s="2">
        <v>0.80791894141050979</v>
      </c>
      <c r="Q6" s="7">
        <f t="shared" si="3"/>
        <v>22925934.039450474</v>
      </c>
      <c r="R6" s="6">
        <v>22842673.760000002</v>
      </c>
      <c r="S6" s="2">
        <v>1.0629</v>
      </c>
      <c r="T6" s="2">
        <v>0.85873704282523078</v>
      </c>
      <c r="U6" s="7">
        <f t="shared" si="4"/>
        <v>26600312.576301564</v>
      </c>
      <c r="V6" s="6">
        <v>15301015.779999999</v>
      </c>
      <c r="W6" s="2">
        <v>1.0295000000000001</v>
      </c>
      <c r="X6" s="2">
        <v>0.88406978558857519</v>
      </c>
      <c r="Y6" s="7">
        <f t="shared" si="5"/>
        <v>17307475.076544154</v>
      </c>
      <c r="Z6" s="6">
        <v>49251995.590000004</v>
      </c>
      <c r="AA6" s="2">
        <v>1.0375000000000001</v>
      </c>
      <c r="AB6" s="3">
        <v>0.9172224025481468</v>
      </c>
      <c r="AC6" s="7">
        <f t="shared" si="6"/>
        <v>53696895.598245785</v>
      </c>
      <c r="AD6" s="6">
        <v>28917545.739999998</v>
      </c>
      <c r="AE6" s="2">
        <v>1.0430999999999999</v>
      </c>
      <c r="AF6" s="3">
        <v>0.95675468809797182</v>
      </c>
      <c r="AG6" s="7">
        <f t="shared" si="7"/>
        <v>30224618.807447992</v>
      </c>
      <c r="AH6" s="6">
        <v>28380093.370000001</v>
      </c>
      <c r="AI6" s="2">
        <v>1.0451999999999999</v>
      </c>
      <c r="AJ6" s="3">
        <v>1</v>
      </c>
      <c r="AK6" s="7">
        <f t="shared" si="8"/>
        <v>28380093.370000001</v>
      </c>
    </row>
    <row r="7" spans="1:37" x14ac:dyDescent="0.25">
      <c r="A7" t="s">
        <v>176</v>
      </c>
      <c r="B7" s="6">
        <v>12791627.130000001</v>
      </c>
      <c r="C7" s="2">
        <v>1.0584</v>
      </c>
      <c r="D7" s="2">
        <v>0.64776647727787162</v>
      </c>
      <c r="E7" s="7">
        <f t="shared" si="0"/>
        <v>19747281.742264029</v>
      </c>
      <c r="F7" s="6">
        <v>15781501.42</v>
      </c>
      <c r="G7" s="2">
        <v>1.0590999999999999</v>
      </c>
      <c r="H7" s="2">
        <v>0.68604947608499378</v>
      </c>
      <c r="I7" s="7">
        <f t="shared" si="1"/>
        <v>23003445.043145619</v>
      </c>
      <c r="J7" s="6">
        <v>17343362.039999999</v>
      </c>
      <c r="K7" s="2">
        <v>1.0641</v>
      </c>
      <c r="L7" s="2">
        <v>0.7300252475020419</v>
      </c>
      <c r="M7" s="7">
        <f t="shared" si="2"/>
        <v>23757208.534012366</v>
      </c>
      <c r="N7" s="6">
        <v>19884881.52</v>
      </c>
      <c r="O7" s="2">
        <v>1.1067</v>
      </c>
      <c r="P7" s="2">
        <v>0.80791894141050979</v>
      </c>
      <c r="Q7" s="7">
        <f t="shared" si="3"/>
        <v>24612471.005177658</v>
      </c>
      <c r="R7" s="6">
        <v>22893738.989999998</v>
      </c>
      <c r="S7" s="2">
        <v>1.0629</v>
      </c>
      <c r="T7" s="2">
        <v>0.85873704282523078</v>
      </c>
      <c r="U7" s="7">
        <f t="shared" si="4"/>
        <v>26659778.07907293</v>
      </c>
      <c r="V7" s="6">
        <v>24461649.84</v>
      </c>
      <c r="W7" s="2">
        <v>1.0295000000000001</v>
      </c>
      <c r="X7" s="2">
        <v>0.88406978558857519</v>
      </c>
      <c r="Y7" s="7">
        <f t="shared" si="5"/>
        <v>27669365.290789232</v>
      </c>
      <c r="Z7" s="6">
        <v>28082741.359999999</v>
      </c>
      <c r="AA7" s="2">
        <v>1.0375000000000001</v>
      </c>
      <c r="AB7" s="3">
        <v>0.9172224025481468</v>
      </c>
      <c r="AC7" s="7">
        <f t="shared" si="6"/>
        <v>30617155.972186234</v>
      </c>
      <c r="AD7" s="6">
        <v>30910389.300000001</v>
      </c>
      <c r="AE7" s="2">
        <v>1.0430999999999999</v>
      </c>
      <c r="AF7" s="3">
        <v>0.95675468809797182</v>
      </c>
      <c r="AG7" s="7">
        <f t="shared" si="7"/>
        <v>32307538.896359995</v>
      </c>
      <c r="AH7" s="6">
        <v>34027994.399999999</v>
      </c>
      <c r="AI7" s="2">
        <v>1.0451999999999999</v>
      </c>
      <c r="AJ7" s="3">
        <v>1</v>
      </c>
      <c r="AK7" s="7">
        <f t="shared" si="8"/>
        <v>34027994.399999999</v>
      </c>
    </row>
    <row r="8" spans="1:37" x14ac:dyDescent="0.25">
      <c r="A8" t="s">
        <v>177</v>
      </c>
      <c r="B8" s="6">
        <v>15761727.24</v>
      </c>
      <c r="C8" s="2">
        <v>1.0584</v>
      </c>
      <c r="D8" s="2">
        <v>0.64776647727787162</v>
      </c>
      <c r="E8" s="7">
        <f t="shared" si="0"/>
        <v>24332421.934268624</v>
      </c>
      <c r="F8" s="6">
        <v>15370920.76</v>
      </c>
      <c r="G8" s="2">
        <v>1.0590999999999999</v>
      </c>
      <c r="H8" s="2">
        <v>0.68604947608499378</v>
      </c>
      <c r="I8" s="7">
        <f t="shared" si="1"/>
        <v>22404974.124775391</v>
      </c>
      <c r="J8" s="6"/>
      <c r="K8" s="2">
        <v>1.0641</v>
      </c>
      <c r="L8" s="2">
        <v>0.7300252475020419</v>
      </c>
      <c r="M8" s="7">
        <f t="shared" si="2"/>
        <v>0</v>
      </c>
      <c r="N8" s="6">
        <v>19486637.100000001</v>
      </c>
      <c r="O8" s="2">
        <v>1.1067</v>
      </c>
      <c r="P8" s="2">
        <v>0.80791894141050979</v>
      </c>
      <c r="Q8" s="7">
        <f t="shared" si="3"/>
        <v>24119544.797376759</v>
      </c>
      <c r="R8" s="6">
        <v>19832000.27</v>
      </c>
      <c r="S8" s="2">
        <v>1.0629</v>
      </c>
      <c r="T8" s="2">
        <v>0.85873704282523078</v>
      </c>
      <c r="U8" s="7">
        <f t="shared" si="4"/>
        <v>23094380.795258399</v>
      </c>
      <c r="V8" s="6">
        <v>22828155.079999998</v>
      </c>
      <c r="W8" s="2">
        <v>1.0295000000000001</v>
      </c>
      <c r="X8" s="2">
        <v>0.88406978558857519</v>
      </c>
      <c r="Y8" s="7">
        <f t="shared" si="5"/>
        <v>25821666.402502384</v>
      </c>
      <c r="Z8" s="6">
        <v>28130114.23</v>
      </c>
      <c r="AA8" s="2">
        <v>1.0375000000000001</v>
      </c>
      <c r="AB8" s="3">
        <v>0.9172224025481468</v>
      </c>
      <c r="AC8" s="7">
        <f t="shared" si="6"/>
        <v>30668804.154642738</v>
      </c>
      <c r="AD8" s="6">
        <v>28941943.420000002</v>
      </c>
      <c r="AE8" s="2">
        <v>1.0430999999999999</v>
      </c>
      <c r="AF8" s="3">
        <v>0.95675468809797182</v>
      </c>
      <c r="AG8" s="7">
        <f t="shared" si="7"/>
        <v>30250119.262583997</v>
      </c>
      <c r="AH8" s="6">
        <v>33125520.170000002</v>
      </c>
      <c r="AI8" s="2">
        <v>1.0451999999999999</v>
      </c>
      <c r="AJ8" s="3">
        <v>1</v>
      </c>
      <c r="AK8" s="7">
        <f t="shared" si="8"/>
        <v>33125520.170000002</v>
      </c>
    </row>
    <row r="9" spans="1:37" x14ac:dyDescent="0.25">
      <c r="A9" t="s">
        <v>99</v>
      </c>
      <c r="B9" s="6">
        <v>30270225.629999999</v>
      </c>
      <c r="C9" s="2">
        <v>1.0584</v>
      </c>
      <c r="D9" s="2">
        <v>0.64776647727787162</v>
      </c>
      <c r="E9" s="7">
        <f t="shared" si="0"/>
        <v>46730151.515721329</v>
      </c>
      <c r="F9" s="6">
        <v>37960345.43</v>
      </c>
      <c r="G9" s="2">
        <v>1.0590999999999999</v>
      </c>
      <c r="H9" s="2">
        <v>0.68604947608499378</v>
      </c>
      <c r="I9" s="7">
        <f t="shared" si="1"/>
        <v>55331789.839158982</v>
      </c>
      <c r="J9" s="6">
        <v>44006448.82</v>
      </c>
      <c r="K9" s="2">
        <v>1.0641</v>
      </c>
      <c r="L9" s="2">
        <v>0.7300252475020419</v>
      </c>
      <c r="M9" s="7">
        <f t="shared" si="2"/>
        <v>60280721.756649815</v>
      </c>
      <c r="N9" s="6">
        <v>48045509.25</v>
      </c>
      <c r="O9" s="2">
        <v>1.1067</v>
      </c>
      <c r="P9" s="2">
        <v>0.80791894141050979</v>
      </c>
      <c r="Q9" s="7">
        <f t="shared" si="3"/>
        <v>59468229.778249137</v>
      </c>
      <c r="R9" s="6">
        <v>54073821.420000002</v>
      </c>
      <c r="S9" s="2">
        <v>1.0629</v>
      </c>
      <c r="T9" s="2">
        <v>0.85873704282523078</v>
      </c>
      <c r="U9" s="7">
        <f t="shared" si="4"/>
        <v>62969009.980165772</v>
      </c>
      <c r="V9" s="6">
        <v>64144053.18</v>
      </c>
      <c r="W9" s="2">
        <v>1.0295000000000001</v>
      </c>
      <c r="X9" s="2">
        <v>0.88406978558857519</v>
      </c>
      <c r="Y9" s="7">
        <f t="shared" si="5"/>
        <v>72555418.390750319</v>
      </c>
      <c r="Z9" s="6">
        <v>67470189.829999998</v>
      </c>
      <c r="AA9" s="2">
        <v>1.0375000000000001</v>
      </c>
      <c r="AB9" s="3">
        <v>0.9172224025481468</v>
      </c>
      <c r="AC9" s="7">
        <f t="shared" si="6"/>
        <v>73559247.6182006</v>
      </c>
      <c r="AD9" s="6">
        <v>71263302.939999998</v>
      </c>
      <c r="AE9" s="2">
        <v>1.0430999999999999</v>
      </c>
      <c r="AF9" s="3">
        <v>0.95675468809797182</v>
      </c>
      <c r="AG9" s="7">
        <f t="shared" si="7"/>
        <v>74484404.232887983</v>
      </c>
      <c r="AH9" s="6">
        <v>68030709.409999996</v>
      </c>
      <c r="AI9" s="2">
        <v>1.0451999999999999</v>
      </c>
      <c r="AJ9" s="3">
        <v>1</v>
      </c>
      <c r="AK9" s="7">
        <f t="shared" si="8"/>
        <v>68030709.409999996</v>
      </c>
    </row>
    <row r="10" spans="1:37" x14ac:dyDescent="0.25">
      <c r="A10" t="s">
        <v>100</v>
      </c>
      <c r="B10" s="6">
        <v>44826012.880000003</v>
      </c>
      <c r="C10" s="2">
        <v>1.0584</v>
      </c>
      <c r="D10" s="2">
        <v>0.64776647727787162</v>
      </c>
      <c r="E10" s="7">
        <f t="shared" si="0"/>
        <v>69200884.041381225</v>
      </c>
      <c r="F10" s="6">
        <v>49722873.649999999</v>
      </c>
      <c r="G10" s="2">
        <v>1.0590999999999999</v>
      </c>
      <c r="H10" s="2">
        <v>0.68604947608499378</v>
      </c>
      <c r="I10" s="7">
        <f t="shared" si="1"/>
        <v>72477095.870327428</v>
      </c>
      <c r="J10" s="6">
        <v>54183759.420000002</v>
      </c>
      <c r="K10" s="2">
        <v>1.0641</v>
      </c>
      <c r="L10" s="2">
        <v>0.7300252475020419</v>
      </c>
      <c r="M10" s="7">
        <f t="shared" si="2"/>
        <v>74221760.967038944</v>
      </c>
      <c r="N10" s="6">
        <v>57530260.399999999</v>
      </c>
      <c r="O10" s="2">
        <v>1.1067</v>
      </c>
      <c r="P10" s="2">
        <v>0.80791894141050979</v>
      </c>
      <c r="Q10" s="7">
        <f t="shared" si="3"/>
        <v>71207960.911970288</v>
      </c>
      <c r="R10" s="6">
        <v>71003611.569999993</v>
      </c>
      <c r="S10" s="2">
        <v>1.0629</v>
      </c>
      <c r="T10" s="2">
        <v>0.85873704282523078</v>
      </c>
      <c r="U10" s="7">
        <f t="shared" si="4"/>
        <v>82683764.678881526</v>
      </c>
      <c r="V10" s="6">
        <v>83406990.950000003</v>
      </c>
      <c r="W10" s="2">
        <v>1.0295000000000001</v>
      </c>
      <c r="X10" s="2">
        <v>0.88406978558857519</v>
      </c>
      <c r="Y10" s="7">
        <f t="shared" si="5"/>
        <v>94344351.893523037</v>
      </c>
      <c r="Z10" s="6">
        <v>85823988.069999993</v>
      </c>
      <c r="AA10" s="2">
        <v>1.0375000000000001</v>
      </c>
      <c r="AB10" s="3">
        <v>0.9172224025481468</v>
      </c>
      <c r="AC10" s="7">
        <f t="shared" si="6"/>
        <v>93569441.64421989</v>
      </c>
      <c r="AD10" s="6">
        <v>95621140.219999999</v>
      </c>
      <c r="AE10" s="2">
        <v>1.0430999999999999</v>
      </c>
      <c r="AF10" s="3">
        <v>0.95675468809797182</v>
      </c>
      <c r="AG10" s="7">
        <f t="shared" si="7"/>
        <v>99943215.757943988</v>
      </c>
      <c r="AH10" s="6">
        <v>100472374.65000001</v>
      </c>
      <c r="AI10" s="2">
        <v>1.0451999999999999</v>
      </c>
      <c r="AJ10" s="3">
        <v>1</v>
      </c>
      <c r="AK10" s="7">
        <f t="shared" si="8"/>
        <v>100472374.65000001</v>
      </c>
    </row>
    <row r="11" spans="1:37" x14ac:dyDescent="0.25">
      <c r="A11" t="s">
        <v>101</v>
      </c>
      <c r="B11" s="6">
        <v>18637144.940000001</v>
      </c>
      <c r="C11" s="2">
        <v>1.0584</v>
      </c>
      <c r="D11" s="2">
        <v>0.64776647727787162</v>
      </c>
      <c r="E11" s="7">
        <f t="shared" si="0"/>
        <v>28771394.620974261</v>
      </c>
      <c r="F11" s="6">
        <v>21696761.73</v>
      </c>
      <c r="G11" s="2">
        <v>1.0590999999999999</v>
      </c>
      <c r="H11" s="2">
        <v>0.68604947608499378</v>
      </c>
      <c r="I11" s="7">
        <f t="shared" si="1"/>
        <v>31625651.627656102</v>
      </c>
      <c r="J11" s="6">
        <v>25243239.75</v>
      </c>
      <c r="K11" s="2">
        <v>1.0641</v>
      </c>
      <c r="L11" s="2">
        <v>0.7300252475020419</v>
      </c>
      <c r="M11" s="7">
        <f t="shared" si="2"/>
        <v>34578584.557692841</v>
      </c>
      <c r="N11" s="6">
        <v>27542654.77</v>
      </c>
      <c r="O11" s="2">
        <v>1.1067</v>
      </c>
      <c r="P11" s="2">
        <v>0.80791894141050979</v>
      </c>
      <c r="Q11" s="7">
        <f t="shared" si="3"/>
        <v>34090864.018999852</v>
      </c>
      <c r="R11" s="6">
        <v>30196827.879999999</v>
      </c>
      <c r="S11" s="2">
        <v>1.0629</v>
      </c>
      <c r="T11" s="2">
        <v>0.85873704282523078</v>
      </c>
      <c r="U11" s="7">
        <f t="shared" si="4"/>
        <v>35164231.160510942</v>
      </c>
      <c r="V11" s="6">
        <v>32312488.190000001</v>
      </c>
      <c r="W11" s="2">
        <v>1.0295000000000001</v>
      </c>
      <c r="X11" s="2">
        <v>0.88406978558857519</v>
      </c>
      <c r="Y11" s="7">
        <f t="shared" si="5"/>
        <v>36549703.107982308</v>
      </c>
      <c r="Z11" s="6">
        <v>37811414.810000002</v>
      </c>
      <c r="AA11" s="2">
        <v>1.0375000000000001</v>
      </c>
      <c r="AB11" s="3">
        <v>0.9172224025481468</v>
      </c>
      <c r="AC11" s="7">
        <f t="shared" si="6"/>
        <v>41223823.911142647</v>
      </c>
      <c r="AD11" s="6">
        <v>35023708.93</v>
      </c>
      <c r="AE11" s="2">
        <v>1.0430999999999999</v>
      </c>
      <c r="AF11" s="3">
        <v>0.95675468809797182</v>
      </c>
      <c r="AG11" s="7">
        <f t="shared" si="7"/>
        <v>36606780.573635995</v>
      </c>
      <c r="AH11" s="6">
        <v>42856749.07</v>
      </c>
      <c r="AI11" s="2">
        <v>1.0451999999999999</v>
      </c>
      <c r="AJ11" s="3">
        <v>1</v>
      </c>
      <c r="AK11" s="7">
        <f t="shared" si="8"/>
        <v>42856749.07</v>
      </c>
    </row>
    <row r="12" spans="1:37" x14ac:dyDescent="0.25">
      <c r="A12" t="s">
        <v>102</v>
      </c>
      <c r="B12" s="6"/>
      <c r="C12" s="2">
        <v>1.0584</v>
      </c>
      <c r="D12" s="2">
        <v>0.64776647727787162</v>
      </c>
      <c r="E12" s="7">
        <f t="shared" si="0"/>
        <v>0</v>
      </c>
      <c r="F12" s="6">
        <v>14475487.199999999</v>
      </c>
      <c r="G12" s="2">
        <v>1.0590999999999999</v>
      </c>
      <c r="H12" s="2">
        <v>0.68604947608499378</v>
      </c>
      <c r="I12" s="7">
        <f t="shared" si="1"/>
        <v>21099771.524651162</v>
      </c>
      <c r="J12" s="6">
        <v>18676873.300000001</v>
      </c>
      <c r="K12" s="2">
        <v>1.0641</v>
      </c>
      <c r="L12" s="2">
        <v>0.7300252475020419</v>
      </c>
      <c r="M12" s="7">
        <f t="shared" si="2"/>
        <v>25583873.111111492</v>
      </c>
      <c r="N12" s="6">
        <v>18584277.690000001</v>
      </c>
      <c r="O12" s="2">
        <v>1.1067</v>
      </c>
      <c r="P12" s="2">
        <v>0.80791894141050979</v>
      </c>
      <c r="Q12" s="7">
        <f t="shared" si="3"/>
        <v>23002651.302560795</v>
      </c>
      <c r="R12" s="6">
        <v>19685202.489999998</v>
      </c>
      <c r="S12" s="2">
        <v>1.0629</v>
      </c>
      <c r="T12" s="2">
        <v>0.85873704282523078</v>
      </c>
      <c r="U12" s="7">
        <f t="shared" si="4"/>
        <v>22923434.658456102</v>
      </c>
      <c r="V12" s="6">
        <v>20133522.010000002</v>
      </c>
      <c r="W12" s="2">
        <v>1.0295000000000001</v>
      </c>
      <c r="X12" s="2">
        <v>0.88406978558857519</v>
      </c>
      <c r="Y12" s="7">
        <f t="shared" si="5"/>
        <v>22773679.56489541</v>
      </c>
      <c r="Z12" s="6">
        <v>20314192.010000002</v>
      </c>
      <c r="AA12" s="2">
        <v>1.0375000000000001</v>
      </c>
      <c r="AB12" s="3">
        <v>0.9172224025481468</v>
      </c>
      <c r="AC12" s="7">
        <f t="shared" si="6"/>
        <v>22147509.648221519</v>
      </c>
      <c r="AD12" s="6">
        <v>21709401.68</v>
      </c>
      <c r="AE12" s="2">
        <v>1.0430999999999999</v>
      </c>
      <c r="AF12" s="3">
        <v>0.95675468809797182</v>
      </c>
      <c r="AG12" s="7">
        <f t="shared" si="7"/>
        <v>22690666.635935996</v>
      </c>
      <c r="AH12" s="6">
        <v>26948931.359999999</v>
      </c>
      <c r="AI12" s="2">
        <v>1.0451999999999999</v>
      </c>
      <c r="AJ12" s="3">
        <v>1</v>
      </c>
      <c r="AK12" s="7">
        <f t="shared" si="8"/>
        <v>26948931.359999999</v>
      </c>
    </row>
    <row r="13" spans="1:37" x14ac:dyDescent="0.25">
      <c r="A13" t="s">
        <v>103</v>
      </c>
      <c r="B13" s="6">
        <v>32283072.98</v>
      </c>
      <c r="C13" s="2">
        <v>1.0584</v>
      </c>
      <c r="D13" s="2">
        <v>0.64776647727787162</v>
      </c>
      <c r="E13" s="7">
        <f t="shared" si="0"/>
        <v>49837517.241806217</v>
      </c>
      <c r="F13" s="6">
        <v>32176419.120000001</v>
      </c>
      <c r="G13" s="2">
        <v>1.0590999999999999</v>
      </c>
      <c r="H13" s="2">
        <v>0.68604947608499378</v>
      </c>
      <c r="I13" s="7">
        <f t="shared" si="1"/>
        <v>46901018.427443132</v>
      </c>
      <c r="J13" s="6">
        <v>34844250.969999999</v>
      </c>
      <c r="K13" s="2">
        <v>1.0641</v>
      </c>
      <c r="L13" s="2">
        <v>0.7300252475020419</v>
      </c>
      <c r="M13" s="7">
        <f t="shared" si="2"/>
        <v>47730199.865317039</v>
      </c>
      <c r="N13" s="6">
        <v>35711211.729999997</v>
      </c>
      <c r="O13" s="2">
        <v>1.1067</v>
      </c>
      <c r="P13" s="2">
        <v>0.80791894141050979</v>
      </c>
      <c r="Q13" s="7">
        <f t="shared" si="3"/>
        <v>44201478.514234826</v>
      </c>
      <c r="R13" s="6">
        <v>40810984.799999997</v>
      </c>
      <c r="S13" s="2">
        <v>1.0629</v>
      </c>
      <c r="T13" s="2">
        <v>0.85873704282523078</v>
      </c>
      <c r="U13" s="7">
        <f t="shared" si="4"/>
        <v>47524425.714456812</v>
      </c>
      <c r="V13" s="6">
        <v>42199851.119999997</v>
      </c>
      <c r="W13" s="2">
        <v>1.0295000000000001</v>
      </c>
      <c r="X13" s="2">
        <v>0.88406978558857519</v>
      </c>
      <c r="Y13" s="7">
        <f t="shared" si="5"/>
        <v>47733619.910904631</v>
      </c>
      <c r="Z13" s="6">
        <v>45089742.020000003</v>
      </c>
      <c r="AA13" s="2">
        <v>1.0375000000000001</v>
      </c>
      <c r="AB13" s="3">
        <v>0.9172224025481468</v>
      </c>
      <c r="AC13" s="7">
        <f t="shared" si="6"/>
        <v>49159006.468589991</v>
      </c>
      <c r="AD13" s="6">
        <v>47320060.829999998</v>
      </c>
      <c r="AE13" s="2">
        <v>1.0430999999999999</v>
      </c>
      <c r="AF13" s="3">
        <v>0.95675468809797182</v>
      </c>
      <c r="AG13" s="7">
        <f t="shared" si="7"/>
        <v>49458927.579515994</v>
      </c>
      <c r="AH13" s="6">
        <v>51359136.829999998</v>
      </c>
      <c r="AI13" s="2">
        <v>1.0451999999999999</v>
      </c>
      <c r="AJ13" s="3">
        <v>1</v>
      </c>
      <c r="AK13" s="7">
        <f t="shared" si="8"/>
        <v>51359136.829999998</v>
      </c>
    </row>
    <row r="14" spans="1:37" x14ac:dyDescent="0.25">
      <c r="A14" t="s">
        <v>178</v>
      </c>
      <c r="B14" s="6">
        <v>16277616.59</v>
      </c>
      <c r="C14" s="2">
        <v>1.0584</v>
      </c>
      <c r="D14" s="2">
        <v>0.64776647727787162</v>
      </c>
      <c r="E14" s="7">
        <f t="shared" si="0"/>
        <v>25128834.481222175</v>
      </c>
      <c r="F14" s="6">
        <v>17793394.059999999</v>
      </c>
      <c r="G14" s="2">
        <v>1.0590999999999999</v>
      </c>
      <c r="H14" s="2">
        <v>0.68604947608499378</v>
      </c>
      <c r="I14" s="7">
        <f t="shared" si="1"/>
        <v>25936021.643132336</v>
      </c>
      <c r="J14" s="6">
        <v>21715335.52</v>
      </c>
      <c r="K14" s="2">
        <v>1.0641</v>
      </c>
      <c r="L14" s="2">
        <v>0.7300252475020419</v>
      </c>
      <c r="M14" s="7">
        <f t="shared" si="2"/>
        <v>29746006.174860768</v>
      </c>
      <c r="N14" s="6">
        <v>22139570.57</v>
      </c>
      <c r="O14" s="2">
        <v>1.1067</v>
      </c>
      <c r="P14" s="2">
        <v>0.80791894141050979</v>
      </c>
      <c r="Q14" s="7">
        <f t="shared" si="3"/>
        <v>27403207.717035953</v>
      </c>
      <c r="R14" s="6">
        <v>26435398.440000001</v>
      </c>
      <c r="S14" s="2">
        <v>1.0629</v>
      </c>
      <c r="T14" s="2">
        <v>0.85873704282523078</v>
      </c>
      <c r="U14" s="7">
        <f t="shared" si="4"/>
        <v>30784043.451797508</v>
      </c>
      <c r="V14" s="6">
        <v>27108513.550000001</v>
      </c>
      <c r="W14" s="2">
        <v>1.0295000000000001</v>
      </c>
      <c r="X14" s="2">
        <v>0.88406978558857519</v>
      </c>
      <c r="Y14" s="7">
        <f t="shared" si="5"/>
        <v>30663318.656402595</v>
      </c>
      <c r="Z14" s="6">
        <v>27279016.300000001</v>
      </c>
      <c r="AA14" s="2">
        <v>1.0375000000000001</v>
      </c>
      <c r="AB14" s="3">
        <v>0.9172224025481468</v>
      </c>
      <c r="AC14" s="7">
        <f t="shared" si="6"/>
        <v>29740896.236524351</v>
      </c>
      <c r="AD14" s="6">
        <v>31482696.420000002</v>
      </c>
      <c r="AE14" s="2">
        <v>1.0430999999999999</v>
      </c>
      <c r="AF14" s="3">
        <v>0.95675468809797182</v>
      </c>
      <c r="AG14" s="7">
        <f t="shared" si="7"/>
        <v>32905714.298183996</v>
      </c>
      <c r="AH14" s="6">
        <v>33777826.189999998</v>
      </c>
      <c r="AI14" s="2">
        <v>1.0451999999999999</v>
      </c>
      <c r="AJ14" s="3">
        <v>1</v>
      </c>
      <c r="AK14" s="7">
        <f t="shared" si="8"/>
        <v>33777826.189999998</v>
      </c>
    </row>
    <row r="15" spans="1:37" x14ac:dyDescent="0.25">
      <c r="A15" t="s">
        <v>105</v>
      </c>
      <c r="B15" s="6">
        <v>27371514.140000001</v>
      </c>
      <c r="C15" s="2">
        <v>1.0584</v>
      </c>
      <c r="D15" s="2">
        <v>0.64776647727787162</v>
      </c>
      <c r="E15" s="7">
        <f t="shared" si="0"/>
        <v>42255218.663096197</v>
      </c>
      <c r="F15" s="6">
        <v>29369199.719999999</v>
      </c>
      <c r="G15" s="2">
        <v>1.0590999999999999</v>
      </c>
      <c r="H15" s="2">
        <v>0.68604947608499378</v>
      </c>
      <c r="I15" s="7">
        <f t="shared" si="1"/>
        <v>42809156.983251579</v>
      </c>
      <c r="J15" s="6">
        <v>36373027.840000004</v>
      </c>
      <c r="K15" s="2">
        <v>1.0641</v>
      </c>
      <c r="L15" s="2">
        <v>0.7300252475020419</v>
      </c>
      <c r="M15" s="7">
        <f t="shared" si="2"/>
        <v>49824342.328514151</v>
      </c>
      <c r="N15" s="6">
        <v>36023513.539999999</v>
      </c>
      <c r="O15" s="2">
        <v>1.1067</v>
      </c>
      <c r="P15" s="2">
        <v>0.80791894141050979</v>
      </c>
      <c r="Q15" s="7">
        <f t="shared" si="3"/>
        <v>44588029.434126332</v>
      </c>
      <c r="R15" s="6">
        <v>45181067.960000001</v>
      </c>
      <c r="S15" s="2">
        <v>1.0629</v>
      </c>
      <c r="T15" s="2">
        <v>0.85873704282523078</v>
      </c>
      <c r="U15" s="7">
        <f t="shared" si="4"/>
        <v>52613391.185915343</v>
      </c>
      <c r="V15" s="6">
        <v>45198685.609999999</v>
      </c>
      <c r="W15" s="2">
        <v>1.0295000000000001</v>
      </c>
      <c r="X15" s="2">
        <v>0.88406978558857519</v>
      </c>
      <c r="Y15" s="7">
        <f t="shared" si="5"/>
        <v>51125698.838252552</v>
      </c>
      <c r="Z15" s="6">
        <v>50273230.759999998</v>
      </c>
      <c r="AA15" s="2">
        <v>1.0375000000000001</v>
      </c>
      <c r="AB15" s="3">
        <v>0.9172224025481468</v>
      </c>
      <c r="AC15" s="7">
        <f t="shared" si="6"/>
        <v>54810295.322416157</v>
      </c>
      <c r="AD15" s="6">
        <v>53304089.68</v>
      </c>
      <c r="AE15" s="2">
        <v>1.0430999999999999</v>
      </c>
      <c r="AF15" s="3">
        <v>0.95675468809797182</v>
      </c>
      <c r="AG15" s="7">
        <f t="shared" si="7"/>
        <v>55713434.533535995</v>
      </c>
      <c r="AH15" s="6">
        <v>59026871.82</v>
      </c>
      <c r="AI15" s="2">
        <v>1.0451999999999999</v>
      </c>
      <c r="AJ15" s="3">
        <v>1</v>
      </c>
      <c r="AK15" s="7">
        <f t="shared" si="8"/>
        <v>59026871.82</v>
      </c>
    </row>
    <row r="16" spans="1:37" x14ac:dyDescent="0.25">
      <c r="A16" t="s">
        <v>106</v>
      </c>
      <c r="B16" s="6">
        <v>17188808.780000001</v>
      </c>
      <c r="C16" s="2">
        <v>1.0584</v>
      </c>
      <c r="D16" s="2">
        <v>0.64776647727787162</v>
      </c>
      <c r="E16" s="7">
        <f t="shared" si="0"/>
        <v>26535502.195533559</v>
      </c>
      <c r="F16" s="6">
        <v>19314762.050000001</v>
      </c>
      <c r="G16" s="2">
        <v>1.0590999999999999</v>
      </c>
      <c r="H16" s="2">
        <v>0.68604947608499378</v>
      </c>
      <c r="I16" s="7">
        <f t="shared" si="1"/>
        <v>28153599.300478324</v>
      </c>
      <c r="J16" s="6"/>
      <c r="K16" s="2">
        <v>1.0641</v>
      </c>
      <c r="L16" s="2">
        <v>0.7300252475020419</v>
      </c>
      <c r="M16" s="7">
        <f t="shared" si="2"/>
        <v>0</v>
      </c>
      <c r="N16" s="6">
        <v>22477681.27</v>
      </c>
      <c r="O16" s="2">
        <v>1.1067</v>
      </c>
      <c r="P16" s="2">
        <v>0.80791894141050979</v>
      </c>
      <c r="Q16" s="7">
        <f t="shared" si="3"/>
        <v>27821703.537185568</v>
      </c>
      <c r="R16" s="6">
        <v>25196227.050000001</v>
      </c>
      <c r="S16" s="2">
        <v>1.0629</v>
      </c>
      <c r="T16" s="2">
        <v>0.85873704282523078</v>
      </c>
      <c r="U16" s="7">
        <f t="shared" si="4"/>
        <v>29341027.338362891</v>
      </c>
      <c r="V16" s="6">
        <v>28124407.100000001</v>
      </c>
      <c r="W16" s="2">
        <v>1.0295000000000001</v>
      </c>
      <c r="X16" s="2">
        <v>0.88406978558857519</v>
      </c>
      <c r="Y16" s="7">
        <f t="shared" si="5"/>
        <v>31812428.79064801</v>
      </c>
      <c r="Z16" s="6">
        <v>30906952.140000001</v>
      </c>
      <c r="AA16" s="2">
        <v>1.0375000000000001</v>
      </c>
      <c r="AB16" s="3">
        <v>0.9172224025481468</v>
      </c>
      <c r="AC16" s="7">
        <f t="shared" si="6"/>
        <v>33696246.465564966</v>
      </c>
      <c r="AD16" s="6">
        <v>32435903.530000001</v>
      </c>
      <c r="AE16" s="2">
        <v>1.0430999999999999</v>
      </c>
      <c r="AF16" s="3">
        <v>0.95675468809797182</v>
      </c>
      <c r="AG16" s="7">
        <f t="shared" si="7"/>
        <v>33902006.369555995</v>
      </c>
      <c r="AH16" s="6">
        <v>35324088.390000001</v>
      </c>
      <c r="AI16" s="2">
        <v>1.0451999999999999</v>
      </c>
      <c r="AJ16" s="3">
        <v>1</v>
      </c>
      <c r="AK16" s="7">
        <f t="shared" si="8"/>
        <v>35324088.390000001</v>
      </c>
    </row>
    <row r="17" spans="1:37" x14ac:dyDescent="0.25">
      <c r="A17" t="s">
        <v>107</v>
      </c>
      <c r="B17" s="6">
        <v>29471522.48</v>
      </c>
      <c r="C17" s="2">
        <v>1.0584</v>
      </c>
      <c r="D17" s="2">
        <v>0.64776647727787162</v>
      </c>
      <c r="E17" s="7">
        <f t="shared" si="0"/>
        <v>45497140.580428086</v>
      </c>
      <c r="F17" s="6">
        <v>32248177.09</v>
      </c>
      <c r="G17" s="2">
        <v>1.0590999999999999</v>
      </c>
      <c r="H17" s="2">
        <v>0.68604947608499378</v>
      </c>
      <c r="I17" s="7">
        <f t="shared" si="1"/>
        <v>47005614.338527411</v>
      </c>
      <c r="J17" s="6">
        <v>39288814.140000001</v>
      </c>
      <c r="K17" s="2">
        <v>1.0641</v>
      </c>
      <c r="L17" s="2">
        <v>0.7300252475020419</v>
      </c>
      <c r="M17" s="7">
        <f t="shared" si="2"/>
        <v>53818431.998668797</v>
      </c>
      <c r="N17" s="6">
        <v>42139742.969999999</v>
      </c>
      <c r="O17" s="2">
        <v>1.1067</v>
      </c>
      <c r="P17" s="2">
        <v>0.80791894141050979</v>
      </c>
      <c r="Q17" s="7">
        <f t="shared" si="3"/>
        <v>52158379.770661265</v>
      </c>
      <c r="R17" s="6">
        <v>46313684.68</v>
      </c>
      <c r="S17" s="2">
        <v>1.0629</v>
      </c>
      <c r="T17" s="2">
        <v>0.85873704282523078</v>
      </c>
      <c r="U17" s="7">
        <f t="shared" si="4"/>
        <v>53932324.297585599</v>
      </c>
      <c r="V17" s="6">
        <v>51037379.670000002</v>
      </c>
      <c r="W17" s="2">
        <v>1.0295000000000001</v>
      </c>
      <c r="X17" s="2">
        <v>0.88406978558857519</v>
      </c>
      <c r="Y17" s="7">
        <f t="shared" si="5"/>
        <v>57730035.006254099</v>
      </c>
      <c r="Z17" s="6">
        <v>52409817.990000002</v>
      </c>
      <c r="AA17" s="2">
        <v>1.0375000000000001</v>
      </c>
      <c r="AB17" s="3">
        <v>0.9172224025481468</v>
      </c>
      <c r="AC17" s="7">
        <f t="shared" si="6"/>
        <v>57139705.533139668</v>
      </c>
      <c r="AD17" s="6">
        <v>58734911.5</v>
      </c>
      <c r="AE17" s="2">
        <v>1.0430999999999999</v>
      </c>
      <c r="AF17" s="3">
        <v>0.95675468809797182</v>
      </c>
      <c r="AG17" s="7">
        <f t="shared" si="7"/>
        <v>61389729.499799989</v>
      </c>
      <c r="AH17" s="6">
        <v>69365463.079999998</v>
      </c>
      <c r="AI17" s="2">
        <v>1.0451999999999999</v>
      </c>
      <c r="AJ17" s="3">
        <v>1</v>
      </c>
      <c r="AK17" s="7">
        <f t="shared" si="8"/>
        <v>69365463.079999998</v>
      </c>
    </row>
    <row r="18" spans="1:37" x14ac:dyDescent="0.25">
      <c r="A18" t="s">
        <v>179</v>
      </c>
      <c r="B18" s="6">
        <v>24507260.219999999</v>
      </c>
      <c r="C18" s="2">
        <v>1.0584</v>
      </c>
      <c r="D18" s="2">
        <v>0.64776647727787162</v>
      </c>
      <c r="E18" s="7">
        <f t="shared" si="0"/>
        <v>37833480.242737457</v>
      </c>
      <c r="F18" s="6">
        <v>28694206.27</v>
      </c>
      <c r="G18" s="2">
        <v>1.0590999999999999</v>
      </c>
      <c r="H18" s="2">
        <v>0.68604947608499378</v>
      </c>
      <c r="I18" s="7">
        <f t="shared" si="1"/>
        <v>41825272.477061279</v>
      </c>
      <c r="J18" s="6">
        <v>33660781.170000002</v>
      </c>
      <c r="K18" s="2">
        <v>1.0641</v>
      </c>
      <c r="L18" s="2">
        <v>0.7300252475020419</v>
      </c>
      <c r="M18" s="7">
        <f t="shared" si="2"/>
        <v>46109064.426440746</v>
      </c>
      <c r="N18" s="6">
        <v>30740461.890000001</v>
      </c>
      <c r="O18" s="2">
        <v>1.1067</v>
      </c>
      <c r="P18" s="2">
        <v>0.80791894141050979</v>
      </c>
      <c r="Q18" s="7">
        <f t="shared" si="3"/>
        <v>38048943.172852948</v>
      </c>
      <c r="R18" s="6">
        <v>34358957.479999997</v>
      </c>
      <c r="S18" s="2">
        <v>1.0629</v>
      </c>
      <c r="T18" s="2">
        <v>0.85873704282523078</v>
      </c>
      <c r="U18" s="7">
        <f t="shared" si="4"/>
        <v>40011034.538535327</v>
      </c>
      <c r="V18" s="6">
        <v>30654212.210000001</v>
      </c>
      <c r="W18" s="2">
        <v>1.0295000000000001</v>
      </c>
      <c r="X18" s="2">
        <v>0.88406978558857519</v>
      </c>
      <c r="Y18" s="7">
        <f t="shared" si="5"/>
        <v>34673973.378234796</v>
      </c>
      <c r="Z18" s="6">
        <v>31996180.579999998</v>
      </c>
      <c r="AA18" s="2">
        <v>1.0375000000000001</v>
      </c>
      <c r="AB18" s="3">
        <v>0.9172224025481468</v>
      </c>
      <c r="AC18" s="7">
        <f t="shared" si="6"/>
        <v>34883775.724525496</v>
      </c>
      <c r="AD18" s="6">
        <v>34443477.810000002</v>
      </c>
      <c r="AE18" s="2">
        <v>1.0430999999999999</v>
      </c>
      <c r="AF18" s="3">
        <v>0.95675468809797182</v>
      </c>
      <c r="AG18" s="7">
        <f t="shared" si="7"/>
        <v>36000323.007011995</v>
      </c>
      <c r="AH18" s="6">
        <v>37883728.590000004</v>
      </c>
      <c r="AI18" s="2">
        <v>1.0451999999999999</v>
      </c>
      <c r="AJ18" s="3">
        <v>1</v>
      </c>
      <c r="AK18" s="7">
        <f t="shared" si="8"/>
        <v>37883728.590000004</v>
      </c>
    </row>
    <row r="19" spans="1:37" x14ac:dyDescent="0.25">
      <c r="A19" t="s">
        <v>180</v>
      </c>
      <c r="B19" s="6">
        <v>32969523.18</v>
      </c>
      <c r="C19" s="2">
        <v>1.0584</v>
      </c>
      <c r="D19" s="2">
        <v>0.64776647727787162</v>
      </c>
      <c r="E19" s="7">
        <f t="shared" si="0"/>
        <v>50897235.865845993</v>
      </c>
      <c r="F19" s="6">
        <v>41489313</v>
      </c>
      <c r="G19" s="2">
        <v>1.0590999999999999</v>
      </c>
      <c r="H19" s="2">
        <v>0.68604947608499378</v>
      </c>
      <c r="I19" s="7">
        <f t="shared" si="1"/>
        <v>60475686.442853495</v>
      </c>
      <c r="J19" s="6"/>
      <c r="K19" s="2">
        <v>1.0641</v>
      </c>
      <c r="L19" s="2">
        <v>0.7300252475020419</v>
      </c>
      <c r="M19" s="7">
        <f t="shared" si="2"/>
        <v>0</v>
      </c>
      <c r="N19" s="6">
        <v>52260926.75</v>
      </c>
      <c r="O19" s="2">
        <v>1.1067</v>
      </c>
      <c r="P19" s="2">
        <v>0.80791894141050979</v>
      </c>
      <c r="Q19" s="7">
        <f t="shared" si="3"/>
        <v>64685854.07684584</v>
      </c>
      <c r="R19" s="6">
        <v>63497613.670000002</v>
      </c>
      <c r="S19" s="2">
        <v>1.0629</v>
      </c>
      <c r="T19" s="2">
        <v>0.85873704282523078</v>
      </c>
      <c r="U19" s="7">
        <f t="shared" si="4"/>
        <v>73943023.88667652</v>
      </c>
      <c r="V19" s="6">
        <v>69658614.049999997</v>
      </c>
      <c r="W19" s="2">
        <v>1.0295000000000001</v>
      </c>
      <c r="X19" s="2">
        <v>0.88406978558857519</v>
      </c>
      <c r="Y19" s="7">
        <f t="shared" si="5"/>
        <v>78793116.997686237</v>
      </c>
      <c r="Z19" s="6">
        <v>69105171.019999996</v>
      </c>
      <c r="AA19" s="2">
        <v>1.0375000000000001</v>
      </c>
      <c r="AB19" s="3">
        <v>0.9172224025481468</v>
      </c>
      <c r="AC19" s="7">
        <f t="shared" si="6"/>
        <v>75341782.786833465</v>
      </c>
      <c r="AD19" s="6">
        <v>78481383.180000007</v>
      </c>
      <c r="AE19" s="2">
        <v>1.0430999999999999</v>
      </c>
      <c r="AF19" s="3">
        <v>0.95675468809797182</v>
      </c>
      <c r="AG19" s="7">
        <f t="shared" si="7"/>
        <v>82028741.699735999</v>
      </c>
      <c r="AH19" s="6">
        <v>90793292.659999996</v>
      </c>
      <c r="AI19" s="2">
        <v>1.0451999999999999</v>
      </c>
      <c r="AJ19" s="3">
        <v>1</v>
      </c>
      <c r="AK19" s="7">
        <f t="shared" si="8"/>
        <v>90793292.659999996</v>
      </c>
    </row>
    <row r="20" spans="1:37" x14ac:dyDescent="0.25">
      <c r="A20" t="s">
        <v>181</v>
      </c>
      <c r="B20" s="6">
        <v>16893330.441534396</v>
      </c>
      <c r="C20" s="2">
        <v>1.0584</v>
      </c>
      <c r="D20" s="2">
        <v>0.64776647727787162</v>
      </c>
      <c r="E20" s="7">
        <f>B20/D20</f>
        <v>26079352.720637448</v>
      </c>
      <c r="F20" s="6">
        <v>20572627.680343196</v>
      </c>
      <c r="G20" s="2">
        <v>1.0590999999999999</v>
      </c>
      <c r="H20" s="2">
        <v>0.68604947608499378</v>
      </c>
      <c r="I20" s="7">
        <f>F20/H20</f>
        <v>29987090.432227775</v>
      </c>
      <c r="J20" s="6">
        <v>26639752.91</v>
      </c>
      <c r="K20" s="2">
        <v>1.0641</v>
      </c>
      <c r="L20" s="2">
        <v>0.7300252475020419</v>
      </c>
      <c r="M20" s="7">
        <f t="shared" si="2"/>
        <v>36491550.122621596</v>
      </c>
      <c r="N20" s="6">
        <v>28537586.699999999</v>
      </c>
      <c r="O20" s="2">
        <v>1.1067</v>
      </c>
      <c r="P20" s="2">
        <v>0.80791894141050979</v>
      </c>
      <c r="Q20" s="7">
        <f t="shared" si="3"/>
        <v>35322338.959125645</v>
      </c>
      <c r="R20" s="6">
        <v>32868772.300000001</v>
      </c>
      <c r="S20" s="2">
        <v>1.0629</v>
      </c>
      <c r="T20" s="2">
        <v>0.85873704282523078</v>
      </c>
      <c r="U20" s="7">
        <f t="shared" si="4"/>
        <v>38275712.658047542</v>
      </c>
      <c r="V20" s="6">
        <v>33851602.829999998</v>
      </c>
      <c r="W20" s="2">
        <v>1.0295000000000001</v>
      </c>
      <c r="X20" s="2">
        <v>0.88406978558857519</v>
      </c>
      <c r="Y20" s="7">
        <f t="shared" si="5"/>
        <v>38290645.582308948</v>
      </c>
      <c r="Z20" s="6">
        <v>38032007.380000003</v>
      </c>
      <c r="AA20" s="2">
        <v>1.0375000000000001</v>
      </c>
      <c r="AB20" s="3">
        <v>0.9172224025481468</v>
      </c>
      <c r="AC20" s="7">
        <f t="shared" si="6"/>
        <v>41464324.545871116</v>
      </c>
      <c r="AD20" s="6">
        <v>39120572.759999998</v>
      </c>
      <c r="AE20" s="2">
        <v>1.0430999999999999</v>
      </c>
      <c r="AF20" s="3">
        <v>0.95675468809797182</v>
      </c>
      <c r="AG20" s="7">
        <f t="shared" si="7"/>
        <v>40888822.648751989</v>
      </c>
      <c r="AH20" s="6">
        <v>42468205.630000003</v>
      </c>
      <c r="AI20" s="2">
        <v>1.0451999999999999</v>
      </c>
      <c r="AJ20" s="3">
        <v>1</v>
      </c>
      <c r="AK20" s="7">
        <f t="shared" si="8"/>
        <v>42468205.630000003</v>
      </c>
    </row>
    <row r="21" spans="1:37" x14ac:dyDescent="0.25">
      <c r="A21" t="s">
        <v>111</v>
      </c>
      <c r="B21" s="6">
        <v>1011416273.09</v>
      </c>
      <c r="C21" s="2">
        <v>1.0584</v>
      </c>
      <c r="D21" s="2">
        <v>0.64776647727787162</v>
      </c>
      <c r="E21" s="7">
        <f t="shared" si="0"/>
        <v>1561390267.277036</v>
      </c>
      <c r="F21" s="6">
        <v>1219037649.55</v>
      </c>
      <c r="G21" s="2">
        <v>1.0590999999999999</v>
      </c>
      <c r="H21" s="2">
        <v>0.68604947608499378</v>
      </c>
      <c r="I21" s="7">
        <f t="shared" si="1"/>
        <v>1776894658.5405962</v>
      </c>
      <c r="J21" s="6">
        <v>1434158778.3599999</v>
      </c>
      <c r="K21" s="2">
        <v>1.0641</v>
      </c>
      <c r="L21" s="2">
        <v>0.7300252475020419</v>
      </c>
      <c r="M21" s="7">
        <f t="shared" si="2"/>
        <v>1964533121.6520543</v>
      </c>
      <c r="N21" s="6">
        <v>1639661823.53</v>
      </c>
      <c r="O21" s="2">
        <v>1.1067</v>
      </c>
      <c r="P21" s="2">
        <v>0.80791894141050979</v>
      </c>
      <c r="Q21" s="7">
        <f t="shared" si="3"/>
        <v>2029488033.3754611</v>
      </c>
      <c r="R21" s="6">
        <v>1879091336.55</v>
      </c>
      <c r="S21" s="2">
        <v>1.0629</v>
      </c>
      <c r="T21" s="2">
        <v>0.85873704282523078</v>
      </c>
      <c r="U21" s="7">
        <f t="shared" si="4"/>
        <v>2188203422.980125</v>
      </c>
      <c r="V21" s="6">
        <v>1853572979.3900001</v>
      </c>
      <c r="W21" s="2">
        <v>1.0295000000000001</v>
      </c>
      <c r="X21" s="2">
        <v>0.88406978558857519</v>
      </c>
      <c r="Y21" s="7">
        <f t="shared" si="5"/>
        <v>2096636498.1650989</v>
      </c>
      <c r="Z21" s="6">
        <v>2056655621.5</v>
      </c>
      <c r="AA21" s="2">
        <v>1.0375000000000001</v>
      </c>
      <c r="AB21" s="3">
        <v>0.9172224025481468</v>
      </c>
      <c r="AC21" s="7">
        <f t="shared" si="6"/>
        <v>2242264924.827806</v>
      </c>
      <c r="AD21" s="6">
        <v>2298270843.5</v>
      </c>
      <c r="AE21" s="2">
        <v>1.0430999999999999</v>
      </c>
      <c r="AF21" s="3">
        <v>0.95675468809797182</v>
      </c>
      <c r="AG21" s="7">
        <f t="shared" si="7"/>
        <v>2402152685.6261997</v>
      </c>
      <c r="AH21" s="6">
        <v>2528774725.4699998</v>
      </c>
      <c r="AI21" s="2">
        <v>1.0451999999999999</v>
      </c>
      <c r="AJ21" s="3">
        <v>1</v>
      </c>
      <c r="AK21" s="7">
        <f t="shared" si="8"/>
        <v>2528774725.4699998</v>
      </c>
    </row>
    <row r="22" spans="1:37" x14ac:dyDescent="0.25">
      <c r="A22" t="s">
        <v>112</v>
      </c>
      <c r="B22" s="6">
        <v>10755912.4</v>
      </c>
      <c r="C22" s="2">
        <v>1.0584</v>
      </c>
      <c r="D22" s="2">
        <v>0.64776647727787162</v>
      </c>
      <c r="E22" s="7">
        <f t="shared" si="0"/>
        <v>16604614.127609523</v>
      </c>
      <c r="F22" s="6">
        <v>11575345.539999999</v>
      </c>
      <c r="G22" s="2">
        <v>1.0590999999999999</v>
      </c>
      <c r="H22" s="2">
        <v>0.68604947608499378</v>
      </c>
      <c r="I22" s="7">
        <f t="shared" si="1"/>
        <v>16872464.659627471</v>
      </c>
      <c r="J22" s="6">
        <v>10139438.140000001</v>
      </c>
      <c r="K22" s="2">
        <v>1.0641</v>
      </c>
      <c r="L22" s="2">
        <v>0.7300252475020419</v>
      </c>
      <c r="M22" s="7">
        <f t="shared" si="2"/>
        <v>13889160.922440071</v>
      </c>
      <c r="N22" s="6">
        <v>10561699.310000001</v>
      </c>
      <c r="O22" s="2">
        <v>1.1067</v>
      </c>
      <c r="P22" s="2">
        <v>0.80791894141050979</v>
      </c>
      <c r="Q22" s="7">
        <f t="shared" si="3"/>
        <v>13072721.49302602</v>
      </c>
      <c r="R22" s="6">
        <v>15491278.710000001</v>
      </c>
      <c r="S22" s="2">
        <v>1.0629</v>
      </c>
      <c r="T22" s="2">
        <v>0.85873704282523078</v>
      </c>
      <c r="U22" s="7">
        <f t="shared" si="4"/>
        <v>18039606.931400035</v>
      </c>
      <c r="V22" s="6">
        <v>15319490.369999999</v>
      </c>
      <c r="W22" s="2">
        <v>1.0295000000000001</v>
      </c>
      <c r="X22" s="2">
        <v>0.88406978558857519</v>
      </c>
      <c r="Y22" s="7">
        <f t="shared" si="5"/>
        <v>17328372.284322497</v>
      </c>
      <c r="Z22" s="6">
        <v>15535487.140000001</v>
      </c>
      <c r="AA22" s="2">
        <v>1.0375000000000001</v>
      </c>
      <c r="AB22" s="3">
        <v>0.9172224025481468</v>
      </c>
      <c r="AC22" s="7">
        <f t="shared" si="6"/>
        <v>16937535.647669174</v>
      </c>
      <c r="AD22" s="6">
        <v>17932806.34</v>
      </c>
      <c r="AE22" s="2">
        <v>1.0430999999999999</v>
      </c>
      <c r="AF22" s="3">
        <v>0.95675468809797182</v>
      </c>
      <c r="AG22" s="7">
        <f t="shared" si="7"/>
        <v>18743369.186567996</v>
      </c>
      <c r="AH22" s="6">
        <v>19199474.300000001</v>
      </c>
      <c r="AI22" s="2">
        <v>1.0451999999999999</v>
      </c>
      <c r="AJ22" s="3">
        <v>1</v>
      </c>
      <c r="AK22" s="7">
        <f t="shared" si="8"/>
        <v>19199474.300000001</v>
      </c>
    </row>
    <row r="23" spans="1:37" x14ac:dyDescent="0.25">
      <c r="A23" t="s">
        <v>182</v>
      </c>
      <c r="B23" s="6">
        <v>24579450.439999901</v>
      </c>
      <c r="C23" s="2">
        <v>1.0584</v>
      </c>
      <c r="D23" s="2">
        <v>0.64776647727787162</v>
      </c>
      <c r="E23" s="7">
        <f t="shared" si="0"/>
        <v>37944925.065111205</v>
      </c>
      <c r="F23" s="6">
        <v>25359337.239999998</v>
      </c>
      <c r="G23" s="2">
        <v>1.0590999999999999</v>
      </c>
      <c r="H23" s="2">
        <v>0.68604947608499378</v>
      </c>
      <c r="I23" s="7">
        <f t="shared" si="1"/>
        <v>36964297.946433038</v>
      </c>
      <c r="J23" s="6">
        <v>33221968.559999999</v>
      </c>
      <c r="K23" s="2">
        <v>1.0641</v>
      </c>
      <c r="L23" s="2">
        <v>0.7300252475020419</v>
      </c>
      <c r="M23" s="7">
        <f t="shared" si="2"/>
        <v>45507972.051209196</v>
      </c>
      <c r="N23" s="6">
        <v>35514603.579999998</v>
      </c>
      <c r="O23" s="2">
        <v>1.1067</v>
      </c>
      <c r="P23" s="2">
        <v>0.80791894141050979</v>
      </c>
      <c r="Q23" s="7">
        <f t="shared" si="3"/>
        <v>43958127.182903558</v>
      </c>
      <c r="R23" s="6">
        <v>37906494.390000001</v>
      </c>
      <c r="S23" s="2">
        <v>1.0629</v>
      </c>
      <c r="T23" s="2">
        <v>0.85873704282523078</v>
      </c>
      <c r="U23" s="7">
        <f t="shared" si="4"/>
        <v>44142144.218314208</v>
      </c>
      <c r="V23" s="6">
        <v>45574978.729999997</v>
      </c>
      <c r="W23" s="2">
        <v>1.0295000000000001</v>
      </c>
      <c r="X23" s="2">
        <v>0.88406978558857519</v>
      </c>
      <c r="Y23" s="7">
        <f t="shared" si="5"/>
        <v>51551336.187400818</v>
      </c>
      <c r="Z23" s="6">
        <v>46810174.369999997</v>
      </c>
      <c r="AA23" s="2">
        <v>1.0375000000000001</v>
      </c>
      <c r="AB23" s="3">
        <v>0.9172224025481468</v>
      </c>
      <c r="AC23" s="7">
        <f t="shared" si="6"/>
        <v>51034704.603764668</v>
      </c>
      <c r="AD23" s="6">
        <v>50162213.609999999</v>
      </c>
      <c r="AE23" s="2">
        <v>1.0430999999999999</v>
      </c>
      <c r="AF23" s="3">
        <v>0.95675468809797182</v>
      </c>
      <c r="AG23" s="7">
        <f t="shared" si="7"/>
        <v>52429545.665171988</v>
      </c>
      <c r="AH23" s="6">
        <v>58063155.619999997</v>
      </c>
      <c r="AI23" s="2">
        <v>1.0451999999999999</v>
      </c>
      <c r="AJ23" s="3">
        <v>1</v>
      </c>
      <c r="AK23" s="7">
        <f t="shared" si="8"/>
        <v>58063155.619999997</v>
      </c>
    </row>
    <row r="24" spans="1:37" x14ac:dyDescent="0.25">
      <c r="A24" t="s">
        <v>183</v>
      </c>
      <c r="B24" s="6">
        <v>39219479.623723306</v>
      </c>
      <c r="C24" s="2">
        <v>1.0584</v>
      </c>
      <c r="D24" s="2">
        <v>0.64776647727787162</v>
      </c>
      <c r="E24" s="7">
        <f>B24/D24</f>
        <v>60545707.44157137</v>
      </c>
      <c r="F24" s="6">
        <v>40882241.326635502</v>
      </c>
      <c r="G24" s="2">
        <v>1.0590999999999999</v>
      </c>
      <c r="H24" s="2">
        <v>0.68604947608499378</v>
      </c>
      <c r="I24" s="7">
        <f>F24/H24</f>
        <v>59590806.13242922</v>
      </c>
      <c r="J24" s="6">
        <v>54587915.590000004</v>
      </c>
      <c r="K24" s="2">
        <v>1.0641</v>
      </c>
      <c r="L24" s="2">
        <v>0.7300252475020419</v>
      </c>
      <c r="M24" s="7">
        <f t="shared" si="2"/>
        <v>74775380.408808827</v>
      </c>
      <c r="N24" s="6">
        <v>64280583.979999997</v>
      </c>
      <c r="O24" s="2">
        <v>1.1067</v>
      </c>
      <c r="P24" s="2">
        <v>0.80791894141050979</v>
      </c>
      <c r="Q24" s="7">
        <f t="shared" si="3"/>
        <v>79563159.972181588</v>
      </c>
      <c r="R24" s="6">
        <v>67412409.150000006</v>
      </c>
      <c r="S24" s="2">
        <v>1.0629</v>
      </c>
      <c r="T24" s="2">
        <v>0.85873704282523078</v>
      </c>
      <c r="U24" s="7">
        <f t="shared" si="4"/>
        <v>78501806.476420641</v>
      </c>
      <c r="V24" s="6">
        <v>84500884.700000003</v>
      </c>
      <c r="W24" s="2">
        <v>1.0295000000000001</v>
      </c>
      <c r="X24" s="2">
        <v>0.88406978558857519</v>
      </c>
      <c r="Y24" s="7">
        <f t="shared" si="5"/>
        <v>95581690.583105937</v>
      </c>
      <c r="Z24" s="6">
        <v>95444264.159999996</v>
      </c>
      <c r="AA24" s="2">
        <v>1.0375000000000001</v>
      </c>
      <c r="AB24" s="3">
        <v>0.9172224025481468</v>
      </c>
      <c r="AC24" s="7">
        <f t="shared" si="6"/>
        <v>104057929.56522335</v>
      </c>
      <c r="AD24" s="6">
        <v>97475518.640000001</v>
      </c>
      <c r="AE24" s="2">
        <v>1.0430999999999999</v>
      </c>
      <c r="AF24" s="3">
        <v>0.95675468809797182</v>
      </c>
      <c r="AG24" s="7">
        <f t="shared" si="7"/>
        <v>101881412.08252798</v>
      </c>
      <c r="AH24" s="6">
        <v>108904995.41</v>
      </c>
      <c r="AI24" s="2">
        <v>1.0451999999999999</v>
      </c>
      <c r="AJ24" s="3">
        <v>1</v>
      </c>
      <c r="AK24" s="7">
        <f t="shared" si="8"/>
        <v>108904995.41</v>
      </c>
    </row>
    <row r="25" spans="1:37" x14ac:dyDescent="0.25">
      <c r="A25" t="s">
        <v>115</v>
      </c>
      <c r="B25" s="6">
        <v>9538284.7200000007</v>
      </c>
      <c r="C25" s="2">
        <v>1.0584</v>
      </c>
      <c r="D25" s="2">
        <v>0.64776647727787162</v>
      </c>
      <c r="E25" s="7">
        <f t="shared" si="0"/>
        <v>14724881.658098485</v>
      </c>
      <c r="F25" s="6">
        <v>10175043.27</v>
      </c>
      <c r="G25" s="2">
        <v>1.0590999999999999</v>
      </c>
      <c r="H25" s="2">
        <v>0.68604947608499378</v>
      </c>
      <c r="I25" s="7">
        <f t="shared" si="1"/>
        <v>14831354.916360911</v>
      </c>
      <c r="J25" s="6">
        <v>11589224.42</v>
      </c>
      <c r="K25" s="2">
        <v>1.0641</v>
      </c>
      <c r="L25" s="2">
        <v>0.7300252475020419</v>
      </c>
      <c r="M25" s="7">
        <f t="shared" si="2"/>
        <v>15875100.840217974</v>
      </c>
      <c r="N25" s="6">
        <v>13774605.720000001</v>
      </c>
      <c r="O25" s="2">
        <v>1.1067</v>
      </c>
      <c r="P25" s="2">
        <v>0.80791894141050979</v>
      </c>
      <c r="Q25" s="7">
        <f t="shared" si="3"/>
        <v>17049489.761870824</v>
      </c>
      <c r="R25" s="6">
        <v>14504692.220000001</v>
      </c>
      <c r="S25" s="2">
        <v>1.0629</v>
      </c>
      <c r="T25" s="2">
        <v>0.85873704282523078</v>
      </c>
      <c r="U25" s="7">
        <f t="shared" si="4"/>
        <v>16890726.143919215</v>
      </c>
      <c r="V25" s="6">
        <v>14200895.439999999</v>
      </c>
      <c r="W25" s="2">
        <v>1.0295000000000001</v>
      </c>
      <c r="X25" s="2">
        <v>0.88406978558857519</v>
      </c>
      <c r="Y25" s="7">
        <f t="shared" si="5"/>
        <v>16063093.289118191</v>
      </c>
      <c r="Z25" s="6">
        <v>15774427.93</v>
      </c>
      <c r="AA25" s="2">
        <v>1.0375000000000001</v>
      </c>
      <c r="AB25" s="3">
        <v>0.9172224025481468</v>
      </c>
      <c r="AC25" s="7">
        <f t="shared" si="6"/>
        <v>17198040.394757986</v>
      </c>
      <c r="AD25" s="6">
        <v>16581437.68</v>
      </c>
      <c r="AE25" s="2">
        <v>1.0430999999999999</v>
      </c>
      <c r="AF25" s="3">
        <v>0.95675468809797182</v>
      </c>
      <c r="AG25" s="7">
        <f t="shared" si="7"/>
        <v>17330918.663135998</v>
      </c>
      <c r="AH25" s="6">
        <v>18330331.82</v>
      </c>
      <c r="AI25" s="2">
        <v>1.0451999999999999</v>
      </c>
      <c r="AJ25" s="3">
        <v>1</v>
      </c>
      <c r="AK25" s="7">
        <f t="shared" si="8"/>
        <v>18330331.82</v>
      </c>
    </row>
    <row r="26" spans="1:37" x14ac:dyDescent="0.25">
      <c r="A26" t="s">
        <v>116</v>
      </c>
      <c r="B26" s="6">
        <v>20614870.68</v>
      </c>
      <c r="C26" s="2">
        <v>1.0584</v>
      </c>
      <c r="D26" s="2">
        <v>0.64776647727787162</v>
      </c>
      <c r="E26" s="7">
        <f t="shared" si="0"/>
        <v>31824540.792278238</v>
      </c>
      <c r="F26" s="6">
        <v>22711738.149999999</v>
      </c>
      <c r="G26" s="2">
        <v>1.0590999999999999</v>
      </c>
      <c r="H26" s="2">
        <v>0.68604947608499378</v>
      </c>
      <c r="I26" s="7">
        <f t="shared" si="1"/>
        <v>33105102.38941757</v>
      </c>
      <c r="J26" s="6">
        <v>23215773.91</v>
      </c>
      <c r="K26" s="2">
        <v>1.0641</v>
      </c>
      <c r="L26" s="2">
        <v>0.7300252475020419</v>
      </c>
      <c r="M26" s="7">
        <f t="shared" si="2"/>
        <v>31801330.145003054</v>
      </c>
      <c r="N26" s="6">
        <v>24359828.100000001</v>
      </c>
      <c r="O26" s="2">
        <v>1.1067</v>
      </c>
      <c r="P26" s="2">
        <v>0.80791894141050979</v>
      </c>
      <c r="Q26" s="7">
        <f t="shared" si="3"/>
        <v>30151326.886174075</v>
      </c>
      <c r="R26" s="6">
        <v>25796440.300000001</v>
      </c>
      <c r="S26" s="2">
        <v>1.0629</v>
      </c>
      <c r="T26" s="2">
        <v>0.85873704282523078</v>
      </c>
      <c r="U26" s="7">
        <f t="shared" si="4"/>
        <v>30039976.166778754</v>
      </c>
      <c r="V26" s="6">
        <v>28393498.82</v>
      </c>
      <c r="W26" s="2">
        <v>1.0295000000000001</v>
      </c>
      <c r="X26" s="2">
        <v>0.88406978558857519</v>
      </c>
      <c r="Y26" s="7">
        <f t="shared" si="5"/>
        <v>32116807.160304483</v>
      </c>
      <c r="Z26" s="6">
        <v>31573033.719999999</v>
      </c>
      <c r="AA26" s="2">
        <v>1.0375000000000001</v>
      </c>
      <c r="AB26" s="3">
        <v>0.9172224025481468</v>
      </c>
      <c r="AC26" s="7">
        <f t="shared" si="6"/>
        <v>34422440.655926593</v>
      </c>
      <c r="AD26" s="6">
        <v>33816424.590000004</v>
      </c>
      <c r="AE26" s="2">
        <v>1.0430999999999999</v>
      </c>
      <c r="AF26" s="3">
        <v>0.95675468809797182</v>
      </c>
      <c r="AG26" s="7">
        <f t="shared" si="7"/>
        <v>35344926.981468</v>
      </c>
      <c r="AH26" s="6">
        <v>37884357.310000002</v>
      </c>
      <c r="AI26" s="2">
        <v>1.0451999999999999</v>
      </c>
      <c r="AJ26" s="3">
        <v>1</v>
      </c>
      <c r="AK26" s="7">
        <f t="shared" si="8"/>
        <v>37884357.310000002</v>
      </c>
    </row>
    <row r="27" spans="1:37" x14ac:dyDescent="0.25">
      <c r="A27" t="s">
        <v>184</v>
      </c>
      <c r="B27" s="6">
        <v>150966852.06999999</v>
      </c>
      <c r="C27" s="2">
        <v>1.0584</v>
      </c>
      <c r="D27" s="2">
        <v>0.64776647727787162</v>
      </c>
      <c r="E27" s="7">
        <f t="shared" si="0"/>
        <v>233057525.15074953</v>
      </c>
      <c r="F27" s="6">
        <v>191846640.72</v>
      </c>
      <c r="G27" s="2">
        <v>1.0590999999999999</v>
      </c>
      <c r="H27" s="2">
        <v>0.68604947608499378</v>
      </c>
      <c r="I27" s="7">
        <f t="shared" si="1"/>
        <v>279639657.79085058</v>
      </c>
      <c r="J27" s="6">
        <v>224452281.97999999</v>
      </c>
      <c r="K27" s="2">
        <v>1.0641</v>
      </c>
      <c r="L27" s="2">
        <v>0.7300252475020419</v>
      </c>
      <c r="M27" s="7">
        <f t="shared" si="2"/>
        <v>307458245.79083776</v>
      </c>
      <c r="N27" s="6">
        <v>240248096.05000001</v>
      </c>
      <c r="O27" s="2">
        <v>1.1067</v>
      </c>
      <c r="P27" s="2">
        <v>0.80791894141050979</v>
      </c>
      <c r="Q27" s="7">
        <f t="shared" si="3"/>
        <v>297366584.3637253</v>
      </c>
      <c r="R27" s="6">
        <v>264482924.97</v>
      </c>
      <c r="S27" s="2">
        <v>1.0629</v>
      </c>
      <c r="T27" s="2">
        <v>0.85873704282523078</v>
      </c>
      <c r="U27" s="7">
        <f t="shared" si="4"/>
        <v>307990585.91889262</v>
      </c>
      <c r="V27" s="6">
        <v>276947444.64999998</v>
      </c>
      <c r="W27" s="2">
        <v>1.0295000000000001</v>
      </c>
      <c r="X27" s="2">
        <v>0.88406978558857519</v>
      </c>
      <c r="Y27" s="7">
        <f t="shared" si="5"/>
        <v>313264234.52603394</v>
      </c>
      <c r="Z27" s="6">
        <v>297379174.55000001</v>
      </c>
      <c r="AA27" s="2">
        <v>1.0375000000000001</v>
      </c>
      <c r="AB27" s="3">
        <v>0.9172224025481468</v>
      </c>
      <c r="AC27" s="7">
        <f t="shared" si="6"/>
        <v>324217085.98028928</v>
      </c>
      <c r="AD27" s="6">
        <v>325733755.44</v>
      </c>
      <c r="AE27" s="2">
        <v>1.0430999999999999</v>
      </c>
      <c r="AF27" s="3">
        <v>0.95675468809797182</v>
      </c>
      <c r="AG27" s="7">
        <f t="shared" si="7"/>
        <v>340456921.18588793</v>
      </c>
      <c r="AH27" s="6">
        <v>359138985.16000003</v>
      </c>
      <c r="AI27" s="2">
        <v>1.0451999999999999</v>
      </c>
      <c r="AJ27" s="3">
        <v>1</v>
      </c>
      <c r="AK27" s="7">
        <f t="shared" si="8"/>
        <v>359138985.16000003</v>
      </c>
    </row>
    <row r="28" spans="1:37" x14ac:dyDescent="0.25">
      <c r="A28" t="s">
        <v>118</v>
      </c>
      <c r="B28" s="6">
        <v>27617611.888301603</v>
      </c>
      <c r="C28" s="2">
        <v>1.0584</v>
      </c>
      <c r="D28" s="2">
        <v>0.64776647727787162</v>
      </c>
      <c r="E28" s="7">
        <f>B28/D28</f>
        <v>42635136.051436186</v>
      </c>
      <c r="F28" s="6">
        <v>28374922.962807298</v>
      </c>
      <c r="G28" s="2">
        <v>1.0590999999999999</v>
      </c>
      <c r="H28" s="2">
        <v>0.68604947608499378</v>
      </c>
      <c r="I28" s="7">
        <f>F28/H28</f>
        <v>41359878.480968282</v>
      </c>
      <c r="J28" s="6"/>
      <c r="K28" s="2">
        <v>1.0641</v>
      </c>
      <c r="L28" s="2">
        <v>0.7300252475020419</v>
      </c>
      <c r="M28" s="7">
        <f t="shared" si="2"/>
        <v>0</v>
      </c>
      <c r="N28" s="6">
        <v>40409766.210000001</v>
      </c>
      <c r="O28" s="2">
        <v>1.1067</v>
      </c>
      <c r="P28" s="2">
        <v>0.80791894141050979</v>
      </c>
      <c r="Q28" s="7">
        <f t="shared" si="3"/>
        <v>50017104.611324482</v>
      </c>
      <c r="R28" s="6">
        <v>46461964.890000001</v>
      </c>
      <c r="S28" s="2">
        <v>1.0629</v>
      </c>
      <c r="T28" s="2">
        <v>0.85873704282523078</v>
      </c>
      <c r="U28" s="7">
        <f t="shared" si="4"/>
        <v>54104996.725354828</v>
      </c>
      <c r="V28" s="6">
        <v>52481876.100000001</v>
      </c>
      <c r="W28" s="2">
        <v>1.0295000000000001</v>
      </c>
      <c r="X28" s="2">
        <v>0.88406978558857519</v>
      </c>
      <c r="Y28" s="7">
        <f t="shared" si="5"/>
        <v>59363951.755301595</v>
      </c>
      <c r="Z28" s="6">
        <v>57525964.210000001</v>
      </c>
      <c r="AA28" s="2">
        <v>1.0375000000000001</v>
      </c>
      <c r="AB28" s="3">
        <v>0.9172224025481468</v>
      </c>
      <c r="AC28" s="7">
        <f t="shared" si="6"/>
        <v>62717574.331139773</v>
      </c>
      <c r="AD28" s="6">
        <v>60994381.020000003</v>
      </c>
      <c r="AE28" s="2">
        <v>1.0430999999999999</v>
      </c>
      <c r="AF28" s="3">
        <v>0.95675468809797182</v>
      </c>
      <c r="AG28" s="7">
        <f t="shared" si="7"/>
        <v>63751327.042103991</v>
      </c>
      <c r="AH28" s="6">
        <v>67364209.829999998</v>
      </c>
      <c r="AI28" s="2">
        <v>1.0451999999999999</v>
      </c>
      <c r="AJ28" s="3">
        <v>1</v>
      </c>
      <c r="AK28" s="7">
        <f t="shared" si="8"/>
        <v>67364209.829999998</v>
      </c>
    </row>
    <row r="29" spans="1:37" x14ac:dyDescent="0.25">
      <c r="A29" t="s">
        <v>119</v>
      </c>
      <c r="B29" s="6">
        <v>38230788.149999999</v>
      </c>
      <c r="C29" s="2">
        <v>1.0584</v>
      </c>
      <c r="D29" s="2">
        <v>0.64776647727787162</v>
      </c>
      <c r="E29" s="7">
        <f t="shared" si="0"/>
        <v>59019398.951699972</v>
      </c>
      <c r="F29" s="6">
        <v>45904903.879999898</v>
      </c>
      <c r="G29" s="2">
        <v>1.0590999999999999</v>
      </c>
      <c r="H29" s="2">
        <v>0.68604947608499378</v>
      </c>
      <c r="I29" s="7">
        <f t="shared" si="1"/>
        <v>66911943.642841294</v>
      </c>
      <c r="J29" s="6">
        <v>44151102.93</v>
      </c>
      <c r="K29" s="2">
        <v>1.0641</v>
      </c>
      <c r="L29" s="2">
        <v>0.7300252475020419</v>
      </c>
      <c r="M29" s="7">
        <f t="shared" si="2"/>
        <v>60478871.218596458</v>
      </c>
      <c r="N29" s="6">
        <v>52184966.090000004</v>
      </c>
      <c r="O29" s="2">
        <v>1.1067</v>
      </c>
      <c r="P29" s="2">
        <v>0.80791894141050979</v>
      </c>
      <c r="Q29" s="7">
        <f t="shared" si="3"/>
        <v>64591833.926919192</v>
      </c>
      <c r="R29" s="6">
        <v>59059079.770000003</v>
      </c>
      <c r="S29" s="2">
        <v>1.0629</v>
      </c>
      <c r="T29" s="2">
        <v>0.85873704282523078</v>
      </c>
      <c r="U29" s="7">
        <f t="shared" si="4"/>
        <v>68774347.471603885</v>
      </c>
      <c r="V29" s="6">
        <v>61293648.450000003</v>
      </c>
      <c r="W29" s="2">
        <v>1.0295000000000001</v>
      </c>
      <c r="X29" s="2">
        <v>0.88406978558857519</v>
      </c>
      <c r="Y29" s="7">
        <f t="shared" si="5"/>
        <v>69331233.177699149</v>
      </c>
      <c r="Z29" s="6">
        <v>68552640.650000006</v>
      </c>
      <c r="AA29" s="2">
        <v>1.0375000000000001</v>
      </c>
      <c r="AB29" s="3">
        <v>0.9172224025481468</v>
      </c>
      <c r="AC29" s="7">
        <f t="shared" si="6"/>
        <v>74739387.589698061</v>
      </c>
      <c r="AD29" s="6">
        <v>73910348.109999999</v>
      </c>
      <c r="AE29" s="2">
        <v>1.0430999999999999</v>
      </c>
      <c r="AF29" s="3">
        <v>0.95675468809797182</v>
      </c>
      <c r="AG29" s="7">
        <f t="shared" si="7"/>
        <v>77251095.844571993</v>
      </c>
      <c r="AH29" s="6">
        <v>86822090.079999998</v>
      </c>
      <c r="AI29" s="2">
        <v>1.0451999999999999</v>
      </c>
      <c r="AJ29" s="3">
        <v>1</v>
      </c>
      <c r="AK29" s="7">
        <f t="shared" si="8"/>
        <v>86822090.079999998</v>
      </c>
    </row>
    <row r="30" spans="1:37" x14ac:dyDescent="0.25">
      <c r="A30" t="s">
        <v>185</v>
      </c>
      <c r="B30" s="6">
        <v>9600371.2599999998</v>
      </c>
      <c r="C30" s="2">
        <v>1.0584</v>
      </c>
      <c r="D30" s="2">
        <v>0.64776647727787162</v>
      </c>
      <c r="E30" s="7">
        <f t="shared" si="0"/>
        <v>14820728.760685373</v>
      </c>
      <c r="F30" s="6">
        <v>14040074.75</v>
      </c>
      <c r="G30" s="2">
        <v>1.0590999999999999</v>
      </c>
      <c r="H30" s="2">
        <v>0.68604947608499378</v>
      </c>
      <c r="I30" s="7">
        <f t="shared" si="1"/>
        <v>20465105.272175141</v>
      </c>
      <c r="J30" s="6">
        <v>17227796.059999999</v>
      </c>
      <c r="K30" s="2">
        <v>1.0641</v>
      </c>
      <c r="L30" s="2">
        <v>0.7300252475020419</v>
      </c>
      <c r="M30" s="7">
        <f t="shared" si="2"/>
        <v>23598904.447413392</v>
      </c>
      <c r="N30" s="6">
        <v>16438746.449999999</v>
      </c>
      <c r="O30" s="2">
        <v>1.1067</v>
      </c>
      <c r="P30" s="2">
        <v>0.80791894141050979</v>
      </c>
      <c r="Q30" s="7">
        <f t="shared" si="3"/>
        <v>20347024.444432907</v>
      </c>
      <c r="R30" s="6">
        <v>17864727.84</v>
      </c>
      <c r="S30" s="2">
        <v>1.0629</v>
      </c>
      <c r="T30" s="2">
        <v>0.85873704282523078</v>
      </c>
      <c r="U30" s="7">
        <f t="shared" si="4"/>
        <v>20803490.415675256</v>
      </c>
      <c r="V30" s="6">
        <v>18222482.859999999</v>
      </c>
      <c r="W30" s="2">
        <v>1.0295000000000001</v>
      </c>
      <c r="X30" s="2">
        <v>0.88406978558857519</v>
      </c>
      <c r="Y30" s="7">
        <f t="shared" si="5"/>
        <v>20612041.217841487</v>
      </c>
      <c r="Z30" s="6">
        <v>21826571.93</v>
      </c>
      <c r="AA30" s="2">
        <v>1.0375000000000001</v>
      </c>
      <c r="AB30" s="3">
        <v>0.9172224025481468</v>
      </c>
      <c r="AC30" s="7">
        <f t="shared" si="6"/>
        <v>23796379.012727264</v>
      </c>
      <c r="AD30" s="6">
        <v>23087941.489999998</v>
      </c>
      <c r="AE30" s="2">
        <v>1.0430999999999999</v>
      </c>
      <c r="AF30" s="3">
        <v>0.95675468809797182</v>
      </c>
      <c r="AG30" s="7">
        <f t="shared" si="7"/>
        <v>24131516.445347995</v>
      </c>
      <c r="AH30" s="6">
        <v>27463854.440000001</v>
      </c>
      <c r="AI30" s="2">
        <v>1.0451999999999999</v>
      </c>
      <c r="AJ30" s="3">
        <v>1</v>
      </c>
      <c r="AK30" s="7">
        <f t="shared" si="8"/>
        <v>27463854.440000001</v>
      </c>
    </row>
    <row r="31" spans="1:37" x14ac:dyDescent="0.25">
      <c r="A31" t="s">
        <v>186</v>
      </c>
      <c r="B31" s="6">
        <v>16201680.779999999</v>
      </c>
      <c r="C31" s="2">
        <v>1.0584</v>
      </c>
      <c r="D31" s="2">
        <v>0.64776647727787162</v>
      </c>
      <c r="E31" s="7">
        <f t="shared" si="0"/>
        <v>25011607.343567401</v>
      </c>
      <c r="F31" s="6">
        <v>18946663.789999999</v>
      </c>
      <c r="G31" s="2">
        <v>1.0590999999999999</v>
      </c>
      <c r="H31" s="2">
        <v>0.68604947608499378</v>
      </c>
      <c r="I31" s="7">
        <f t="shared" si="1"/>
        <v>27617051.612838373</v>
      </c>
      <c r="J31" s="6">
        <v>11483630.140000001</v>
      </c>
      <c r="K31" s="2">
        <v>1.0641</v>
      </c>
      <c r="L31" s="2">
        <v>0.7300252475020419</v>
      </c>
      <c r="M31" s="7">
        <f t="shared" si="2"/>
        <v>15730456.144214218</v>
      </c>
      <c r="N31" s="6">
        <v>25868932.690000001</v>
      </c>
      <c r="O31" s="2">
        <v>1.1067</v>
      </c>
      <c r="P31" s="2">
        <v>0.80791894141050979</v>
      </c>
      <c r="Q31" s="7">
        <f t="shared" si="3"/>
        <v>32019217.973571185</v>
      </c>
      <c r="R31" s="6">
        <v>24000852.91</v>
      </c>
      <c r="S31" s="2">
        <v>1.0629</v>
      </c>
      <c r="T31" s="2">
        <v>0.85873704282523078</v>
      </c>
      <c r="U31" s="7">
        <f t="shared" si="4"/>
        <v>27949013.158949785</v>
      </c>
      <c r="V31" s="6">
        <v>27851851.739999998</v>
      </c>
      <c r="W31" s="2">
        <v>1.0295000000000001</v>
      </c>
      <c r="X31" s="2">
        <v>0.88406978558857519</v>
      </c>
      <c r="Y31" s="7">
        <f t="shared" si="5"/>
        <v>31504132.585480735</v>
      </c>
      <c r="Z31" s="6">
        <v>28904094.120000001</v>
      </c>
      <c r="AA31" s="2">
        <v>1.0375000000000001</v>
      </c>
      <c r="AB31" s="3">
        <v>0.9172224025481468</v>
      </c>
      <c r="AC31" s="7">
        <f t="shared" si="6"/>
        <v>31512634.274633046</v>
      </c>
      <c r="AD31" s="6">
        <v>30793872.469999999</v>
      </c>
      <c r="AE31" s="2">
        <v>1.0430999999999999</v>
      </c>
      <c r="AF31" s="3">
        <v>0.95675468809797182</v>
      </c>
      <c r="AG31" s="7">
        <f t="shared" si="7"/>
        <v>32185755.505643994</v>
      </c>
      <c r="AH31" s="6">
        <v>35967747.670000002</v>
      </c>
      <c r="AI31" s="2">
        <v>1.0451999999999999</v>
      </c>
      <c r="AJ31" s="3">
        <v>1</v>
      </c>
      <c r="AK31" s="7">
        <f t="shared" si="8"/>
        <v>35967747.670000002</v>
      </c>
    </row>
    <row r="32" spans="1:37" x14ac:dyDescent="0.25">
      <c r="A32" t="s">
        <v>122</v>
      </c>
      <c r="B32" s="6">
        <v>10461536.220000001</v>
      </c>
      <c r="C32" s="2">
        <v>1.0584</v>
      </c>
      <c r="D32" s="2">
        <v>0.64776647727787162</v>
      </c>
      <c r="E32" s="7">
        <f t="shared" si="0"/>
        <v>16150166.127711372</v>
      </c>
      <c r="F32" s="6">
        <v>10549832.859999999</v>
      </c>
      <c r="G32" s="2">
        <v>1.0590999999999999</v>
      </c>
      <c r="H32" s="2">
        <v>0.68604947608499378</v>
      </c>
      <c r="I32" s="7">
        <f t="shared" si="1"/>
        <v>15377656.025923405</v>
      </c>
      <c r="J32" s="6"/>
      <c r="K32" s="2">
        <v>1.0641</v>
      </c>
      <c r="L32" s="2">
        <v>0.7300252475020419</v>
      </c>
      <c r="M32" s="7">
        <f t="shared" si="2"/>
        <v>0</v>
      </c>
      <c r="N32" s="6">
        <v>13997880.68</v>
      </c>
      <c r="O32" s="2">
        <v>1.1067</v>
      </c>
      <c r="P32" s="2">
        <v>0.80791894141050979</v>
      </c>
      <c r="Q32" s="7">
        <f t="shared" si="3"/>
        <v>17325847.882167142</v>
      </c>
      <c r="R32" s="6">
        <v>15684967.74</v>
      </c>
      <c r="S32" s="2">
        <v>1.0629</v>
      </c>
      <c r="T32" s="2">
        <v>0.85873704282523078</v>
      </c>
      <c r="U32" s="7">
        <f t="shared" si="4"/>
        <v>18265157.967795022</v>
      </c>
      <c r="V32" s="6">
        <v>16438479.449999999</v>
      </c>
      <c r="W32" s="2">
        <v>1.0295000000000001</v>
      </c>
      <c r="X32" s="2">
        <v>0.88406978558857519</v>
      </c>
      <c r="Y32" s="7">
        <f t="shared" si="5"/>
        <v>18594097.11537192</v>
      </c>
      <c r="Z32" s="6">
        <v>18297925.300000001</v>
      </c>
      <c r="AA32" s="2">
        <v>1.0375000000000001</v>
      </c>
      <c r="AB32" s="3">
        <v>0.9172224025481468</v>
      </c>
      <c r="AC32" s="7">
        <f t="shared" si="6"/>
        <v>19949278.658225432</v>
      </c>
      <c r="AD32" s="6">
        <v>19332465.829999998</v>
      </c>
      <c r="AE32" s="2">
        <v>1.0430999999999999</v>
      </c>
      <c r="AF32" s="3">
        <v>0.95675468809797182</v>
      </c>
      <c r="AG32" s="7">
        <f t="shared" si="7"/>
        <v>20206293.285515994</v>
      </c>
      <c r="AH32" s="6">
        <v>22408608.27</v>
      </c>
      <c r="AI32" s="2">
        <v>1.0451999999999999</v>
      </c>
      <c r="AJ32" s="3">
        <v>1</v>
      </c>
      <c r="AK32" s="7">
        <f t="shared" si="8"/>
        <v>22408608.27</v>
      </c>
    </row>
    <row r="33" spans="1:37" x14ac:dyDescent="0.25">
      <c r="A33" t="s">
        <v>123</v>
      </c>
      <c r="B33" s="6">
        <v>239332177.58000001</v>
      </c>
      <c r="C33" s="2">
        <v>1.0584</v>
      </c>
      <c r="D33" s="2">
        <v>0.64776647727787162</v>
      </c>
      <c r="E33" s="7">
        <f t="shared" si="0"/>
        <v>369472928.86435366</v>
      </c>
      <c r="F33" s="6">
        <v>287752615.25999999</v>
      </c>
      <c r="G33" s="2">
        <v>1.0590999999999999</v>
      </c>
      <c r="H33" s="2">
        <v>0.68604947608499378</v>
      </c>
      <c r="I33" s="7">
        <f t="shared" si="1"/>
        <v>419434203.05790114</v>
      </c>
      <c r="J33" s="6">
        <v>341448563.81</v>
      </c>
      <c r="K33" s="2">
        <v>1.0641</v>
      </c>
      <c r="L33" s="2">
        <v>0.7300252475020419</v>
      </c>
      <c r="M33" s="7">
        <f t="shared" si="2"/>
        <v>467721582.20328534</v>
      </c>
      <c r="N33" s="6">
        <v>368056490.5</v>
      </c>
      <c r="O33" s="2">
        <v>1.1067</v>
      </c>
      <c r="P33" s="2">
        <v>0.80791894141050979</v>
      </c>
      <c r="Q33" s="7">
        <f t="shared" si="3"/>
        <v>455561160.45184743</v>
      </c>
      <c r="R33" s="6">
        <v>428847707.73000002</v>
      </c>
      <c r="S33" s="2">
        <v>1.0629</v>
      </c>
      <c r="T33" s="2">
        <v>0.85873704282523078</v>
      </c>
      <c r="U33" s="7">
        <f t="shared" si="4"/>
        <v>499393512.03378636</v>
      </c>
      <c r="V33" s="6">
        <v>461781446.77999997</v>
      </c>
      <c r="W33" s="2">
        <v>1.0295000000000001</v>
      </c>
      <c r="X33" s="2">
        <v>0.88406978558857519</v>
      </c>
      <c r="Y33" s="7">
        <f t="shared" si="5"/>
        <v>522335967.48537898</v>
      </c>
      <c r="Z33" s="6">
        <v>447109441.01999998</v>
      </c>
      <c r="AA33" s="2">
        <v>1.0375000000000001</v>
      </c>
      <c r="AB33" s="3">
        <v>0.9172224025481468</v>
      </c>
      <c r="AC33" s="7">
        <f t="shared" si="6"/>
        <v>487460227.50630575</v>
      </c>
      <c r="AD33" s="6">
        <v>541281450.49000001</v>
      </c>
      <c r="AE33" s="2">
        <v>1.0430999999999999</v>
      </c>
      <c r="AF33" s="3">
        <v>0.95675468809797182</v>
      </c>
      <c r="AG33" s="7">
        <f t="shared" si="7"/>
        <v>565747372.05214798</v>
      </c>
      <c r="AH33" s="6">
        <v>581558925.52999997</v>
      </c>
      <c r="AI33" s="2">
        <v>1.0451999999999999</v>
      </c>
      <c r="AJ33" s="3">
        <v>1</v>
      </c>
      <c r="AK33" s="7">
        <f t="shared" si="8"/>
        <v>581558925.52999997</v>
      </c>
    </row>
    <row r="34" spans="1:37" x14ac:dyDescent="0.25">
      <c r="A34" t="s">
        <v>124</v>
      </c>
      <c r="B34" s="6">
        <v>13976902.17</v>
      </c>
      <c r="C34" s="2">
        <v>1.0584</v>
      </c>
      <c r="D34" s="2">
        <v>0.64776647727787162</v>
      </c>
      <c r="E34" s="7">
        <f t="shared" si="0"/>
        <v>21577069.29931841</v>
      </c>
      <c r="F34" s="6">
        <v>18955439.129999999</v>
      </c>
      <c r="G34" s="2">
        <v>1.0590999999999999</v>
      </c>
      <c r="H34" s="2">
        <v>0.68604947608499378</v>
      </c>
      <c r="I34" s="7">
        <f t="shared" si="1"/>
        <v>27629842.731126338</v>
      </c>
      <c r="J34" s="6">
        <v>18918246.18</v>
      </c>
      <c r="K34" s="2">
        <v>1.0641</v>
      </c>
      <c r="L34" s="2">
        <v>0.7300252475020419</v>
      </c>
      <c r="M34" s="7">
        <f t="shared" si="2"/>
        <v>25914509.456670653</v>
      </c>
      <c r="N34" s="6">
        <v>20904132.190000001</v>
      </c>
      <c r="O34" s="2">
        <v>1.1067</v>
      </c>
      <c r="P34" s="2">
        <v>0.80791894141050979</v>
      </c>
      <c r="Q34" s="7">
        <f t="shared" si="3"/>
        <v>25874046.415478766</v>
      </c>
      <c r="R34" s="6">
        <v>23322021.5</v>
      </c>
      <c r="S34" s="2">
        <v>1.0629</v>
      </c>
      <c r="T34" s="2">
        <v>0.85873704282523078</v>
      </c>
      <c r="U34" s="7">
        <f t="shared" si="4"/>
        <v>27158513.417880438</v>
      </c>
      <c r="V34" s="6">
        <v>24943034.02</v>
      </c>
      <c r="W34" s="2">
        <v>1.0295000000000001</v>
      </c>
      <c r="X34" s="2">
        <v>0.88406978558857519</v>
      </c>
      <c r="Y34" s="7">
        <f t="shared" si="5"/>
        <v>28213874.545428574</v>
      </c>
      <c r="Z34" s="6">
        <v>27209636.260000002</v>
      </c>
      <c r="AA34" s="2">
        <v>1.0375000000000001</v>
      </c>
      <c r="AB34" s="3">
        <v>0.9172224025481468</v>
      </c>
      <c r="AC34" s="7">
        <f t="shared" si="6"/>
        <v>29665254.778348826</v>
      </c>
      <c r="AD34" s="6">
        <v>29566450.530000001</v>
      </c>
      <c r="AE34" s="2">
        <v>1.0430999999999999</v>
      </c>
      <c r="AF34" s="3">
        <v>0.95675468809797182</v>
      </c>
      <c r="AG34" s="7">
        <f t="shared" si="7"/>
        <v>30902854.093955997</v>
      </c>
      <c r="AH34" s="6">
        <v>35027954.57</v>
      </c>
      <c r="AI34" s="2">
        <v>1.0451999999999999</v>
      </c>
      <c r="AJ34" s="3">
        <v>1</v>
      </c>
      <c r="AK34" s="7">
        <f t="shared" si="8"/>
        <v>35027954.57</v>
      </c>
    </row>
    <row r="35" spans="1:37" x14ac:dyDescent="0.25">
      <c r="A35" t="s">
        <v>187</v>
      </c>
      <c r="B35" s="6">
        <v>19304514.8899999</v>
      </c>
      <c r="C35" s="2">
        <v>1.0584</v>
      </c>
      <c r="D35" s="2">
        <v>0.64776647727787162</v>
      </c>
      <c r="E35" s="7">
        <f t="shared" si="0"/>
        <v>29801657.799773522</v>
      </c>
      <c r="F35" s="6">
        <v>23240005.600000001</v>
      </c>
      <c r="G35" s="2">
        <v>1.0590999999999999</v>
      </c>
      <c r="H35" s="2">
        <v>0.68604947608499378</v>
      </c>
      <c r="I35" s="7">
        <f t="shared" si="1"/>
        <v>33875116.023149364</v>
      </c>
      <c r="J35" s="6">
        <v>25953430.359999999</v>
      </c>
      <c r="K35" s="2">
        <v>1.0641</v>
      </c>
      <c r="L35" s="2">
        <v>0.7300252475020419</v>
      </c>
      <c r="M35" s="7">
        <f t="shared" si="2"/>
        <v>35551414.761072911</v>
      </c>
      <c r="N35" s="6">
        <v>31984699.289999999</v>
      </c>
      <c r="O35" s="2">
        <v>1.1067</v>
      </c>
      <c r="P35" s="2">
        <v>0.80791894141050979</v>
      </c>
      <c r="Q35" s="7">
        <f t="shared" si="3"/>
        <v>39588995.443230152</v>
      </c>
      <c r="R35" s="6">
        <v>38251390.450000003</v>
      </c>
      <c r="S35" s="2">
        <v>1.0629</v>
      </c>
      <c r="T35" s="2">
        <v>0.85873704282523078</v>
      </c>
      <c r="U35" s="7">
        <f t="shared" si="4"/>
        <v>44543775.966800682</v>
      </c>
      <c r="V35" s="6">
        <v>37709629.060000002</v>
      </c>
      <c r="W35" s="2">
        <v>1.0295000000000001</v>
      </c>
      <c r="X35" s="2">
        <v>0.88406978558857519</v>
      </c>
      <c r="Y35" s="7">
        <f t="shared" si="5"/>
        <v>42654584.145633452</v>
      </c>
      <c r="Z35" s="6">
        <v>40456678.549999997</v>
      </c>
      <c r="AA35" s="2">
        <v>1.0375000000000001</v>
      </c>
      <c r="AB35" s="3">
        <v>0.9172224025481468</v>
      </c>
      <c r="AC35" s="7">
        <f t="shared" si="6"/>
        <v>44107817.730581813</v>
      </c>
      <c r="AD35" s="6">
        <v>42965319.5</v>
      </c>
      <c r="AE35" s="2">
        <v>1.0430999999999999</v>
      </c>
      <c r="AF35" s="3">
        <v>0.95675468809797182</v>
      </c>
      <c r="AG35" s="7">
        <f t="shared" si="7"/>
        <v>44907351.941399992</v>
      </c>
      <c r="AH35" s="6">
        <v>46520716.509999998</v>
      </c>
      <c r="AI35" s="2">
        <v>1.0451999999999999</v>
      </c>
      <c r="AJ35" s="3">
        <v>1</v>
      </c>
      <c r="AK35" s="7">
        <f t="shared" si="8"/>
        <v>46520716.509999998</v>
      </c>
    </row>
    <row r="36" spans="1:37" x14ac:dyDescent="0.25">
      <c r="A36" t="s">
        <v>188</v>
      </c>
      <c r="B36" s="6">
        <v>7264629.2051312001</v>
      </c>
      <c r="C36" s="2">
        <v>1.0584</v>
      </c>
      <c r="D36" s="2">
        <v>0.64776647727787162</v>
      </c>
      <c r="E36" s="7">
        <f>B36/D36</f>
        <v>11214889.099632893</v>
      </c>
      <c r="F36" s="6">
        <v>8002573.3358435994</v>
      </c>
      <c r="G36" s="2">
        <v>1.0590999999999999</v>
      </c>
      <c r="H36" s="2">
        <v>0.68604947608499378</v>
      </c>
      <c r="I36" s="7">
        <f>F36/H36</f>
        <v>11664717.509167183</v>
      </c>
      <c r="J36" s="6">
        <v>10020648.59</v>
      </c>
      <c r="K36" s="2">
        <v>1.0641</v>
      </c>
      <c r="L36" s="2">
        <v>0.7300252475020419</v>
      </c>
      <c r="M36" s="7">
        <f t="shared" si="2"/>
        <v>13726441.139245629</v>
      </c>
      <c r="N36" s="6">
        <v>9356186.0600000005</v>
      </c>
      <c r="O36" s="2">
        <v>1.1067</v>
      </c>
      <c r="P36" s="2">
        <v>0.80791894141050979</v>
      </c>
      <c r="Q36" s="7">
        <f t="shared" si="3"/>
        <v>11580599.959279889</v>
      </c>
      <c r="R36" s="6">
        <v>10262619.140000001</v>
      </c>
      <c r="S36" s="2">
        <v>1.0629</v>
      </c>
      <c r="T36" s="2">
        <v>0.85873704282523078</v>
      </c>
      <c r="U36" s="7">
        <f t="shared" si="4"/>
        <v>11950828.516999979</v>
      </c>
      <c r="V36" s="6">
        <v>11978574.699999999</v>
      </c>
      <c r="W36" s="2">
        <v>1.0295000000000001</v>
      </c>
      <c r="X36" s="2">
        <v>0.88406978558857519</v>
      </c>
      <c r="Y36" s="7">
        <f t="shared" si="5"/>
        <v>13549354.242465356</v>
      </c>
      <c r="Z36" s="6">
        <v>12993376.050000001</v>
      </c>
      <c r="AA36" s="2">
        <v>1.0375000000000001</v>
      </c>
      <c r="AB36" s="3">
        <v>0.9172224025481468</v>
      </c>
      <c r="AC36" s="7">
        <f t="shared" si="6"/>
        <v>14166003.810965523</v>
      </c>
      <c r="AD36" s="6">
        <v>14374975.970000001</v>
      </c>
      <c r="AE36" s="2">
        <v>1.0430999999999999</v>
      </c>
      <c r="AF36" s="3">
        <v>0.95675468809797182</v>
      </c>
      <c r="AG36" s="7">
        <f t="shared" si="7"/>
        <v>15024724.883843999</v>
      </c>
      <c r="AH36" s="6">
        <v>19497135.879999999</v>
      </c>
      <c r="AI36" s="2">
        <v>1.0451999999999999</v>
      </c>
      <c r="AJ36" s="3">
        <v>1</v>
      </c>
      <c r="AK36" s="7">
        <f t="shared" si="8"/>
        <v>19497135.879999999</v>
      </c>
    </row>
    <row r="37" spans="1:37" x14ac:dyDescent="0.25">
      <c r="A37" t="s">
        <v>189</v>
      </c>
      <c r="B37" s="6">
        <v>12726454.82</v>
      </c>
      <c r="C37" s="2">
        <v>1.0584</v>
      </c>
      <c r="D37" s="2">
        <v>0.64776647727787162</v>
      </c>
      <c r="E37" s="7">
        <f t="shared" si="0"/>
        <v>19646670.932217363</v>
      </c>
      <c r="F37" s="6">
        <v>12522753.34</v>
      </c>
      <c r="G37" s="2">
        <v>1.0590999999999999</v>
      </c>
      <c r="H37" s="2">
        <v>0.68604947608499378</v>
      </c>
      <c r="I37" s="7">
        <f t="shared" si="1"/>
        <v>18253425.994087592</v>
      </c>
      <c r="J37" s="6">
        <v>15177681.380000001</v>
      </c>
      <c r="K37" s="2">
        <v>1.0641</v>
      </c>
      <c r="L37" s="2">
        <v>0.7300252475020419</v>
      </c>
      <c r="M37" s="7">
        <f t="shared" si="2"/>
        <v>20790625.299514107</v>
      </c>
      <c r="N37" s="6">
        <v>14980661.369999999</v>
      </c>
      <c r="O37" s="2">
        <v>1.1067</v>
      </c>
      <c r="P37" s="2">
        <v>0.80791894141050979</v>
      </c>
      <c r="Q37" s="7">
        <f t="shared" si="3"/>
        <v>18542282.650095969</v>
      </c>
      <c r="R37" s="6">
        <v>16334179.09</v>
      </c>
      <c r="S37" s="2">
        <v>1.0629</v>
      </c>
      <c r="T37" s="2">
        <v>0.85873704282523078</v>
      </c>
      <c r="U37" s="7">
        <f t="shared" si="4"/>
        <v>19021165.124379423</v>
      </c>
      <c r="V37" s="6">
        <v>17398304.399999999</v>
      </c>
      <c r="W37" s="2">
        <v>1.0295000000000001</v>
      </c>
      <c r="X37" s="2">
        <v>0.88406978558857519</v>
      </c>
      <c r="Y37" s="7">
        <f t="shared" si="5"/>
        <v>19679786.238161013</v>
      </c>
      <c r="Z37" s="6">
        <v>17060884.640000001</v>
      </c>
      <c r="AA37" s="2">
        <v>1.0375000000000001</v>
      </c>
      <c r="AB37" s="3">
        <v>0.9172224025481468</v>
      </c>
      <c r="AC37" s="7">
        <f t="shared" si="6"/>
        <v>18600597.404296871</v>
      </c>
      <c r="AD37" s="6">
        <v>18807019.09</v>
      </c>
      <c r="AE37" s="2">
        <v>1.0430999999999999</v>
      </c>
      <c r="AF37" s="3">
        <v>0.95675468809797182</v>
      </c>
      <c r="AG37" s="7">
        <f t="shared" si="7"/>
        <v>19657096.352867998</v>
      </c>
      <c r="AH37" s="6">
        <v>21950054.25</v>
      </c>
      <c r="AI37" s="2">
        <v>1.0451999999999999</v>
      </c>
      <c r="AJ37" s="3">
        <v>1</v>
      </c>
      <c r="AK37" s="7">
        <f t="shared" si="8"/>
        <v>21950054.25</v>
      </c>
    </row>
    <row r="38" spans="1:37" x14ac:dyDescent="0.25">
      <c r="A38" t="s">
        <v>128</v>
      </c>
      <c r="B38" s="6"/>
      <c r="C38" s="2">
        <v>1.0584</v>
      </c>
      <c r="D38" s="2">
        <v>0.64776647727787162</v>
      </c>
      <c r="E38" s="7">
        <f t="shared" si="0"/>
        <v>0</v>
      </c>
      <c r="F38" s="6">
        <v>14832067.83</v>
      </c>
      <c r="G38" s="2">
        <v>1.0590999999999999</v>
      </c>
      <c r="H38" s="2">
        <v>0.68604947608499378</v>
      </c>
      <c r="I38" s="7">
        <f t="shared" si="1"/>
        <v>21619530.875004232</v>
      </c>
      <c r="J38" s="6">
        <v>16102258.460000001</v>
      </c>
      <c r="K38" s="2">
        <v>1.0641</v>
      </c>
      <c r="L38" s="2">
        <v>0.7300252475020419</v>
      </c>
      <c r="M38" s="7">
        <f t="shared" si="2"/>
        <v>22057125.442027897</v>
      </c>
      <c r="N38" s="6">
        <v>16651391.630000001</v>
      </c>
      <c r="O38" s="2">
        <v>1.1067</v>
      </c>
      <c r="P38" s="2">
        <v>0.80791894141050979</v>
      </c>
      <c r="Q38" s="7">
        <f t="shared" si="3"/>
        <v>20610225.576502856</v>
      </c>
      <c r="R38" s="6">
        <v>17391226.449999999</v>
      </c>
      <c r="S38" s="2">
        <v>1.0629</v>
      </c>
      <c r="T38" s="2">
        <v>0.85873704282523078</v>
      </c>
      <c r="U38" s="7">
        <f t="shared" si="4"/>
        <v>20252097.653529827</v>
      </c>
      <c r="V38" s="6">
        <v>18648000.260000002</v>
      </c>
      <c r="W38" s="2">
        <v>1.0295000000000001</v>
      </c>
      <c r="X38" s="2">
        <v>0.88406978558857519</v>
      </c>
      <c r="Y38" s="7">
        <f t="shared" si="5"/>
        <v>21093357.746170428</v>
      </c>
      <c r="Z38" s="6">
        <v>19327976.109999999</v>
      </c>
      <c r="AA38" s="2">
        <v>1.0375000000000001</v>
      </c>
      <c r="AB38" s="3">
        <v>0.9172224025481468</v>
      </c>
      <c r="AC38" s="7">
        <f t="shared" si="6"/>
        <v>21072289.617332406</v>
      </c>
      <c r="AD38" s="6">
        <v>22878785.800000001</v>
      </c>
      <c r="AE38" s="2">
        <v>1.0430999999999999</v>
      </c>
      <c r="AF38" s="3">
        <v>0.95675468809797182</v>
      </c>
      <c r="AG38" s="7">
        <f t="shared" si="7"/>
        <v>23912906.918159999</v>
      </c>
      <c r="AH38" s="6">
        <v>27650244.32</v>
      </c>
      <c r="AI38" s="2">
        <v>1.0451999999999999</v>
      </c>
      <c r="AJ38" s="3">
        <v>1</v>
      </c>
      <c r="AK38" s="7">
        <f t="shared" si="8"/>
        <v>27650244.32</v>
      </c>
    </row>
    <row r="39" spans="1:37" x14ac:dyDescent="0.25">
      <c r="A39" t="s">
        <v>129</v>
      </c>
      <c r="B39" s="6">
        <v>17849988.059999999</v>
      </c>
      <c r="C39" s="2">
        <v>1.0584</v>
      </c>
      <c r="D39" s="2">
        <v>0.64776647727787162</v>
      </c>
      <c r="E39" s="7">
        <f t="shared" si="0"/>
        <v>27556208.427165814</v>
      </c>
      <c r="F39" s="6">
        <v>25141885.469999999</v>
      </c>
      <c r="G39" s="2">
        <v>1.0590999999999999</v>
      </c>
      <c r="H39" s="2">
        <v>0.68604947608499378</v>
      </c>
      <c r="I39" s="7">
        <f t="shared" si="1"/>
        <v>36647335.719100825</v>
      </c>
      <c r="J39" s="6">
        <v>25995452.739999998</v>
      </c>
      <c r="K39" s="2">
        <v>1.0641</v>
      </c>
      <c r="L39" s="2">
        <v>0.7300252475020419</v>
      </c>
      <c r="M39" s="7">
        <f t="shared" si="2"/>
        <v>35608977.674333498</v>
      </c>
      <c r="N39" s="6">
        <v>28297012.940000001</v>
      </c>
      <c r="O39" s="2">
        <v>1.1067</v>
      </c>
      <c r="P39" s="2">
        <v>0.80791894141050979</v>
      </c>
      <c r="Q39" s="7">
        <f t="shared" si="3"/>
        <v>35024569.284880862</v>
      </c>
      <c r="R39" s="6">
        <v>30854661.390000001</v>
      </c>
      <c r="S39" s="2">
        <v>1.0629</v>
      </c>
      <c r="T39" s="2">
        <v>0.85873704282523078</v>
      </c>
      <c r="U39" s="7">
        <f t="shared" si="4"/>
        <v>35930278.829580553</v>
      </c>
      <c r="V39" s="6">
        <v>29924951.93</v>
      </c>
      <c r="W39" s="2">
        <v>1.0295000000000001</v>
      </c>
      <c r="X39" s="2">
        <v>0.88406978558857519</v>
      </c>
      <c r="Y39" s="7">
        <f t="shared" si="5"/>
        <v>33849083.429626845</v>
      </c>
      <c r="Z39" s="6">
        <v>35053137.270000003</v>
      </c>
      <c r="AA39" s="2">
        <v>1.0375000000000001</v>
      </c>
      <c r="AB39" s="3">
        <v>0.9172224025481468</v>
      </c>
      <c r="AC39" s="7">
        <f t="shared" si="6"/>
        <v>38216617.008719429</v>
      </c>
      <c r="AD39" s="6">
        <v>37467527.780000001</v>
      </c>
      <c r="AE39" s="2">
        <v>1.0430999999999999</v>
      </c>
      <c r="AF39" s="3">
        <v>0.95675468809797182</v>
      </c>
      <c r="AG39" s="7">
        <f t="shared" si="7"/>
        <v>39161060.035655998</v>
      </c>
      <c r="AH39" s="6">
        <v>41190981.810000002</v>
      </c>
      <c r="AI39" s="2">
        <v>1.0451999999999999</v>
      </c>
      <c r="AJ39" s="3">
        <v>1</v>
      </c>
      <c r="AK39" s="7">
        <f t="shared" si="8"/>
        <v>41190981.810000002</v>
      </c>
    </row>
    <row r="40" spans="1:37" x14ac:dyDescent="0.25">
      <c r="A40" t="s">
        <v>190</v>
      </c>
      <c r="B40" s="6">
        <v>14185136.810000001</v>
      </c>
      <c r="C40" s="2">
        <v>1.0584</v>
      </c>
      <c r="D40" s="2">
        <v>0.64776647727787162</v>
      </c>
      <c r="E40" s="7">
        <f t="shared" si="0"/>
        <v>21898534.900432982</v>
      </c>
      <c r="F40" s="6">
        <v>18800066.960000001</v>
      </c>
      <c r="G40" s="2">
        <v>1.0590999999999999</v>
      </c>
      <c r="H40" s="2">
        <v>0.68604947608499378</v>
      </c>
      <c r="I40" s="7">
        <f t="shared" si="1"/>
        <v>27403369.021261208</v>
      </c>
      <c r="J40" s="6">
        <v>20322120.030000001</v>
      </c>
      <c r="K40" s="2">
        <v>1.0641</v>
      </c>
      <c r="L40" s="2">
        <v>0.7300252475020419</v>
      </c>
      <c r="M40" s="7">
        <f t="shared" si="2"/>
        <v>27837557.809866238</v>
      </c>
      <c r="N40" s="6">
        <v>22072964.739999998</v>
      </c>
      <c r="O40" s="2">
        <v>1.1067</v>
      </c>
      <c r="P40" s="2">
        <v>0.80791894141050979</v>
      </c>
      <c r="Q40" s="7">
        <f t="shared" si="3"/>
        <v>27320766.488608114</v>
      </c>
      <c r="R40" s="6">
        <v>23984544</v>
      </c>
      <c r="S40" s="2">
        <v>1.0629</v>
      </c>
      <c r="T40" s="2">
        <v>0.85873704282523078</v>
      </c>
      <c r="U40" s="7">
        <f t="shared" si="4"/>
        <v>27930021.41970171</v>
      </c>
      <c r="V40" s="6">
        <v>25559511.460000001</v>
      </c>
      <c r="W40" s="2">
        <v>1.0295000000000001</v>
      </c>
      <c r="X40" s="2">
        <v>0.88406978558857519</v>
      </c>
      <c r="Y40" s="7">
        <f t="shared" si="5"/>
        <v>28911192.16678533</v>
      </c>
      <c r="Z40" s="6">
        <v>27625650.25</v>
      </c>
      <c r="AA40" s="2">
        <v>1.0375000000000001</v>
      </c>
      <c r="AB40" s="3">
        <v>0.9172224025481468</v>
      </c>
      <c r="AC40" s="7">
        <f t="shared" si="6"/>
        <v>30118813.248840023</v>
      </c>
      <c r="AD40" s="6">
        <v>30829646.640000001</v>
      </c>
      <c r="AE40" s="2">
        <v>1.0430999999999999</v>
      </c>
      <c r="AF40" s="3">
        <v>0.95675468809797182</v>
      </c>
      <c r="AG40" s="7">
        <f t="shared" si="7"/>
        <v>32223146.668127995</v>
      </c>
      <c r="AH40" s="6">
        <v>34057225.82</v>
      </c>
      <c r="AI40" s="2">
        <v>1.0451999999999999</v>
      </c>
      <c r="AJ40" s="3">
        <v>1</v>
      </c>
      <c r="AK40" s="7">
        <f t="shared" si="8"/>
        <v>34057225.82</v>
      </c>
    </row>
    <row r="41" spans="1:37" x14ac:dyDescent="0.25">
      <c r="A41" t="s">
        <v>191</v>
      </c>
      <c r="B41" s="6">
        <v>29490762.469999999</v>
      </c>
      <c r="C41" s="2">
        <v>1.0584</v>
      </c>
      <c r="D41" s="2">
        <v>0.64776647727787162</v>
      </c>
      <c r="E41" s="7">
        <f t="shared" si="0"/>
        <v>45526842.626882933</v>
      </c>
      <c r="F41" s="6">
        <v>25188077.550000001</v>
      </c>
      <c r="G41" s="2">
        <v>1.0590999999999999</v>
      </c>
      <c r="H41" s="2">
        <v>0.68604947608499378</v>
      </c>
      <c r="I41" s="7">
        <f t="shared" si="1"/>
        <v>36714666.256635234</v>
      </c>
      <c r="J41" s="6">
        <v>28684068.280000001</v>
      </c>
      <c r="K41" s="2">
        <v>1.0641</v>
      </c>
      <c r="L41" s="2">
        <v>0.7300252475020419</v>
      </c>
      <c r="M41" s="7">
        <f t="shared" si="2"/>
        <v>39291885.284994572</v>
      </c>
      <c r="N41" s="6">
        <v>31937063.34</v>
      </c>
      <c r="O41" s="2">
        <v>1.1067</v>
      </c>
      <c r="P41" s="2">
        <v>0.80791894141050979</v>
      </c>
      <c r="Q41" s="7">
        <f t="shared" si="3"/>
        <v>39530034.144567154</v>
      </c>
      <c r="R41" s="6">
        <v>36150414.859999999</v>
      </c>
      <c r="S41" s="2">
        <v>1.0629</v>
      </c>
      <c r="T41" s="2">
        <v>0.85873704282523078</v>
      </c>
      <c r="U41" s="7">
        <f t="shared" si="4"/>
        <v>42097188.146287166</v>
      </c>
      <c r="V41" s="6">
        <v>37704067.289999999</v>
      </c>
      <c r="W41" s="2">
        <v>1.0295000000000001</v>
      </c>
      <c r="X41" s="2">
        <v>0.88406978558857519</v>
      </c>
      <c r="Y41" s="7">
        <f t="shared" si="5"/>
        <v>42648293.047248833</v>
      </c>
      <c r="Z41" s="6">
        <v>40841648.869999997</v>
      </c>
      <c r="AA41" s="2">
        <v>1.0375000000000001</v>
      </c>
      <c r="AB41" s="3">
        <v>0.9172224025481468</v>
      </c>
      <c r="AC41" s="7">
        <f t="shared" si="6"/>
        <v>44527530.898217611</v>
      </c>
      <c r="AD41" s="6">
        <v>46448993.969999999</v>
      </c>
      <c r="AE41" s="2">
        <v>1.0430999999999999</v>
      </c>
      <c r="AF41" s="3">
        <v>0.95675468809797182</v>
      </c>
      <c r="AG41" s="7">
        <f t="shared" si="7"/>
        <v>48548488.497443989</v>
      </c>
      <c r="AH41" s="6">
        <v>54003133.939999998</v>
      </c>
      <c r="AI41" s="2">
        <v>1.0451999999999999</v>
      </c>
      <c r="AJ41" s="3">
        <v>1</v>
      </c>
      <c r="AK41" s="7">
        <f t="shared" si="8"/>
        <v>54003133.939999998</v>
      </c>
    </row>
    <row r="42" spans="1:37" x14ac:dyDescent="0.25">
      <c r="A42" t="s">
        <v>192</v>
      </c>
      <c r="B42" s="6">
        <v>22818925.759999901</v>
      </c>
      <c r="C42" s="2">
        <v>1.0584</v>
      </c>
      <c r="D42" s="2">
        <v>0.64776647727787162</v>
      </c>
      <c r="E42" s="7">
        <f t="shared" si="0"/>
        <v>35227086.551148117</v>
      </c>
      <c r="F42" s="6">
        <v>25272309.559999999</v>
      </c>
      <c r="G42" s="2">
        <v>1.0590999999999999</v>
      </c>
      <c r="H42" s="2">
        <v>0.68604947608499378</v>
      </c>
      <c r="I42" s="7">
        <f t="shared" si="1"/>
        <v>36837444.588134989</v>
      </c>
      <c r="J42" s="6">
        <v>29268522.609999999</v>
      </c>
      <c r="K42" s="2">
        <v>1.0641</v>
      </c>
      <c r="L42" s="2">
        <v>0.7300252475020419</v>
      </c>
      <c r="M42" s="7">
        <f t="shared" si="2"/>
        <v>40092479.965794794</v>
      </c>
      <c r="N42" s="6">
        <v>32378245.859999999</v>
      </c>
      <c r="O42" s="2">
        <v>1.1067</v>
      </c>
      <c r="P42" s="2">
        <v>0.80791894141050979</v>
      </c>
      <c r="Q42" s="7">
        <f t="shared" si="3"/>
        <v>40076106.896902628</v>
      </c>
      <c r="R42" s="6">
        <v>35868482.640000001</v>
      </c>
      <c r="S42" s="2">
        <v>1.0629</v>
      </c>
      <c r="T42" s="2">
        <v>0.85873704282523078</v>
      </c>
      <c r="U42" s="7">
        <f t="shared" si="4"/>
        <v>41768877.841805078</v>
      </c>
      <c r="V42" s="6">
        <v>39768120.210000001</v>
      </c>
      <c r="W42" s="2">
        <v>1.0295000000000001</v>
      </c>
      <c r="X42" s="2">
        <v>0.88406978558857519</v>
      </c>
      <c r="Y42" s="7">
        <f t="shared" si="5"/>
        <v>44983010.230944738</v>
      </c>
      <c r="Z42" s="6">
        <v>42624678.020000003</v>
      </c>
      <c r="AA42" s="2">
        <v>1.0375000000000001</v>
      </c>
      <c r="AB42" s="3">
        <v>0.9172224025481468</v>
      </c>
      <c r="AC42" s="7">
        <f t="shared" si="6"/>
        <v>46471475.076910317</v>
      </c>
      <c r="AD42" s="6">
        <v>43462287.469999999</v>
      </c>
      <c r="AE42" s="2">
        <v>1.0430999999999999</v>
      </c>
      <c r="AF42" s="3">
        <v>0.95675468809797182</v>
      </c>
      <c r="AG42" s="7">
        <f t="shared" si="7"/>
        <v>45426782.863643989</v>
      </c>
      <c r="AH42" s="6">
        <v>47192547.579999998</v>
      </c>
      <c r="AI42" s="2">
        <v>1.0451999999999999</v>
      </c>
      <c r="AJ42" s="3">
        <v>1</v>
      </c>
      <c r="AK42" s="7">
        <f t="shared" si="8"/>
        <v>47192547.579999998</v>
      </c>
    </row>
    <row r="43" spans="1:37" x14ac:dyDescent="0.25">
      <c r="A43" t="s">
        <v>133</v>
      </c>
      <c r="B43" s="6">
        <v>29768731.050000001</v>
      </c>
      <c r="C43" s="2">
        <v>1.0584</v>
      </c>
      <c r="D43" s="2">
        <v>0.64776647727787162</v>
      </c>
      <c r="E43" s="7">
        <f t="shared" si="0"/>
        <v>45955961.128303565</v>
      </c>
      <c r="F43" s="6">
        <v>42850269.299999997</v>
      </c>
      <c r="G43" s="2">
        <v>1.0590999999999999</v>
      </c>
      <c r="H43" s="2">
        <v>0.68604947608499378</v>
      </c>
      <c r="I43" s="7">
        <f t="shared" si="1"/>
        <v>62459444.681058735</v>
      </c>
      <c r="J43" s="6">
        <v>38244341.859999999</v>
      </c>
      <c r="K43" s="2">
        <v>1.0641</v>
      </c>
      <c r="L43" s="2">
        <v>0.7300252475020419</v>
      </c>
      <c r="M43" s="7">
        <f t="shared" si="2"/>
        <v>52387697.536300659</v>
      </c>
      <c r="N43" s="6">
        <v>41217606.119999997</v>
      </c>
      <c r="O43" s="2">
        <v>1.1067</v>
      </c>
      <c r="P43" s="2">
        <v>0.80791894141050979</v>
      </c>
      <c r="Q43" s="7">
        <f t="shared" si="3"/>
        <v>51017006.790359452</v>
      </c>
      <c r="R43" s="6">
        <v>46394104.159999996</v>
      </c>
      <c r="S43" s="2">
        <v>1.0629</v>
      </c>
      <c r="T43" s="2">
        <v>0.85873704282523078</v>
      </c>
      <c r="U43" s="7">
        <f t="shared" si="4"/>
        <v>54025972.848876014</v>
      </c>
      <c r="V43" s="6">
        <v>52980706.289999999</v>
      </c>
      <c r="W43" s="2">
        <v>1.0295000000000001</v>
      </c>
      <c r="X43" s="2">
        <v>0.88406978558857519</v>
      </c>
      <c r="Y43" s="7">
        <f t="shared" si="5"/>
        <v>59928194.757530086</v>
      </c>
      <c r="Z43" s="6">
        <v>58552639.049999997</v>
      </c>
      <c r="AA43" s="2">
        <v>1.0375000000000001</v>
      </c>
      <c r="AB43" s="3">
        <v>0.9172224025481468</v>
      </c>
      <c r="AC43" s="7">
        <f t="shared" si="6"/>
        <v>63836904.645301066</v>
      </c>
      <c r="AD43" s="6">
        <v>64424121.689999998</v>
      </c>
      <c r="AE43" s="2">
        <v>1.0430999999999999</v>
      </c>
      <c r="AF43" s="3">
        <v>0.95675468809797182</v>
      </c>
      <c r="AG43" s="7">
        <f t="shared" si="7"/>
        <v>67336091.990387991</v>
      </c>
      <c r="AH43" s="6">
        <v>73047011.5</v>
      </c>
      <c r="AI43" s="2">
        <v>1.0451999999999999</v>
      </c>
      <c r="AJ43" s="3">
        <v>1</v>
      </c>
      <c r="AK43" s="7">
        <f t="shared" si="8"/>
        <v>73047011.5</v>
      </c>
    </row>
    <row r="44" spans="1:37" x14ac:dyDescent="0.25">
      <c r="A44" t="s">
        <v>193</v>
      </c>
      <c r="B44" s="6">
        <v>8855455.0800000001</v>
      </c>
      <c r="C44" s="2">
        <v>1.0584</v>
      </c>
      <c r="D44" s="2">
        <v>0.64776647727787162</v>
      </c>
      <c r="E44" s="7">
        <f t="shared" si="0"/>
        <v>13670752.332250262</v>
      </c>
      <c r="F44" s="6">
        <v>12935284.310000001</v>
      </c>
      <c r="G44" s="2">
        <v>1.0590999999999999</v>
      </c>
      <c r="H44" s="2">
        <v>0.68604947608499378</v>
      </c>
      <c r="I44" s="7">
        <f t="shared" si="1"/>
        <v>18854739.724919584</v>
      </c>
      <c r="J44" s="6">
        <v>15194866.48</v>
      </c>
      <c r="K44" s="2">
        <v>1.0641</v>
      </c>
      <c r="L44" s="2">
        <v>0.7300252475020419</v>
      </c>
      <c r="M44" s="7">
        <f t="shared" si="2"/>
        <v>20814165.718230862</v>
      </c>
      <c r="N44" s="6">
        <v>16025932.43</v>
      </c>
      <c r="O44" s="2">
        <v>1.1067</v>
      </c>
      <c r="P44" s="2">
        <v>0.80791894141050979</v>
      </c>
      <c r="Q44" s="7">
        <f t="shared" si="3"/>
        <v>19836064.744343083</v>
      </c>
      <c r="R44" s="6">
        <v>18467643.09</v>
      </c>
      <c r="S44" s="2">
        <v>1.0629</v>
      </c>
      <c r="T44" s="2">
        <v>0.85873704282523078</v>
      </c>
      <c r="U44" s="7">
        <f t="shared" si="4"/>
        <v>21505585.725336544</v>
      </c>
      <c r="V44" s="6">
        <v>19828199.460000001</v>
      </c>
      <c r="W44" s="2">
        <v>1.0295000000000001</v>
      </c>
      <c r="X44" s="2">
        <v>0.88406978558857519</v>
      </c>
      <c r="Y44" s="7">
        <f t="shared" si="5"/>
        <v>22428319.328659385</v>
      </c>
      <c r="Z44" s="6">
        <v>20992617.399999999</v>
      </c>
      <c r="AA44" s="2">
        <v>1.0375000000000001</v>
      </c>
      <c r="AB44" s="3">
        <v>0.9172224025481468</v>
      </c>
      <c r="AC44" s="7">
        <f t="shared" si="6"/>
        <v>22887161.65422928</v>
      </c>
      <c r="AD44" s="6">
        <v>21444798.43</v>
      </c>
      <c r="AE44" s="2">
        <v>1.0430999999999999</v>
      </c>
      <c r="AF44" s="3">
        <v>0.95675468809797182</v>
      </c>
      <c r="AG44" s="7">
        <f t="shared" si="7"/>
        <v>22414103.319035996</v>
      </c>
      <c r="AH44" s="6">
        <v>23251358.300000001</v>
      </c>
      <c r="AI44" s="2">
        <v>1.0451999999999999</v>
      </c>
      <c r="AJ44" s="3">
        <v>1</v>
      </c>
      <c r="AK44" s="7">
        <f t="shared" si="8"/>
        <v>23251358.300000001</v>
      </c>
    </row>
    <row r="45" spans="1:37" x14ac:dyDescent="0.25">
      <c r="A45" t="s">
        <v>135</v>
      </c>
      <c r="B45" s="6">
        <v>10773596.140000001</v>
      </c>
      <c r="C45" s="2">
        <v>1.0584</v>
      </c>
      <c r="D45" s="2">
        <v>0.64776647727787162</v>
      </c>
      <c r="E45" s="7">
        <f t="shared" si="0"/>
        <v>16631913.687899079</v>
      </c>
      <c r="F45" s="6">
        <v>11418703.98</v>
      </c>
      <c r="G45" s="2">
        <v>1.0590999999999999</v>
      </c>
      <c r="H45" s="2">
        <v>0.68604947608499378</v>
      </c>
      <c r="I45" s="7">
        <f t="shared" si="1"/>
        <v>16644140.660469439</v>
      </c>
      <c r="J45" s="6">
        <v>12306813.939999999</v>
      </c>
      <c r="K45" s="2">
        <v>1.0641</v>
      </c>
      <c r="L45" s="2">
        <v>0.7300252475020419</v>
      </c>
      <c r="M45" s="7">
        <f t="shared" si="2"/>
        <v>16858066.186218549</v>
      </c>
      <c r="N45" s="6">
        <v>13405870.949999999</v>
      </c>
      <c r="O45" s="2">
        <v>1.1067</v>
      </c>
      <c r="P45" s="2">
        <v>0.80791894141050979</v>
      </c>
      <c r="Q45" s="7">
        <f t="shared" si="3"/>
        <v>16593089.062369654</v>
      </c>
      <c r="R45" s="6">
        <v>14618943.380000001</v>
      </c>
      <c r="S45" s="2">
        <v>1.0629</v>
      </c>
      <c r="T45" s="2">
        <v>0.85873704282523078</v>
      </c>
      <c r="U45" s="7">
        <f t="shared" si="4"/>
        <v>17023771.714684527</v>
      </c>
      <c r="V45" s="6">
        <v>17707216.510000002</v>
      </c>
      <c r="W45" s="2">
        <v>1.0295000000000001</v>
      </c>
      <c r="X45" s="2">
        <v>0.88406978558857519</v>
      </c>
      <c r="Y45" s="7">
        <f t="shared" si="5"/>
        <v>20029206.742102727</v>
      </c>
      <c r="Z45" s="6">
        <v>18417438.670000002</v>
      </c>
      <c r="AA45" s="2">
        <v>1.0375000000000001</v>
      </c>
      <c r="AB45" s="3">
        <v>0.9172224025481468</v>
      </c>
      <c r="AC45" s="7">
        <f t="shared" si="6"/>
        <v>20079577.885182798</v>
      </c>
      <c r="AD45" s="6">
        <v>21487400.199999999</v>
      </c>
      <c r="AE45" s="2">
        <v>1.0430999999999999</v>
      </c>
      <c r="AF45" s="3">
        <v>0.95675468809797182</v>
      </c>
      <c r="AG45" s="7">
        <f t="shared" si="7"/>
        <v>22458630.689039998</v>
      </c>
      <c r="AH45" s="6">
        <v>22405409.670000002</v>
      </c>
      <c r="AI45" s="2">
        <v>1.0451999999999999</v>
      </c>
      <c r="AJ45" s="3">
        <v>1</v>
      </c>
      <c r="AK45" s="7">
        <f t="shared" si="8"/>
        <v>22405409.670000002</v>
      </c>
    </row>
    <row r="46" spans="1:37" x14ac:dyDescent="0.25">
      <c r="A46" t="s">
        <v>136</v>
      </c>
      <c r="B46" s="6">
        <v>33955310.189999998</v>
      </c>
      <c r="C46" s="2">
        <v>1.0584</v>
      </c>
      <c r="D46" s="2">
        <v>0.64776647727787162</v>
      </c>
      <c r="E46" s="7">
        <f t="shared" si="0"/>
        <v>52419060.542761348</v>
      </c>
      <c r="F46" s="6">
        <v>36264603.859999999</v>
      </c>
      <c r="G46" s="2">
        <v>1.0590999999999999</v>
      </c>
      <c r="H46" s="2">
        <v>0.68604947608499378</v>
      </c>
      <c r="I46" s="7">
        <f t="shared" si="1"/>
        <v>52860041.621119499</v>
      </c>
      <c r="J46" s="6">
        <v>43228162.310000002</v>
      </c>
      <c r="K46" s="2">
        <v>1.0641</v>
      </c>
      <c r="L46" s="2">
        <v>0.7300252475020419</v>
      </c>
      <c r="M46" s="7">
        <f t="shared" si="2"/>
        <v>59214612.724581271</v>
      </c>
      <c r="N46" s="6">
        <v>42802300.210000001</v>
      </c>
      <c r="O46" s="2">
        <v>1.1067</v>
      </c>
      <c r="P46" s="2">
        <v>0.80791894141050979</v>
      </c>
      <c r="Q46" s="7">
        <f t="shared" si="3"/>
        <v>52978458.625160299</v>
      </c>
      <c r="R46" s="6">
        <v>51217253.659999996</v>
      </c>
      <c r="S46" s="2">
        <v>1.0629</v>
      </c>
      <c r="T46" s="2">
        <v>0.85873704282523078</v>
      </c>
      <c r="U46" s="7">
        <f t="shared" si="4"/>
        <v>59642534.449772976</v>
      </c>
      <c r="V46" s="6">
        <v>49273647.07</v>
      </c>
      <c r="W46" s="2">
        <v>1.0295000000000001</v>
      </c>
      <c r="X46" s="2">
        <v>0.88406978558857519</v>
      </c>
      <c r="Y46" s="7">
        <f t="shared" si="5"/>
        <v>55735019.874246411</v>
      </c>
      <c r="Z46" s="6">
        <v>54124434.219999999</v>
      </c>
      <c r="AA46" s="2">
        <v>1.0375000000000001</v>
      </c>
      <c r="AB46" s="3">
        <v>0.9172224025481468</v>
      </c>
      <c r="AC46" s="7">
        <f t="shared" si="6"/>
        <v>59009062.654418647</v>
      </c>
      <c r="AD46" s="6">
        <v>59649440.759999998</v>
      </c>
      <c r="AE46" s="2">
        <v>1.0430999999999999</v>
      </c>
      <c r="AF46" s="3">
        <v>0.95675468809797182</v>
      </c>
      <c r="AG46" s="7">
        <f t="shared" si="7"/>
        <v>62345595.482351989</v>
      </c>
      <c r="AH46" s="6">
        <v>68797003.239999995</v>
      </c>
      <c r="AI46" s="2">
        <v>1.0451999999999999</v>
      </c>
      <c r="AJ46" s="3">
        <v>1</v>
      </c>
      <c r="AK46" s="7">
        <f t="shared" si="8"/>
        <v>68797003.239999995</v>
      </c>
    </row>
    <row r="47" spans="1:37" x14ac:dyDescent="0.25">
      <c r="A47" t="s">
        <v>194</v>
      </c>
      <c r="B47" s="6">
        <v>13856048.449999999</v>
      </c>
      <c r="C47" s="2">
        <v>1.0584</v>
      </c>
      <c r="D47" s="2">
        <v>0.64776647727787162</v>
      </c>
      <c r="E47" s="7">
        <f t="shared" si="0"/>
        <v>21390499.409953546</v>
      </c>
      <c r="F47" s="6">
        <v>16840967.23</v>
      </c>
      <c r="G47" s="2">
        <v>1.0590999999999999</v>
      </c>
      <c r="H47" s="2">
        <v>0.68604947608499378</v>
      </c>
      <c r="I47" s="7">
        <f t="shared" si="1"/>
        <v>24547744.46604722</v>
      </c>
      <c r="J47" s="6"/>
      <c r="K47" s="2">
        <v>1.0641</v>
      </c>
      <c r="L47" s="2">
        <v>0.7300252475020419</v>
      </c>
      <c r="M47" s="7">
        <f t="shared" si="2"/>
        <v>0</v>
      </c>
      <c r="N47" s="6">
        <v>12621033.68</v>
      </c>
      <c r="O47" s="2">
        <v>1.1067</v>
      </c>
      <c r="P47" s="2">
        <v>0.80791894141050979</v>
      </c>
      <c r="Q47" s="7">
        <f t="shared" si="3"/>
        <v>15621658.353454987</v>
      </c>
      <c r="R47" s="6">
        <v>18967134.890000001</v>
      </c>
      <c r="S47" s="2">
        <v>1.0629</v>
      </c>
      <c r="T47" s="2">
        <v>0.85873704282523078</v>
      </c>
      <c r="U47" s="7">
        <f t="shared" si="4"/>
        <v>22087244.341525596</v>
      </c>
      <c r="V47" s="6">
        <v>23540671.440000001</v>
      </c>
      <c r="W47" s="2">
        <v>1.0295000000000001</v>
      </c>
      <c r="X47" s="2">
        <v>0.88406978558857519</v>
      </c>
      <c r="Y47" s="7">
        <f t="shared" si="5"/>
        <v>26627616.760285102</v>
      </c>
      <c r="Z47" s="6">
        <v>21156840.260000002</v>
      </c>
      <c r="AA47" s="2">
        <v>1.0375000000000001</v>
      </c>
      <c r="AB47" s="3">
        <v>0.9172224025481468</v>
      </c>
      <c r="AC47" s="7">
        <f t="shared" si="6"/>
        <v>23066205.318605307</v>
      </c>
      <c r="AD47" s="6">
        <v>28629565.890000001</v>
      </c>
      <c r="AE47" s="2">
        <v>1.0430999999999999</v>
      </c>
      <c r="AF47" s="3">
        <v>0.95675468809797182</v>
      </c>
      <c r="AG47" s="7">
        <f t="shared" si="7"/>
        <v>29923622.268227998</v>
      </c>
      <c r="AH47" s="6">
        <v>25779021.170000002</v>
      </c>
      <c r="AI47" s="2">
        <v>1.0451999999999999</v>
      </c>
      <c r="AJ47" s="3">
        <v>1</v>
      </c>
      <c r="AK47" s="7">
        <f t="shared" si="8"/>
        <v>25779021.170000002</v>
      </c>
    </row>
    <row r="48" spans="1:37" x14ac:dyDescent="0.25">
      <c r="A48" t="s">
        <v>138</v>
      </c>
      <c r="B48" s="6">
        <v>10670209.220000001</v>
      </c>
      <c r="C48" s="2">
        <v>1.0584</v>
      </c>
      <c r="D48" s="2">
        <v>0.64776647727787162</v>
      </c>
      <c r="E48" s="7">
        <f t="shared" si="0"/>
        <v>16472308.454182036</v>
      </c>
      <c r="F48" s="6">
        <v>12168825.449999999</v>
      </c>
      <c r="G48" s="2">
        <v>1.0590999999999999</v>
      </c>
      <c r="H48" s="2">
        <v>0.68604947608499378</v>
      </c>
      <c r="I48" s="7">
        <f t="shared" si="1"/>
        <v>17737533.332788989</v>
      </c>
      <c r="J48" s="6">
        <v>13287244.560000001</v>
      </c>
      <c r="K48" s="2">
        <v>1.0641</v>
      </c>
      <c r="L48" s="2">
        <v>0.7300252475020419</v>
      </c>
      <c r="M48" s="7">
        <f t="shared" si="2"/>
        <v>18201075.381249517</v>
      </c>
      <c r="N48" s="6">
        <v>13887891.32</v>
      </c>
      <c r="O48" s="2">
        <v>1.1067</v>
      </c>
      <c r="P48" s="2">
        <v>0.80791894141050979</v>
      </c>
      <c r="Q48" s="7">
        <f t="shared" si="3"/>
        <v>17189708.779142804</v>
      </c>
      <c r="R48" s="6">
        <v>15495403.1</v>
      </c>
      <c r="S48" s="2">
        <v>1.0629</v>
      </c>
      <c r="T48" s="2">
        <v>0.85873704282523078</v>
      </c>
      <c r="U48" s="7">
        <f t="shared" si="4"/>
        <v>18044409.786982495</v>
      </c>
      <c r="V48" s="6">
        <v>14939574.210000001</v>
      </c>
      <c r="W48" s="2">
        <v>1.0295000000000001</v>
      </c>
      <c r="X48" s="2">
        <v>0.88406978558857519</v>
      </c>
      <c r="Y48" s="7">
        <f t="shared" si="5"/>
        <v>16898636.79715497</v>
      </c>
      <c r="Z48" s="6">
        <v>17992815.68</v>
      </c>
      <c r="AA48" s="2">
        <v>1.0375000000000001</v>
      </c>
      <c r="AB48" s="3">
        <v>0.9172224025481468</v>
      </c>
      <c r="AC48" s="7">
        <f t="shared" si="6"/>
        <v>19616633.468626518</v>
      </c>
      <c r="AD48" s="6">
        <v>18184059.879999999</v>
      </c>
      <c r="AE48" s="2">
        <v>1.0430999999999999</v>
      </c>
      <c r="AF48" s="3">
        <v>0.95675468809797182</v>
      </c>
      <c r="AG48" s="7">
        <f t="shared" si="7"/>
        <v>19005979.386575997</v>
      </c>
      <c r="AH48" s="6">
        <v>21475721.510000002</v>
      </c>
      <c r="AI48" s="2">
        <v>1.0451999999999999</v>
      </c>
      <c r="AJ48" s="3">
        <v>1</v>
      </c>
      <c r="AK48" s="7">
        <f t="shared" si="8"/>
        <v>21475721.510000002</v>
      </c>
    </row>
    <row r="49" spans="1:37" x14ac:dyDescent="0.25">
      <c r="A49" t="s">
        <v>195</v>
      </c>
      <c r="B49" s="6">
        <v>20602290.120000001</v>
      </c>
      <c r="C49" s="2">
        <v>1.0584</v>
      </c>
      <c r="D49" s="2">
        <v>0.64776647727787162</v>
      </c>
      <c r="E49" s="7">
        <f t="shared" si="0"/>
        <v>31805119.348839443</v>
      </c>
      <c r="F49" s="6">
        <v>24202389.550000001</v>
      </c>
      <c r="G49" s="2">
        <v>1.0590999999999999</v>
      </c>
      <c r="H49" s="2">
        <v>0.68604947608499378</v>
      </c>
      <c r="I49" s="7">
        <f t="shared" si="1"/>
        <v>35277906.905655295</v>
      </c>
      <c r="J49" s="6"/>
      <c r="K49" s="2">
        <v>1.0641</v>
      </c>
      <c r="L49" s="2">
        <v>0.7300252475020419</v>
      </c>
      <c r="M49" s="7">
        <f t="shared" si="2"/>
        <v>0</v>
      </c>
      <c r="N49" s="6">
        <v>29459915.82</v>
      </c>
      <c r="O49" s="2">
        <v>1.1067</v>
      </c>
      <c r="P49" s="2">
        <v>0.80791894141050979</v>
      </c>
      <c r="Q49" s="7">
        <f t="shared" si="3"/>
        <v>36463949.921222597</v>
      </c>
      <c r="R49" s="6">
        <v>32907941.09</v>
      </c>
      <c r="S49" s="2">
        <v>1.0629</v>
      </c>
      <c r="T49" s="2">
        <v>0.85873704282523078</v>
      </c>
      <c r="U49" s="7">
        <f t="shared" si="4"/>
        <v>38321324.746552698</v>
      </c>
      <c r="V49" s="6">
        <v>35295971.399999999</v>
      </c>
      <c r="W49" s="2">
        <v>1.0295000000000001</v>
      </c>
      <c r="X49" s="2">
        <v>0.88406978558857519</v>
      </c>
      <c r="Y49" s="7">
        <f t="shared" si="5"/>
        <v>39924417.704764649</v>
      </c>
      <c r="Z49" s="6">
        <v>42121710.740000002</v>
      </c>
      <c r="AA49" s="2">
        <v>1.0375000000000001</v>
      </c>
      <c r="AB49" s="3">
        <v>0.9172224025481468</v>
      </c>
      <c r="AC49" s="7">
        <f t="shared" si="6"/>
        <v>45923115.945468798</v>
      </c>
      <c r="AD49" s="6">
        <v>42105816.549999997</v>
      </c>
      <c r="AE49" s="2">
        <v>1.0430999999999999</v>
      </c>
      <c r="AF49" s="3">
        <v>0.95675468809797182</v>
      </c>
      <c r="AG49" s="7">
        <f t="shared" si="7"/>
        <v>44008999.458059989</v>
      </c>
      <c r="AH49" s="6">
        <v>47650491.909999996</v>
      </c>
      <c r="AI49" s="2">
        <v>1.0451999999999999</v>
      </c>
      <c r="AJ49" s="3">
        <v>1</v>
      </c>
      <c r="AK49" s="7">
        <f t="shared" si="8"/>
        <v>47650491.909999996</v>
      </c>
    </row>
    <row r="50" spans="1:37" x14ac:dyDescent="0.25">
      <c r="A50" t="s">
        <v>196</v>
      </c>
      <c r="B50" s="6">
        <v>16434971.800000001</v>
      </c>
      <c r="C50" s="2">
        <v>1.0584</v>
      </c>
      <c r="D50" s="2">
        <v>0.64776647727787162</v>
      </c>
      <c r="E50" s="7">
        <f t="shared" si="0"/>
        <v>25371754.137486663</v>
      </c>
      <c r="F50" s="6">
        <v>17924496.210000001</v>
      </c>
      <c r="G50" s="2">
        <v>1.0590999999999999</v>
      </c>
      <c r="H50" s="2">
        <v>0.68604947608499378</v>
      </c>
      <c r="I50" s="7">
        <f t="shared" si="1"/>
        <v>26127118.866539821</v>
      </c>
      <c r="J50" s="6">
        <v>22215882.449999999</v>
      </c>
      <c r="K50" s="2">
        <v>1.0641</v>
      </c>
      <c r="L50" s="2">
        <v>0.7300252475020419</v>
      </c>
      <c r="M50" s="7">
        <f t="shared" si="2"/>
        <v>30431663.187015817</v>
      </c>
      <c r="N50" s="6">
        <v>22725482.93</v>
      </c>
      <c r="O50" s="2">
        <v>1.1067</v>
      </c>
      <c r="P50" s="2">
        <v>0.80791894141050979</v>
      </c>
      <c r="Q50" s="7">
        <f t="shared" si="3"/>
        <v>28128419.529717412</v>
      </c>
      <c r="R50" s="6">
        <v>24453849.760000002</v>
      </c>
      <c r="S50" s="2">
        <v>1.0629</v>
      </c>
      <c r="T50" s="2">
        <v>0.85873704282523078</v>
      </c>
      <c r="U50" s="7">
        <f t="shared" si="4"/>
        <v>28476528.367225476</v>
      </c>
      <c r="V50" s="6">
        <v>26225830.59</v>
      </c>
      <c r="W50" s="2">
        <v>1.0295000000000001</v>
      </c>
      <c r="X50" s="2">
        <v>0.88406978558857519</v>
      </c>
      <c r="Y50" s="7">
        <f t="shared" si="5"/>
        <v>29664887.339792959</v>
      </c>
      <c r="Z50" s="6">
        <v>26852143.699999999</v>
      </c>
      <c r="AA50" s="2">
        <v>1.0375000000000001</v>
      </c>
      <c r="AB50" s="3">
        <v>0.9172224025481468</v>
      </c>
      <c r="AC50" s="7">
        <f t="shared" si="6"/>
        <v>29275499.186894834</v>
      </c>
      <c r="AD50" s="6">
        <v>30498006.539999999</v>
      </c>
      <c r="AE50" s="2">
        <v>1.0430999999999999</v>
      </c>
      <c r="AF50" s="3">
        <v>0.95675468809797182</v>
      </c>
      <c r="AG50" s="7">
        <f t="shared" si="7"/>
        <v>31876516.435607996</v>
      </c>
      <c r="AH50" s="6">
        <v>32137732.559999999</v>
      </c>
      <c r="AI50" s="2">
        <v>1.0451999999999999</v>
      </c>
      <c r="AJ50" s="3">
        <v>1</v>
      </c>
      <c r="AK50" s="7">
        <f t="shared" si="8"/>
        <v>32137732.559999999</v>
      </c>
    </row>
    <row r="51" spans="1:37" x14ac:dyDescent="0.25">
      <c r="A51" t="s">
        <v>141</v>
      </c>
      <c r="B51" s="6">
        <v>57498865.399999999</v>
      </c>
      <c r="C51" s="2">
        <v>1.0584</v>
      </c>
      <c r="D51" s="2">
        <v>0.64776647727787162</v>
      </c>
      <c r="E51" s="7">
        <f t="shared" si="0"/>
        <v>88764805.554046571</v>
      </c>
      <c r="F51" s="6">
        <v>58909067.920000002</v>
      </c>
      <c r="G51" s="2">
        <v>1.0590999999999999</v>
      </c>
      <c r="H51" s="2">
        <v>0.68604947608499378</v>
      </c>
      <c r="I51" s="7">
        <f t="shared" si="1"/>
        <v>85867083.89629589</v>
      </c>
      <c r="J51" s="6">
        <v>75367487.129999995</v>
      </c>
      <c r="K51" s="2">
        <v>1.0641</v>
      </c>
      <c r="L51" s="2">
        <v>0.7300252475020419</v>
      </c>
      <c r="M51" s="7">
        <f t="shared" si="2"/>
        <v>103239562.45059755</v>
      </c>
      <c r="N51" s="6">
        <v>79726189.209999993</v>
      </c>
      <c r="O51" s="2">
        <v>1.1067</v>
      </c>
      <c r="P51" s="2">
        <v>0.80791894141050979</v>
      </c>
      <c r="Q51" s="7">
        <f t="shared" si="3"/>
        <v>98680925.924090326</v>
      </c>
      <c r="R51" s="6">
        <v>88580797.269999996</v>
      </c>
      <c r="S51" s="2">
        <v>1.0629</v>
      </c>
      <c r="T51" s="2">
        <v>0.85873704282523078</v>
      </c>
      <c r="U51" s="7">
        <f t="shared" si="4"/>
        <v>103152412.03357273</v>
      </c>
      <c r="V51" s="6">
        <v>98626778.370000005</v>
      </c>
      <c r="W51" s="2">
        <v>1.0295000000000001</v>
      </c>
      <c r="X51" s="2">
        <v>0.88406978558857519</v>
      </c>
      <c r="Y51" s="7">
        <f t="shared" si="5"/>
        <v>111559946.93828224</v>
      </c>
      <c r="Z51" s="6">
        <v>116418163.59999999</v>
      </c>
      <c r="AA51" s="2">
        <v>1.0375000000000001</v>
      </c>
      <c r="AB51" s="3">
        <v>0.9172224025481468</v>
      </c>
      <c r="AC51" s="7">
        <f t="shared" si="6"/>
        <v>126924683.9987524</v>
      </c>
      <c r="AD51" s="6">
        <v>126596750.77</v>
      </c>
      <c r="AE51" s="2">
        <v>1.0430999999999999</v>
      </c>
      <c r="AF51" s="3">
        <v>0.95675468809797182</v>
      </c>
      <c r="AG51" s="7">
        <f t="shared" si="7"/>
        <v>132318923.90480398</v>
      </c>
      <c r="AH51" s="6">
        <v>156765009.52000001</v>
      </c>
      <c r="AI51" s="2">
        <v>1.0451999999999999</v>
      </c>
      <c r="AJ51" s="3">
        <v>1</v>
      </c>
      <c r="AK51" s="7">
        <f t="shared" si="8"/>
        <v>156765009.52000001</v>
      </c>
    </row>
    <row r="52" spans="1:37" x14ac:dyDescent="0.25">
      <c r="A52" t="s">
        <v>142</v>
      </c>
      <c r="B52" s="6">
        <v>34183567.020000003</v>
      </c>
      <c r="C52" s="2">
        <v>1.0584</v>
      </c>
      <c r="D52" s="2">
        <v>0.64776647727787162</v>
      </c>
      <c r="E52" s="7">
        <f t="shared" si="0"/>
        <v>52771435.724260733</v>
      </c>
      <c r="F52" s="6">
        <v>34968060.590000004</v>
      </c>
      <c r="G52" s="2">
        <v>1.0590999999999999</v>
      </c>
      <c r="H52" s="2">
        <v>0.68604947608499378</v>
      </c>
      <c r="I52" s="7">
        <f t="shared" si="1"/>
        <v>50970173.156531721</v>
      </c>
      <c r="J52" s="6">
        <v>40076787.460000001</v>
      </c>
      <c r="K52" s="2">
        <v>1.0641</v>
      </c>
      <c r="L52" s="2">
        <v>0.7300252475020419</v>
      </c>
      <c r="M52" s="7">
        <f t="shared" si="2"/>
        <v>54897810.17455551</v>
      </c>
      <c r="N52" s="6">
        <v>44144345.369999997</v>
      </c>
      <c r="O52" s="2">
        <v>1.1067</v>
      </c>
      <c r="P52" s="2">
        <v>0.80791894141050979</v>
      </c>
      <c r="Q52" s="7">
        <f t="shared" si="3"/>
        <v>54639572.248337619</v>
      </c>
      <c r="R52" s="6">
        <v>43085796.090000004</v>
      </c>
      <c r="S52" s="2">
        <v>1.0629</v>
      </c>
      <c r="T52" s="2">
        <v>0.85873704282523078</v>
      </c>
      <c r="U52" s="7">
        <f t="shared" si="4"/>
        <v>50173445.352081753</v>
      </c>
      <c r="V52" s="6">
        <v>48926765.609999999</v>
      </c>
      <c r="W52" s="2">
        <v>1.0295000000000001</v>
      </c>
      <c r="X52" s="2">
        <v>0.88406978558857519</v>
      </c>
      <c r="Y52" s="7">
        <f t="shared" si="5"/>
        <v>55342651.007382512</v>
      </c>
      <c r="Z52" s="6">
        <v>50388741.590000004</v>
      </c>
      <c r="AA52" s="2">
        <v>1.0375000000000001</v>
      </c>
      <c r="AB52" s="3">
        <v>0.9172224025481468</v>
      </c>
      <c r="AC52" s="7">
        <f t="shared" si="6"/>
        <v>54936230.787663303</v>
      </c>
      <c r="AD52" s="6">
        <v>57716120.060000002</v>
      </c>
      <c r="AE52" s="2">
        <v>1.0430999999999999</v>
      </c>
      <c r="AF52" s="3">
        <v>0.95675468809797182</v>
      </c>
      <c r="AG52" s="7">
        <f t="shared" si="7"/>
        <v>60324888.686711997</v>
      </c>
      <c r="AH52" s="6">
        <v>62435381.850000001</v>
      </c>
      <c r="AI52" s="2">
        <v>1.0451999999999999</v>
      </c>
      <c r="AJ52" s="3">
        <v>1</v>
      </c>
      <c r="AK52" s="7">
        <f t="shared" si="8"/>
        <v>62435381.850000001</v>
      </c>
    </row>
    <row r="53" spans="1:37" x14ac:dyDescent="0.25">
      <c r="A53" t="s">
        <v>143</v>
      </c>
      <c r="B53" s="6">
        <v>20783114.170000002</v>
      </c>
      <c r="C53" s="2">
        <v>1.0584</v>
      </c>
      <c r="D53" s="2">
        <v>0.64776647727787162</v>
      </c>
      <c r="E53" s="7">
        <f t="shared" si="0"/>
        <v>32084269.407298602</v>
      </c>
      <c r="F53" s="6">
        <v>23068189.010000002</v>
      </c>
      <c r="G53" s="2">
        <v>1.0590999999999999</v>
      </c>
      <c r="H53" s="2">
        <v>0.68604947608499378</v>
      </c>
      <c r="I53" s="7">
        <f t="shared" si="1"/>
        <v>33624672.584316812</v>
      </c>
      <c r="J53" s="6">
        <v>28772538.850000001</v>
      </c>
      <c r="K53" s="2">
        <v>1.0641</v>
      </c>
      <c r="L53" s="2">
        <v>0.7300252475020419</v>
      </c>
      <c r="M53" s="7">
        <f t="shared" si="2"/>
        <v>39413073.65526358</v>
      </c>
      <c r="N53" s="6">
        <v>32760195.399999999</v>
      </c>
      <c r="O53" s="2">
        <v>1.1067</v>
      </c>
      <c r="P53" s="2">
        <v>0.80791894141050979</v>
      </c>
      <c r="Q53" s="7">
        <f t="shared" si="3"/>
        <v>40548864.150660247</v>
      </c>
      <c r="R53" s="6">
        <v>36709764.590000004</v>
      </c>
      <c r="S53" s="2">
        <v>1.0629</v>
      </c>
      <c r="T53" s="2">
        <v>0.85873704282523078</v>
      </c>
      <c r="U53" s="7">
        <f t="shared" si="4"/>
        <v>42748551.371704519</v>
      </c>
      <c r="V53" s="6">
        <v>37918077.990000002</v>
      </c>
      <c r="W53" s="2">
        <v>1.0295000000000001</v>
      </c>
      <c r="X53" s="2">
        <v>0.88406978558857519</v>
      </c>
      <c r="Y53" s="7">
        <f t="shared" si="5"/>
        <v>42890367.48920878</v>
      </c>
      <c r="Z53" s="6">
        <v>41258769.079999998</v>
      </c>
      <c r="AA53" s="2">
        <v>1.0375000000000001</v>
      </c>
      <c r="AB53" s="3">
        <v>0.9172224025481468</v>
      </c>
      <c r="AC53" s="7">
        <f t="shared" si="6"/>
        <v>44982295.422984116</v>
      </c>
      <c r="AD53" s="6">
        <v>44068691.420000002</v>
      </c>
      <c r="AE53" s="2">
        <v>1.0430999999999999</v>
      </c>
      <c r="AF53" s="3">
        <v>0.95675468809797182</v>
      </c>
      <c r="AG53" s="7">
        <f t="shared" si="7"/>
        <v>46060596.272183992</v>
      </c>
      <c r="AH53" s="6">
        <v>55224049.18</v>
      </c>
      <c r="AI53" s="2">
        <v>1.0451999999999999</v>
      </c>
      <c r="AJ53" s="3">
        <v>1</v>
      </c>
      <c r="AK53" s="7">
        <f t="shared" si="8"/>
        <v>55224049.18</v>
      </c>
    </row>
    <row r="54" spans="1:37" x14ac:dyDescent="0.25">
      <c r="A54" t="s">
        <v>197</v>
      </c>
      <c r="B54" s="6">
        <v>66033712.57</v>
      </c>
      <c r="C54" s="2">
        <v>1.0584</v>
      </c>
      <c r="D54" s="2">
        <v>0.64776647727787162</v>
      </c>
      <c r="E54" s="7">
        <f t="shared" si="0"/>
        <v>101940614.22797833</v>
      </c>
      <c r="F54" s="6">
        <v>82137370.609999895</v>
      </c>
      <c r="G54" s="2">
        <v>1.0590999999999999</v>
      </c>
      <c r="H54" s="2">
        <v>0.68604947608499378</v>
      </c>
      <c r="I54" s="7">
        <f t="shared" si="1"/>
        <v>119725141.51417266</v>
      </c>
      <c r="J54" s="6">
        <v>93121345.069999993</v>
      </c>
      <c r="K54" s="2">
        <v>1.0641</v>
      </c>
      <c r="L54" s="2">
        <v>0.7300252475020419</v>
      </c>
      <c r="M54" s="7">
        <f t="shared" si="2"/>
        <v>127559074.68767309</v>
      </c>
      <c r="N54" s="6">
        <v>98028834.849999994</v>
      </c>
      <c r="O54" s="2">
        <v>1.1067</v>
      </c>
      <c r="P54" s="2">
        <v>0.80791894141050979</v>
      </c>
      <c r="Q54" s="7">
        <f t="shared" si="3"/>
        <v>121334987.73881425</v>
      </c>
      <c r="R54" s="6">
        <v>116608945.11</v>
      </c>
      <c r="S54" s="2">
        <v>1.0629</v>
      </c>
      <c r="T54" s="2">
        <v>0.85873704282523078</v>
      </c>
      <c r="U54" s="7">
        <f t="shared" si="4"/>
        <v>135791213.48528123</v>
      </c>
      <c r="V54" s="6">
        <v>121669285.90000001</v>
      </c>
      <c r="W54" s="2">
        <v>1.0295000000000001</v>
      </c>
      <c r="X54" s="2">
        <v>0.88406978558857519</v>
      </c>
      <c r="Y54" s="7">
        <f t="shared" si="5"/>
        <v>137624074.34725064</v>
      </c>
      <c r="Z54" s="6">
        <v>128346265.61</v>
      </c>
      <c r="AA54" s="2">
        <v>1.0375000000000001</v>
      </c>
      <c r="AB54" s="3">
        <v>0.9172224025481468</v>
      </c>
      <c r="AC54" s="7">
        <f t="shared" si="6"/>
        <v>139929274.79032311</v>
      </c>
      <c r="AD54" s="6">
        <v>132938806.17</v>
      </c>
      <c r="AE54" s="2">
        <v>1.0430999999999999</v>
      </c>
      <c r="AF54" s="3">
        <v>0.95675468809797182</v>
      </c>
      <c r="AG54" s="7">
        <f t="shared" si="7"/>
        <v>138947640.20888397</v>
      </c>
      <c r="AH54" s="6">
        <v>145145507.75999999</v>
      </c>
      <c r="AI54" s="2">
        <v>1.0451999999999999</v>
      </c>
      <c r="AJ54" s="3">
        <v>1</v>
      </c>
      <c r="AK54" s="7">
        <f t="shared" si="8"/>
        <v>145145507.75999999</v>
      </c>
    </row>
    <row r="55" spans="1:37" x14ac:dyDescent="0.25">
      <c r="A55" t="s">
        <v>145</v>
      </c>
      <c r="B55" s="6">
        <v>20595646.190000001</v>
      </c>
      <c r="C55" s="2">
        <v>1.0584</v>
      </c>
      <c r="D55" s="2">
        <v>0.64776647727787162</v>
      </c>
      <c r="E55" s="7">
        <f t="shared" si="0"/>
        <v>31794862.674199659</v>
      </c>
      <c r="F55" s="6">
        <v>22710654.530000001</v>
      </c>
      <c r="G55" s="2">
        <v>1.0590999999999999</v>
      </c>
      <c r="H55" s="2">
        <v>0.68604947608499378</v>
      </c>
      <c r="I55" s="7">
        <f t="shared" si="1"/>
        <v>33103522.882344432</v>
      </c>
      <c r="J55" s="6">
        <v>24553302.239999998</v>
      </c>
      <c r="K55" s="2">
        <v>1.0641</v>
      </c>
      <c r="L55" s="2">
        <v>0.7300252475020419</v>
      </c>
      <c r="M55" s="7">
        <f t="shared" si="2"/>
        <v>33633497.367406219</v>
      </c>
      <c r="N55" s="6">
        <v>26541121.66</v>
      </c>
      <c r="O55" s="2">
        <v>1.1067</v>
      </c>
      <c r="P55" s="2">
        <v>0.80791894141050979</v>
      </c>
      <c r="Q55" s="7">
        <f t="shared" si="3"/>
        <v>32851218.481971763</v>
      </c>
      <c r="R55" s="6">
        <v>27790894.420000002</v>
      </c>
      <c r="S55" s="2">
        <v>1.0629</v>
      </c>
      <c r="T55" s="2">
        <v>0.85873704282523078</v>
      </c>
      <c r="U55" s="7">
        <f t="shared" si="4"/>
        <v>32362519.646955505</v>
      </c>
      <c r="V55" s="6">
        <v>28044027.73</v>
      </c>
      <c r="W55" s="2">
        <v>1.0295000000000001</v>
      </c>
      <c r="X55" s="2">
        <v>0.88406978558857519</v>
      </c>
      <c r="Y55" s="7">
        <f t="shared" si="5"/>
        <v>31721509.078980125</v>
      </c>
      <c r="Z55" s="6">
        <v>31867966.84</v>
      </c>
      <c r="AA55" s="2">
        <v>1.0375000000000001</v>
      </c>
      <c r="AB55" s="3">
        <v>0.9172224025481468</v>
      </c>
      <c r="AC55" s="7">
        <f t="shared" si="6"/>
        <v>34743990.935532331</v>
      </c>
      <c r="AD55" s="6">
        <v>32825872.539999999</v>
      </c>
      <c r="AE55" s="2">
        <v>1.0430999999999999</v>
      </c>
      <c r="AF55" s="3">
        <v>0.95675468809797182</v>
      </c>
      <c r="AG55" s="7">
        <f t="shared" si="7"/>
        <v>34309601.978807993</v>
      </c>
      <c r="AH55" s="6">
        <v>36808190.079999998</v>
      </c>
      <c r="AI55" s="2">
        <v>1.0451999999999999</v>
      </c>
      <c r="AJ55" s="3">
        <v>1</v>
      </c>
      <c r="AK55" s="7">
        <f t="shared" si="8"/>
        <v>36808190.079999998</v>
      </c>
    </row>
    <row r="56" spans="1:37" x14ac:dyDescent="0.25">
      <c r="A56" t="s">
        <v>146</v>
      </c>
      <c r="B56" s="6">
        <v>12544521.83</v>
      </c>
      <c r="C56" s="2">
        <v>1.0584</v>
      </c>
      <c r="D56" s="2">
        <v>0.64776647727787162</v>
      </c>
      <c r="E56" s="7">
        <f t="shared" si="0"/>
        <v>19365808.929656591</v>
      </c>
      <c r="F56" s="6">
        <v>32144269.199999999</v>
      </c>
      <c r="G56" s="2">
        <v>1.0590999999999999</v>
      </c>
      <c r="H56" s="2">
        <v>0.68604947608499378</v>
      </c>
      <c r="I56" s="7">
        <f t="shared" si="1"/>
        <v>46854156.034684718</v>
      </c>
      <c r="J56" s="6">
        <v>40344177.75</v>
      </c>
      <c r="K56" s="2">
        <v>1.0641</v>
      </c>
      <c r="L56" s="2">
        <v>0.7300252475020419</v>
      </c>
      <c r="M56" s="7">
        <f t="shared" si="2"/>
        <v>55264085.575187117</v>
      </c>
      <c r="N56" s="6">
        <v>44769265.060000002</v>
      </c>
      <c r="O56" s="2">
        <v>1.1067</v>
      </c>
      <c r="P56" s="2">
        <v>0.80791894141050979</v>
      </c>
      <c r="Q56" s="7">
        <f t="shared" si="3"/>
        <v>55413065.303109899</v>
      </c>
      <c r="R56" s="6">
        <v>49197686.399999999</v>
      </c>
      <c r="S56" s="2">
        <v>1.0629</v>
      </c>
      <c r="T56" s="2">
        <v>0.85873704282523078</v>
      </c>
      <c r="U56" s="7">
        <f t="shared" si="4"/>
        <v>57290746.69719664</v>
      </c>
      <c r="V56" s="6">
        <v>51660256.079999998</v>
      </c>
      <c r="W56" s="2">
        <v>1.0295000000000001</v>
      </c>
      <c r="X56" s="2">
        <v>0.88406978558857519</v>
      </c>
      <c r="Y56" s="7">
        <f t="shared" si="5"/>
        <v>58434590.710061252</v>
      </c>
      <c r="Z56" s="6">
        <v>57966545.770000003</v>
      </c>
      <c r="AA56" s="2">
        <v>1.0375000000000001</v>
      </c>
      <c r="AB56" s="3">
        <v>0.9172224025481468</v>
      </c>
      <c r="AC56" s="7">
        <f t="shared" si="6"/>
        <v>63197917.548636436</v>
      </c>
      <c r="AD56" s="6">
        <v>65009077.850000001</v>
      </c>
      <c r="AE56" s="2">
        <v>1.0430999999999999</v>
      </c>
      <c r="AF56" s="3">
        <v>0.95675468809797182</v>
      </c>
      <c r="AG56" s="7">
        <f t="shared" si="7"/>
        <v>67947488.168819994</v>
      </c>
      <c r="AH56" s="6">
        <v>74657947.780000001</v>
      </c>
      <c r="AI56" s="2">
        <v>1.0451999999999999</v>
      </c>
      <c r="AJ56" s="3">
        <v>1</v>
      </c>
      <c r="AK56" s="7">
        <f t="shared" si="8"/>
        <v>74657947.780000001</v>
      </c>
    </row>
    <row r="57" spans="1:37" x14ac:dyDescent="0.25">
      <c r="A57" t="s">
        <v>147</v>
      </c>
      <c r="B57" s="6">
        <v>57186162</v>
      </c>
      <c r="C57" s="2">
        <v>1.0584</v>
      </c>
      <c r="D57" s="2">
        <v>0.64776647727787162</v>
      </c>
      <c r="E57" s="7">
        <f t="shared" si="0"/>
        <v>88282064.611177653</v>
      </c>
      <c r="F57" s="6">
        <v>60000950.049999997</v>
      </c>
      <c r="G57" s="2">
        <v>1.0590999999999999</v>
      </c>
      <c r="H57" s="2">
        <v>0.68604947608499378</v>
      </c>
      <c r="I57" s="7">
        <f t="shared" si="1"/>
        <v>87458634.02214238</v>
      </c>
      <c r="J57" s="6">
        <v>71282196.230000004</v>
      </c>
      <c r="K57" s="2">
        <v>1.0641</v>
      </c>
      <c r="L57" s="2">
        <v>0.7300252475020419</v>
      </c>
      <c r="M57" s="7">
        <f t="shared" si="2"/>
        <v>97643467.090911299</v>
      </c>
      <c r="N57" s="6">
        <v>77820625.829999998</v>
      </c>
      <c r="O57" s="2">
        <v>1.1067</v>
      </c>
      <c r="P57" s="2">
        <v>0.80791894141050979</v>
      </c>
      <c r="Q57" s="7">
        <f t="shared" si="3"/>
        <v>96322318.788734451</v>
      </c>
      <c r="R57" s="6">
        <v>85626311.890000001</v>
      </c>
      <c r="S57" s="2">
        <v>1.0629</v>
      </c>
      <c r="T57" s="2">
        <v>0.85873704282523078</v>
      </c>
      <c r="U57" s="7">
        <f t="shared" si="4"/>
        <v>99711911.35331817</v>
      </c>
      <c r="V57" s="6">
        <v>93798973.640000001</v>
      </c>
      <c r="W57" s="2">
        <v>1.0295000000000001</v>
      </c>
      <c r="X57" s="2">
        <v>0.88406978558857519</v>
      </c>
      <c r="Y57" s="7">
        <f t="shared" si="5"/>
        <v>106099060.46902476</v>
      </c>
      <c r="Z57" s="6">
        <v>100745097.83</v>
      </c>
      <c r="AA57" s="2">
        <v>1.0375000000000001</v>
      </c>
      <c r="AB57" s="3">
        <v>0.9172224025481468</v>
      </c>
      <c r="AC57" s="7">
        <f t="shared" si="6"/>
        <v>109837153.50837354</v>
      </c>
      <c r="AD57" s="6">
        <v>105399545.51000001</v>
      </c>
      <c r="AE57" s="2">
        <v>1.0430999999999999</v>
      </c>
      <c r="AF57" s="3">
        <v>0.95675468809797182</v>
      </c>
      <c r="AG57" s="7">
        <f t="shared" si="7"/>
        <v>110163604.96705198</v>
      </c>
      <c r="AH57" s="6">
        <v>116099644.98999999</v>
      </c>
      <c r="AI57" s="2">
        <v>1.0451999999999999</v>
      </c>
      <c r="AJ57" s="3">
        <v>1</v>
      </c>
      <c r="AK57" s="7">
        <f t="shared" si="8"/>
        <v>116099644.98999999</v>
      </c>
    </row>
    <row r="58" spans="1:37" x14ac:dyDescent="0.25">
      <c r="A58" t="s">
        <v>148</v>
      </c>
      <c r="B58" s="6">
        <v>10049956.119999999</v>
      </c>
      <c r="C58" s="2">
        <v>1.0584</v>
      </c>
      <c r="D58" s="2">
        <v>0.64776647727787162</v>
      </c>
      <c r="E58" s="7">
        <f t="shared" si="0"/>
        <v>15514782.67636391</v>
      </c>
      <c r="F58" s="6">
        <v>10415692.08</v>
      </c>
      <c r="G58" s="2">
        <v>1.0590999999999999</v>
      </c>
      <c r="H58" s="2">
        <v>0.68604947608499378</v>
      </c>
      <c r="I58" s="7">
        <f t="shared" si="1"/>
        <v>15182129.632163167</v>
      </c>
      <c r="J58" s="6">
        <v>12333657.060000001</v>
      </c>
      <c r="K58" s="2">
        <v>1.0641</v>
      </c>
      <c r="L58" s="2">
        <v>0.7300252475020419</v>
      </c>
      <c r="M58" s="7">
        <f t="shared" si="2"/>
        <v>16894836.311761264</v>
      </c>
      <c r="N58" s="6">
        <v>14194980.699999999</v>
      </c>
      <c r="O58" s="2">
        <v>1.1067</v>
      </c>
      <c r="P58" s="2">
        <v>0.80791894141050979</v>
      </c>
      <c r="Q58" s="7">
        <f t="shared" si="3"/>
        <v>17569808.024574362</v>
      </c>
      <c r="R58" s="6">
        <v>14129451.859999999</v>
      </c>
      <c r="S58" s="2">
        <v>1.0629</v>
      </c>
      <c r="T58" s="2">
        <v>0.85873704282523078</v>
      </c>
      <c r="U58" s="7">
        <f t="shared" si="4"/>
        <v>16453758.432865938</v>
      </c>
      <c r="V58" s="6">
        <v>15255774.16</v>
      </c>
      <c r="W58" s="2">
        <v>1.0295000000000001</v>
      </c>
      <c r="X58" s="2">
        <v>0.88406978558857519</v>
      </c>
      <c r="Y58" s="7">
        <f t="shared" si="5"/>
        <v>17256300.813225247</v>
      </c>
      <c r="Z58" s="6">
        <v>17081532.649999999</v>
      </c>
      <c r="AA58" s="2">
        <v>1.0375000000000001</v>
      </c>
      <c r="AB58" s="3">
        <v>0.9172224025481468</v>
      </c>
      <c r="AC58" s="7">
        <f t="shared" si="6"/>
        <v>18623108.858381111</v>
      </c>
      <c r="AD58" s="6">
        <v>17930296.059999999</v>
      </c>
      <c r="AE58" s="2">
        <v>1.0430999999999999</v>
      </c>
      <c r="AF58" s="3">
        <v>0.95675468809797182</v>
      </c>
      <c r="AG58" s="7">
        <f t="shared" si="7"/>
        <v>18740745.441911995</v>
      </c>
      <c r="AH58" s="6">
        <v>19486684.579999998</v>
      </c>
      <c r="AI58" s="2">
        <v>1.0451999999999999</v>
      </c>
      <c r="AJ58" s="3">
        <v>1</v>
      </c>
      <c r="AK58" s="7">
        <f t="shared" si="8"/>
        <v>19486684.579999998</v>
      </c>
    </row>
    <row r="59" spans="1:37" x14ac:dyDescent="0.25">
      <c r="A59" t="s">
        <v>198</v>
      </c>
      <c r="B59" s="6">
        <v>11725310.586061802</v>
      </c>
      <c r="C59" s="2">
        <v>1.0584</v>
      </c>
      <c r="D59" s="2">
        <v>0.64776647727787162</v>
      </c>
      <c r="E59" s="7">
        <f>B59/D59</f>
        <v>18101138.29189714</v>
      </c>
      <c r="F59" s="6">
        <v>11418095.001877198</v>
      </c>
      <c r="G59" s="2">
        <v>1.0590999999999999</v>
      </c>
      <c r="H59" s="2">
        <v>0.68604947608499378</v>
      </c>
      <c r="I59" s="7">
        <f>F59/H59</f>
        <v>16643253.00127862</v>
      </c>
      <c r="J59" s="6">
        <v>11068575.82</v>
      </c>
      <c r="K59" s="2">
        <v>1.0641</v>
      </c>
      <c r="L59" s="2">
        <v>0.7300252475020419</v>
      </c>
      <c r="M59" s="7">
        <f t="shared" si="2"/>
        <v>15161908.246151501</v>
      </c>
      <c r="N59" s="6">
        <v>14930133.779999999</v>
      </c>
      <c r="O59" s="2">
        <v>1.1067</v>
      </c>
      <c r="P59" s="2">
        <v>0.80791894141050979</v>
      </c>
      <c r="Q59" s="7">
        <f t="shared" si="3"/>
        <v>18479742.22999914</v>
      </c>
      <c r="R59" s="6">
        <v>17927702</v>
      </c>
      <c r="S59" s="2">
        <v>1.0629</v>
      </c>
      <c r="T59" s="2">
        <v>0.85873704282523078</v>
      </c>
      <c r="U59" s="7">
        <f t="shared" si="4"/>
        <v>20876823.877328217</v>
      </c>
      <c r="V59" s="6">
        <v>20042835.460000001</v>
      </c>
      <c r="W59" s="2">
        <v>1.0295000000000001</v>
      </c>
      <c r="X59" s="2">
        <v>0.88406978558857519</v>
      </c>
      <c r="Y59" s="7">
        <f t="shared" si="5"/>
        <v>22671101.067724369</v>
      </c>
      <c r="Z59" s="6">
        <v>21599047.710000001</v>
      </c>
      <c r="AA59" s="2">
        <v>1.0375000000000001</v>
      </c>
      <c r="AB59" s="3">
        <v>0.9172224025481468</v>
      </c>
      <c r="AC59" s="7">
        <f t="shared" si="6"/>
        <v>23548321.1596178</v>
      </c>
      <c r="AD59" s="6">
        <v>24358390.109999999</v>
      </c>
      <c r="AE59" s="2">
        <v>1.0430999999999999</v>
      </c>
      <c r="AF59" s="3">
        <v>0.95675468809797182</v>
      </c>
      <c r="AG59" s="7">
        <f t="shared" si="7"/>
        <v>25459389.342971995</v>
      </c>
      <c r="AH59" s="6">
        <v>25813324.82</v>
      </c>
      <c r="AI59" s="2">
        <v>1.0451999999999999</v>
      </c>
      <c r="AJ59" s="3">
        <v>1</v>
      </c>
      <c r="AK59" s="7">
        <f t="shared" si="8"/>
        <v>25813324.82</v>
      </c>
    </row>
    <row r="60" spans="1:37" x14ac:dyDescent="0.25">
      <c r="A60" t="s">
        <v>199</v>
      </c>
      <c r="B60" s="6">
        <v>46617543.240000002</v>
      </c>
      <c r="C60" s="2">
        <v>1.0584</v>
      </c>
      <c r="D60" s="2">
        <v>0.64776647727787162</v>
      </c>
      <c r="E60" s="7">
        <f t="shared" si="0"/>
        <v>71966588.076465905</v>
      </c>
      <c r="F60" s="6">
        <v>54185353.060000002</v>
      </c>
      <c r="G60" s="2">
        <v>1.0590999999999999</v>
      </c>
      <c r="H60" s="2">
        <v>0.68604947608499378</v>
      </c>
      <c r="I60" s="7">
        <f t="shared" si="1"/>
        <v>78981698.767869979</v>
      </c>
      <c r="J60" s="6">
        <v>59017992.210000001</v>
      </c>
      <c r="K60" s="2">
        <v>1.0641</v>
      </c>
      <c r="L60" s="2">
        <v>0.7300252475020419</v>
      </c>
      <c r="M60" s="7">
        <f t="shared" si="2"/>
        <v>80843768.63943316</v>
      </c>
      <c r="N60" s="6">
        <v>66310529.460000001</v>
      </c>
      <c r="O60" s="2">
        <v>1.1067</v>
      </c>
      <c r="P60" s="2">
        <v>0.80791894141050979</v>
      </c>
      <c r="Q60" s="7">
        <f t="shared" si="3"/>
        <v>82075720.794751257</v>
      </c>
      <c r="R60" s="6">
        <v>73535292.379999995</v>
      </c>
      <c r="S60" s="2">
        <v>1.0629</v>
      </c>
      <c r="T60" s="2">
        <v>0.85873704282523078</v>
      </c>
      <c r="U60" s="7">
        <f t="shared" si="4"/>
        <v>85631909.086010888</v>
      </c>
      <c r="V60" s="6">
        <v>71953532.140000001</v>
      </c>
      <c r="W60" s="2">
        <v>1.0295000000000001</v>
      </c>
      <c r="X60" s="2">
        <v>0.88406978558857519</v>
      </c>
      <c r="Y60" s="7">
        <f t="shared" si="5"/>
        <v>81388973.260856852</v>
      </c>
      <c r="Z60" s="6">
        <v>92389518.670000002</v>
      </c>
      <c r="AA60" s="2">
        <v>1.0375000000000001</v>
      </c>
      <c r="AB60" s="3">
        <v>0.9172224025481468</v>
      </c>
      <c r="AC60" s="7">
        <f t="shared" si="6"/>
        <v>100727499.03767237</v>
      </c>
      <c r="AD60" s="6">
        <v>98410433.200000003</v>
      </c>
      <c r="AE60" s="2">
        <v>1.0430999999999999</v>
      </c>
      <c r="AF60" s="3">
        <v>0.95675468809797182</v>
      </c>
      <c r="AG60" s="7">
        <f t="shared" si="7"/>
        <v>102858584.78063999</v>
      </c>
      <c r="AH60" s="6">
        <v>116326165.37</v>
      </c>
      <c r="AI60" s="2">
        <v>1.0451999999999999</v>
      </c>
      <c r="AJ60" s="3">
        <v>1</v>
      </c>
      <c r="AK60" s="7">
        <f t="shared" si="8"/>
        <v>116326165.37</v>
      </c>
    </row>
    <row r="61" spans="1:37" x14ac:dyDescent="0.25">
      <c r="A61" t="s">
        <v>151</v>
      </c>
      <c r="B61" s="6">
        <v>23214151.850000001</v>
      </c>
      <c r="C61" s="2">
        <v>1.0584</v>
      </c>
      <c r="D61" s="2">
        <v>0.64776647727787162</v>
      </c>
      <c r="E61" s="7">
        <f t="shared" si="0"/>
        <v>35837223.234449431</v>
      </c>
      <c r="F61" s="6">
        <v>25960184.5</v>
      </c>
      <c r="G61" s="2">
        <v>1.0590999999999999</v>
      </c>
      <c r="H61" s="2">
        <v>0.68604947608499378</v>
      </c>
      <c r="I61" s="7">
        <f t="shared" si="1"/>
        <v>37840105.422343954</v>
      </c>
      <c r="J61" s="6">
        <v>27474147.710000001</v>
      </c>
      <c r="K61" s="2">
        <v>1.0641</v>
      </c>
      <c r="L61" s="2">
        <v>0.7300252475020419</v>
      </c>
      <c r="M61" s="7">
        <f t="shared" si="2"/>
        <v>37634517.167741045</v>
      </c>
      <c r="N61" s="6">
        <v>29712825.010000002</v>
      </c>
      <c r="O61" s="2">
        <v>1.1067</v>
      </c>
      <c r="P61" s="2">
        <v>0.80791894141050979</v>
      </c>
      <c r="Q61" s="7">
        <f t="shared" si="3"/>
        <v>36776987.748456173</v>
      </c>
      <c r="R61" s="6">
        <v>25420938.109999999</v>
      </c>
      <c r="S61" s="2">
        <v>1.0629</v>
      </c>
      <c r="T61" s="2">
        <v>0.85873704282523078</v>
      </c>
      <c r="U61" s="7">
        <f t="shared" si="4"/>
        <v>29602703.554472893</v>
      </c>
      <c r="V61" s="6">
        <v>32498665.829999998</v>
      </c>
      <c r="W61" s="2">
        <v>1.0295000000000001</v>
      </c>
      <c r="X61" s="2">
        <v>0.88406978558857519</v>
      </c>
      <c r="Y61" s="7">
        <f t="shared" si="5"/>
        <v>36760294.673303194</v>
      </c>
      <c r="Z61" s="6">
        <v>35589735.329999998</v>
      </c>
      <c r="AA61" s="2">
        <v>1.0375000000000001</v>
      </c>
      <c r="AB61" s="3">
        <v>0.9172224025481468</v>
      </c>
      <c r="AC61" s="7">
        <f t="shared" si="6"/>
        <v>38801642.034830071</v>
      </c>
      <c r="AD61" s="6">
        <v>39704808.93</v>
      </c>
      <c r="AE61" s="2">
        <v>1.0430999999999999</v>
      </c>
      <c r="AF61" s="3">
        <v>0.95675468809797182</v>
      </c>
      <c r="AG61" s="7">
        <f t="shared" si="7"/>
        <v>41499466.293635994</v>
      </c>
      <c r="AH61" s="6">
        <v>42649701.109999999</v>
      </c>
      <c r="AI61" s="2">
        <v>1.0451999999999999</v>
      </c>
      <c r="AJ61" s="3">
        <v>1</v>
      </c>
      <c r="AK61" s="7">
        <f t="shared" si="8"/>
        <v>42649701.109999999</v>
      </c>
    </row>
    <row r="62" spans="1:37" x14ac:dyDescent="0.25">
      <c r="A62" t="s">
        <v>152</v>
      </c>
      <c r="B62" s="6">
        <v>13370320.84</v>
      </c>
      <c r="C62" s="2">
        <v>1.0584</v>
      </c>
      <c r="D62" s="2">
        <v>0.64776647727787162</v>
      </c>
      <c r="E62" s="7">
        <f t="shared" si="0"/>
        <v>20640649.538065784</v>
      </c>
      <c r="F62" s="6">
        <v>13808515.529999999</v>
      </c>
      <c r="G62" s="2">
        <v>1.0590999999999999</v>
      </c>
      <c r="H62" s="2">
        <v>0.68604947608499378</v>
      </c>
      <c r="I62" s="7">
        <f t="shared" si="1"/>
        <v>20127579.732003585</v>
      </c>
      <c r="J62" s="6">
        <v>15128978.539999999</v>
      </c>
      <c r="K62" s="2">
        <v>1.0641</v>
      </c>
      <c r="L62" s="2">
        <v>0.7300252475020419</v>
      </c>
      <c r="M62" s="7">
        <f t="shared" si="2"/>
        <v>20723911.387677975</v>
      </c>
      <c r="N62" s="6">
        <v>16869647.870000001</v>
      </c>
      <c r="O62" s="2">
        <v>1.1067</v>
      </c>
      <c r="P62" s="2">
        <v>0.80791894141050979</v>
      </c>
      <c r="Q62" s="7">
        <f t="shared" si="3"/>
        <v>20880371.786491394</v>
      </c>
      <c r="R62" s="6">
        <v>16249638.51</v>
      </c>
      <c r="S62" s="2">
        <v>1.0629</v>
      </c>
      <c r="T62" s="2">
        <v>0.85873704282523078</v>
      </c>
      <c r="U62" s="7">
        <f t="shared" si="4"/>
        <v>18922717.54871428</v>
      </c>
      <c r="V62" s="6">
        <v>16691413.609999999</v>
      </c>
      <c r="W62" s="2">
        <v>1.0295000000000001</v>
      </c>
      <c r="X62" s="2">
        <v>0.88406978558857519</v>
      </c>
      <c r="Y62" s="7">
        <f t="shared" si="5"/>
        <v>18880199.145011593</v>
      </c>
      <c r="Z62" s="6">
        <v>19658947.870000001</v>
      </c>
      <c r="AA62" s="2">
        <v>1.0375000000000001</v>
      </c>
      <c r="AB62" s="3">
        <v>0.9172224025481468</v>
      </c>
      <c r="AC62" s="7">
        <f t="shared" si="6"/>
        <v>21433130.9564455</v>
      </c>
      <c r="AD62" s="6">
        <v>19674225.68</v>
      </c>
      <c r="AE62" s="2">
        <v>1.0430999999999999</v>
      </c>
      <c r="AF62" s="3">
        <v>0.95675468809797182</v>
      </c>
      <c r="AG62" s="7">
        <f t="shared" si="7"/>
        <v>20563500.680735998</v>
      </c>
      <c r="AH62" s="6">
        <v>23910651.109999999</v>
      </c>
      <c r="AI62" s="2">
        <v>1.0451999999999999</v>
      </c>
      <c r="AJ62" s="3">
        <v>1</v>
      </c>
      <c r="AK62" s="7">
        <f t="shared" si="8"/>
        <v>23910651.109999999</v>
      </c>
    </row>
    <row r="63" spans="1:37" x14ac:dyDescent="0.25">
      <c r="A63" t="s">
        <v>200</v>
      </c>
      <c r="B63" s="6">
        <v>94036555.680000007</v>
      </c>
      <c r="C63" s="2">
        <v>1.0584</v>
      </c>
      <c r="D63" s="2">
        <v>0.64776647727787162</v>
      </c>
      <c r="E63" s="7">
        <f t="shared" si="0"/>
        <v>145170457.22275198</v>
      </c>
      <c r="F63" s="6">
        <v>119302699.06999999</v>
      </c>
      <c r="G63" s="2">
        <v>1.0590999999999999</v>
      </c>
      <c r="H63" s="2">
        <v>0.68604947608499378</v>
      </c>
      <c r="I63" s="7">
        <f t="shared" si="1"/>
        <v>173898098.06548083</v>
      </c>
      <c r="J63" s="6">
        <v>125498720.73999999</v>
      </c>
      <c r="K63" s="2">
        <v>1.0641</v>
      </c>
      <c r="L63" s="2">
        <v>0.7300252475020419</v>
      </c>
      <c r="M63" s="7">
        <f t="shared" si="2"/>
        <v>171910110.1906054</v>
      </c>
      <c r="N63" s="6">
        <v>132455801.22</v>
      </c>
      <c r="O63" s="2">
        <v>1.1067</v>
      </c>
      <c r="P63" s="2">
        <v>0.80791894141050979</v>
      </c>
      <c r="Q63" s="7">
        <f t="shared" si="3"/>
        <v>163946894.21286657</v>
      </c>
      <c r="R63" s="6">
        <v>146580531.75999999</v>
      </c>
      <c r="S63" s="2">
        <v>1.0629</v>
      </c>
      <c r="T63" s="2">
        <v>0.85873704282523078</v>
      </c>
      <c r="U63" s="7">
        <f t="shared" si="4"/>
        <v>170693151.04627657</v>
      </c>
      <c r="V63" s="6">
        <v>159615155.25</v>
      </c>
      <c r="W63" s="2">
        <v>1.0295000000000001</v>
      </c>
      <c r="X63" s="2">
        <v>0.88406978558857519</v>
      </c>
      <c r="Y63" s="7">
        <f t="shared" si="5"/>
        <v>180545877.54487637</v>
      </c>
      <c r="Z63" s="6">
        <v>177488520.90000001</v>
      </c>
      <c r="AA63" s="2">
        <v>1.0375000000000001</v>
      </c>
      <c r="AB63" s="3">
        <v>0.9172224025481468</v>
      </c>
      <c r="AC63" s="7">
        <f t="shared" si="6"/>
        <v>193506526.23280567</v>
      </c>
      <c r="AD63" s="6">
        <v>196168629.84999999</v>
      </c>
      <c r="AE63" s="2">
        <v>1.0430999999999999</v>
      </c>
      <c r="AF63" s="3">
        <v>0.95675468809797182</v>
      </c>
      <c r="AG63" s="7">
        <f t="shared" si="7"/>
        <v>205035451.91921997</v>
      </c>
      <c r="AH63" s="6">
        <v>208052095.88999999</v>
      </c>
      <c r="AI63" s="2">
        <v>1.0451999999999999</v>
      </c>
      <c r="AJ63" s="3">
        <v>1</v>
      </c>
      <c r="AK63" s="7">
        <f t="shared" si="8"/>
        <v>208052095.88999999</v>
      </c>
    </row>
    <row r="64" spans="1:37" x14ac:dyDescent="0.25">
      <c r="A64" t="s">
        <v>154</v>
      </c>
      <c r="B64" s="6"/>
      <c r="C64" s="2">
        <v>1.0584</v>
      </c>
      <c r="D64" s="2">
        <v>0.64776647727787162</v>
      </c>
      <c r="E64" s="7">
        <f t="shared" si="0"/>
        <v>0</v>
      </c>
      <c r="F64" s="6">
        <v>36138019.259999998</v>
      </c>
      <c r="G64" s="2">
        <v>1.0590999999999999</v>
      </c>
      <c r="H64" s="2">
        <v>0.68604947608499378</v>
      </c>
      <c r="I64" s="7">
        <f t="shared" si="1"/>
        <v>52675529.272648126</v>
      </c>
      <c r="J64" s="6">
        <v>33556387.890000001</v>
      </c>
      <c r="K64" s="2">
        <v>1.0641</v>
      </c>
      <c r="L64" s="2">
        <v>0.7300252475020419</v>
      </c>
      <c r="M64" s="7">
        <f t="shared" si="2"/>
        <v>45966064.879017957</v>
      </c>
      <c r="N64" s="6">
        <v>33607604.909999996</v>
      </c>
      <c r="O64" s="2">
        <v>1.1067</v>
      </c>
      <c r="P64" s="2">
        <v>0.80791894141050979</v>
      </c>
      <c r="Q64" s="7">
        <f t="shared" si="3"/>
        <v>41597743.520316496</v>
      </c>
      <c r="R64" s="6">
        <v>34916020.439999998</v>
      </c>
      <c r="S64" s="2">
        <v>1.0629</v>
      </c>
      <c r="T64" s="2">
        <v>0.85873704282523078</v>
      </c>
      <c r="U64" s="7">
        <f t="shared" si="4"/>
        <v>40659734.818387315</v>
      </c>
      <c r="V64" s="6">
        <v>38594153.549999997</v>
      </c>
      <c r="W64" s="2">
        <v>1.0295000000000001</v>
      </c>
      <c r="X64" s="2">
        <v>0.88406978558857519</v>
      </c>
      <c r="Y64" s="7">
        <f t="shared" si="5"/>
        <v>43655098.476536773</v>
      </c>
      <c r="Z64" s="6">
        <v>46231297</v>
      </c>
      <c r="AA64" s="2">
        <v>1.0375000000000001</v>
      </c>
      <c r="AB64" s="3">
        <v>0.9172224025481468</v>
      </c>
      <c r="AC64" s="7">
        <f t="shared" si="6"/>
        <v>50403584.639411628</v>
      </c>
      <c r="AD64" s="6">
        <v>52356849.939999998</v>
      </c>
      <c r="AE64" s="2">
        <v>1.0430999999999999</v>
      </c>
      <c r="AF64" s="3">
        <v>0.95675468809797182</v>
      </c>
      <c r="AG64" s="7">
        <f t="shared" si="7"/>
        <v>54723379.557287991</v>
      </c>
      <c r="AH64" s="6">
        <v>55851652.939999998</v>
      </c>
      <c r="AI64" s="2">
        <v>1.0451999999999999</v>
      </c>
      <c r="AJ64" s="3">
        <v>1</v>
      </c>
      <c r="AK64" s="7">
        <f t="shared" si="8"/>
        <v>55851652.939999998</v>
      </c>
    </row>
    <row r="65" spans="1:37" x14ac:dyDescent="0.25">
      <c r="A65" t="s">
        <v>155</v>
      </c>
      <c r="B65" s="6">
        <v>37189291.729999997</v>
      </c>
      <c r="C65" s="2">
        <v>1.0584</v>
      </c>
      <c r="D65" s="2">
        <v>0.64776647727787162</v>
      </c>
      <c r="E65" s="7">
        <f t="shared" si="0"/>
        <v>57411571.970012508</v>
      </c>
      <c r="F65" s="6">
        <v>42784729.030000001</v>
      </c>
      <c r="G65" s="2">
        <v>1.0590999999999999</v>
      </c>
      <c r="H65" s="2">
        <v>0.68604947608499378</v>
      </c>
      <c r="I65" s="7">
        <f t="shared" si="1"/>
        <v>62363911.818947963</v>
      </c>
      <c r="J65" s="6">
        <v>48692261.229999997</v>
      </c>
      <c r="K65" s="2">
        <v>1.0641</v>
      </c>
      <c r="L65" s="2">
        <v>0.7300252475020419</v>
      </c>
      <c r="M65" s="7">
        <f t="shared" si="2"/>
        <v>66699420.871555269</v>
      </c>
      <c r="N65" s="6">
        <v>54827325.909999996</v>
      </c>
      <c r="O65" s="2">
        <v>1.1067</v>
      </c>
      <c r="P65" s="2">
        <v>0.80791894141050979</v>
      </c>
      <c r="Q65" s="7">
        <f t="shared" si="3"/>
        <v>67862409.333143502</v>
      </c>
      <c r="R65" s="6">
        <v>59460320.57</v>
      </c>
      <c r="S65" s="2">
        <v>1.0629</v>
      </c>
      <c r="T65" s="2">
        <v>0.85873704282523078</v>
      </c>
      <c r="U65" s="7">
        <f t="shared" si="4"/>
        <v>69241592.716644108</v>
      </c>
      <c r="V65" s="6">
        <v>58656289.810000002</v>
      </c>
      <c r="W65" s="2">
        <v>1.0295000000000001</v>
      </c>
      <c r="X65" s="2">
        <v>0.88406978558857519</v>
      </c>
      <c r="Y65" s="7">
        <f t="shared" si="5"/>
        <v>66348031.30495993</v>
      </c>
      <c r="Z65" s="6">
        <v>62912666.159999996</v>
      </c>
      <c r="AA65" s="2">
        <v>1.0375000000000001</v>
      </c>
      <c r="AB65" s="3">
        <v>0.9172224025481468</v>
      </c>
      <c r="AC65" s="7">
        <f t="shared" si="6"/>
        <v>68590416.005127594</v>
      </c>
      <c r="AD65" s="6">
        <v>65739821.240000002</v>
      </c>
      <c r="AE65" s="2">
        <v>1.0430999999999999</v>
      </c>
      <c r="AF65" s="3">
        <v>0.95675468809797182</v>
      </c>
      <c r="AG65" s="7">
        <f t="shared" si="7"/>
        <v>68711261.160047993</v>
      </c>
      <c r="AH65" s="6">
        <v>76817367.109999999</v>
      </c>
      <c r="AI65" s="2">
        <v>1.0451999999999999</v>
      </c>
      <c r="AJ65" s="3">
        <v>1</v>
      </c>
      <c r="AK65" s="7">
        <f t="shared" si="8"/>
        <v>76817367.109999999</v>
      </c>
    </row>
    <row r="66" spans="1:37" x14ac:dyDescent="0.25">
      <c r="A66" t="s">
        <v>156</v>
      </c>
      <c r="B66" s="6">
        <v>47912632.409999996</v>
      </c>
      <c r="C66" s="2">
        <v>1.0584</v>
      </c>
      <c r="D66" s="2">
        <v>0.64776647727787162</v>
      </c>
      <c r="E66" s="7">
        <f t="shared" si="0"/>
        <v>73965902.97686395</v>
      </c>
      <c r="F66" s="6">
        <v>64180140.420000002</v>
      </c>
      <c r="G66" s="2">
        <v>1.0590999999999999</v>
      </c>
      <c r="H66" s="2">
        <v>0.68604947608499378</v>
      </c>
      <c r="I66" s="7">
        <f t="shared" si="1"/>
        <v>93550308.91685836</v>
      </c>
      <c r="J66" s="6">
        <v>75580755.549999997</v>
      </c>
      <c r="K66" s="2">
        <v>1.0641</v>
      </c>
      <c r="L66" s="2">
        <v>0.7300252475020419</v>
      </c>
      <c r="M66" s="7">
        <f t="shared" si="2"/>
        <v>103531700.86735746</v>
      </c>
      <c r="N66" s="6">
        <v>79478239.599999994</v>
      </c>
      <c r="O66" s="2">
        <v>1.1067</v>
      </c>
      <c r="P66" s="2">
        <v>0.80791894141050979</v>
      </c>
      <c r="Q66" s="7">
        <f t="shared" si="3"/>
        <v>98374026.806751758</v>
      </c>
      <c r="R66" s="6">
        <v>88425359.640000001</v>
      </c>
      <c r="S66" s="2">
        <v>1.0629</v>
      </c>
      <c r="T66" s="2">
        <v>0.85873704282523078</v>
      </c>
      <c r="U66" s="7">
        <f t="shared" si="4"/>
        <v>102971404.78426553</v>
      </c>
      <c r="V66" s="6">
        <v>88984247.370000005</v>
      </c>
      <c r="W66" s="2">
        <v>1.0295000000000001</v>
      </c>
      <c r="X66" s="2">
        <v>0.88406978558857519</v>
      </c>
      <c r="Y66" s="7">
        <f t="shared" si="5"/>
        <v>100652967.46993583</v>
      </c>
      <c r="Z66" s="6">
        <v>97433628.519999996</v>
      </c>
      <c r="AA66" s="2">
        <v>1.0375000000000001</v>
      </c>
      <c r="AB66" s="3">
        <v>0.9172224025481468</v>
      </c>
      <c r="AC66" s="7">
        <f t="shared" si="6"/>
        <v>106226830.31870835</v>
      </c>
      <c r="AD66" s="6">
        <v>105605067.69</v>
      </c>
      <c r="AE66" s="2">
        <v>1.0430999999999999</v>
      </c>
      <c r="AF66" s="3">
        <v>0.95675468809797182</v>
      </c>
      <c r="AG66" s="7">
        <f t="shared" si="7"/>
        <v>110378416.74958798</v>
      </c>
      <c r="AH66" s="6">
        <v>107318470.05</v>
      </c>
      <c r="AI66" s="2">
        <v>1.0451999999999999</v>
      </c>
      <c r="AJ66" s="3">
        <v>1</v>
      </c>
      <c r="AK66" s="7">
        <f t="shared" si="8"/>
        <v>107318470.05</v>
      </c>
    </row>
    <row r="67" spans="1:37" x14ac:dyDescent="0.25">
      <c r="A67" t="s">
        <v>157</v>
      </c>
      <c r="B67" s="6">
        <v>7702629.4000000004</v>
      </c>
      <c r="C67" s="2">
        <v>1.0584</v>
      </c>
      <c r="D67" s="2">
        <v>0.64776647727787162</v>
      </c>
      <c r="E67" s="7">
        <f t="shared" ref="E67:E80" si="9">B67/D67</f>
        <v>11891059.000720428</v>
      </c>
      <c r="F67" s="6">
        <v>9068168.2400000002</v>
      </c>
      <c r="G67" s="2">
        <v>1.0590999999999999</v>
      </c>
      <c r="H67" s="2">
        <v>0.68604947608499378</v>
      </c>
      <c r="I67" s="7">
        <f t="shared" ref="I67:I80" si="10">F67/H67</f>
        <v>13217950.82731986</v>
      </c>
      <c r="J67" s="6">
        <v>10327477.199999999</v>
      </c>
      <c r="K67" s="2">
        <v>1.0641</v>
      </c>
      <c r="L67" s="2">
        <v>0.7300252475020419</v>
      </c>
      <c r="M67" s="7">
        <f t="shared" ref="M67:M80" si="11">J67/L67</f>
        <v>14146739.767340872</v>
      </c>
      <c r="N67" s="6">
        <v>11036023.779999999</v>
      </c>
      <c r="O67" s="2">
        <v>1.1067</v>
      </c>
      <c r="P67" s="2">
        <v>0.80791894141050979</v>
      </c>
      <c r="Q67" s="7">
        <f t="shared" ref="Q67:Q80" si="12">N67/P67</f>
        <v>13659815.625479328</v>
      </c>
      <c r="R67" s="6">
        <v>12141374.91</v>
      </c>
      <c r="S67" s="2">
        <v>1.0629</v>
      </c>
      <c r="T67" s="2">
        <v>0.85873704282523078</v>
      </c>
      <c r="U67" s="7">
        <f t="shared" ref="U67:U80" si="13">R67/T67</f>
        <v>14138641.172453765</v>
      </c>
      <c r="V67" s="6">
        <v>11372270.67</v>
      </c>
      <c r="W67" s="2">
        <v>1.0295000000000001</v>
      </c>
      <c r="X67" s="2">
        <v>0.88406978558857519</v>
      </c>
      <c r="Y67" s="7">
        <f t="shared" ref="Y67:Y80" si="14">V67/X67</f>
        <v>12863544.095027337</v>
      </c>
      <c r="Z67" s="6">
        <v>13656975.619999999</v>
      </c>
      <c r="AA67" s="2">
        <v>1.0375000000000001</v>
      </c>
      <c r="AB67" s="3">
        <v>0.9172224025481468</v>
      </c>
      <c r="AC67" s="7">
        <f t="shared" ref="AC67:AC80" si="15">Z67/AB67</f>
        <v>14889491.99459083</v>
      </c>
      <c r="AD67" s="6">
        <v>15146644.43</v>
      </c>
      <c r="AE67" s="2">
        <v>1.0430999999999999</v>
      </c>
      <c r="AF67" s="3">
        <v>0.95675468809797182</v>
      </c>
      <c r="AG67" s="7">
        <f t="shared" ref="AG67:AG80" si="16">AD67/AF67</f>
        <v>15831272.758235997</v>
      </c>
      <c r="AH67" s="6">
        <v>18091206.760000002</v>
      </c>
      <c r="AI67" s="2">
        <v>1.0451999999999999</v>
      </c>
      <c r="AJ67" s="3">
        <v>1</v>
      </c>
      <c r="AK67" s="7">
        <f t="shared" ref="AK67:AK80" si="17">AH67/AJ67</f>
        <v>18091206.760000002</v>
      </c>
    </row>
    <row r="68" spans="1:37" x14ac:dyDescent="0.25">
      <c r="A68" t="s">
        <v>158</v>
      </c>
      <c r="B68" s="6">
        <v>25093232.579999998</v>
      </c>
      <c r="C68" s="2">
        <v>1.0584</v>
      </c>
      <c r="D68" s="2">
        <v>0.64776647727787162</v>
      </c>
      <c r="E68" s="7">
        <f t="shared" si="9"/>
        <v>38738084.572468214</v>
      </c>
      <c r="F68" s="6">
        <v>29199359.399999999</v>
      </c>
      <c r="G68" s="2">
        <v>1.0590999999999999</v>
      </c>
      <c r="H68" s="2">
        <v>0.68604947608499378</v>
      </c>
      <c r="I68" s="7">
        <f t="shared" si="10"/>
        <v>42561594.196717277</v>
      </c>
      <c r="J68" s="6">
        <v>31657098.879999999</v>
      </c>
      <c r="K68" s="2">
        <v>1.0641</v>
      </c>
      <c r="L68" s="2">
        <v>0.7300252475020419</v>
      </c>
      <c r="M68" s="7">
        <f t="shared" si="11"/>
        <v>43364389.092462793</v>
      </c>
      <c r="N68" s="6">
        <v>34518838.869999997</v>
      </c>
      <c r="O68" s="2">
        <v>1.1067</v>
      </c>
      <c r="P68" s="2">
        <v>0.80791894141050979</v>
      </c>
      <c r="Q68" s="7">
        <f t="shared" si="12"/>
        <v>42725621.471053876</v>
      </c>
      <c r="R68" s="6">
        <v>41003544.399999999</v>
      </c>
      <c r="S68" s="2">
        <v>1.0629</v>
      </c>
      <c r="T68" s="2">
        <v>0.85873704282523078</v>
      </c>
      <c r="U68" s="7">
        <f t="shared" si="13"/>
        <v>47748661.528678223</v>
      </c>
      <c r="V68" s="6">
        <v>39918984.310000002</v>
      </c>
      <c r="W68" s="2">
        <v>1.0295000000000001</v>
      </c>
      <c r="X68" s="2">
        <v>0.88406978558857519</v>
      </c>
      <c r="Y68" s="7">
        <f t="shared" si="14"/>
        <v>45153657.50614775</v>
      </c>
      <c r="Z68" s="6">
        <v>47979747.100000001</v>
      </c>
      <c r="AA68" s="2">
        <v>1.0375000000000001</v>
      </c>
      <c r="AB68" s="3">
        <v>0.9172224025481468</v>
      </c>
      <c r="AC68" s="7">
        <f t="shared" si="15"/>
        <v>52309829.073850438</v>
      </c>
      <c r="AD68" s="6">
        <v>53706179.5</v>
      </c>
      <c r="AE68" s="2">
        <v>1.0430999999999999</v>
      </c>
      <c r="AF68" s="3">
        <v>0.95675468809797182</v>
      </c>
      <c r="AG68" s="7">
        <f t="shared" si="16"/>
        <v>56133698.813399993</v>
      </c>
      <c r="AH68" s="6">
        <v>60632119.740000002</v>
      </c>
      <c r="AI68" s="2">
        <v>1.0451999999999999</v>
      </c>
      <c r="AJ68" s="3">
        <v>1</v>
      </c>
      <c r="AK68" s="7">
        <f t="shared" si="17"/>
        <v>60632119.740000002</v>
      </c>
    </row>
    <row r="69" spans="1:37" x14ac:dyDescent="0.25">
      <c r="A69" t="s">
        <v>159</v>
      </c>
      <c r="B69" s="6">
        <v>9470581.2899999991</v>
      </c>
      <c r="C69" s="2">
        <v>1.0584</v>
      </c>
      <c r="D69" s="2">
        <v>0.64776647727787162</v>
      </c>
      <c r="E69" s="7">
        <f t="shared" si="9"/>
        <v>14620363.39052077</v>
      </c>
      <c r="F69" s="6">
        <v>11035998.810000001</v>
      </c>
      <c r="G69" s="2">
        <v>1.0590999999999999</v>
      </c>
      <c r="H69" s="2">
        <v>0.68604947608499378</v>
      </c>
      <c r="I69" s="7">
        <f t="shared" si="10"/>
        <v>16086301.636695318</v>
      </c>
      <c r="J69" s="6">
        <v>13273503.83</v>
      </c>
      <c r="K69" s="2">
        <v>1.0641</v>
      </c>
      <c r="L69" s="2">
        <v>0.7300252475020419</v>
      </c>
      <c r="M69" s="7">
        <f t="shared" si="11"/>
        <v>18182253.114421051</v>
      </c>
      <c r="N69" s="6">
        <v>13594440.880000001</v>
      </c>
      <c r="O69" s="2">
        <v>1.1067</v>
      </c>
      <c r="P69" s="2">
        <v>0.80791894141050979</v>
      </c>
      <c r="Q69" s="7">
        <f t="shared" si="12"/>
        <v>16826491.103508566</v>
      </c>
      <c r="R69" s="6">
        <v>15150569</v>
      </c>
      <c r="S69" s="2">
        <v>1.0629</v>
      </c>
      <c r="T69" s="2">
        <v>0.85873704282523078</v>
      </c>
      <c r="U69" s="7">
        <f t="shared" si="13"/>
        <v>17642850.190967511</v>
      </c>
      <c r="V69" s="6">
        <v>16810356.030000001</v>
      </c>
      <c r="W69" s="2">
        <v>1.0295000000000001</v>
      </c>
      <c r="X69" s="2">
        <v>0.88406978558857519</v>
      </c>
      <c r="Y69" s="7">
        <f t="shared" si="14"/>
        <v>19014738.772922091</v>
      </c>
      <c r="Z69" s="6">
        <v>17938039.129999999</v>
      </c>
      <c r="AA69" s="2">
        <v>1.0375000000000001</v>
      </c>
      <c r="AB69" s="3">
        <v>0.9172224025481468</v>
      </c>
      <c r="AC69" s="7">
        <f t="shared" si="15"/>
        <v>19556913.437968928</v>
      </c>
      <c r="AD69" s="6">
        <v>20121193.739999998</v>
      </c>
      <c r="AE69" s="2">
        <v>1.0430999999999999</v>
      </c>
      <c r="AF69" s="3">
        <v>0.95675468809797182</v>
      </c>
      <c r="AG69" s="7">
        <f t="shared" si="16"/>
        <v>21030671.697047994</v>
      </c>
      <c r="AH69" s="6">
        <v>21918944.489999998</v>
      </c>
      <c r="AI69" s="2">
        <v>1.0451999999999999</v>
      </c>
      <c r="AJ69" s="3">
        <v>1</v>
      </c>
      <c r="AK69" s="7">
        <f t="shared" si="17"/>
        <v>21918944.489999998</v>
      </c>
    </row>
    <row r="70" spans="1:37" x14ac:dyDescent="0.25">
      <c r="A70" t="s">
        <v>160</v>
      </c>
      <c r="B70" s="6">
        <v>15097891.140000001</v>
      </c>
      <c r="C70" s="2">
        <v>1.0584</v>
      </c>
      <c r="D70" s="2">
        <v>0.64776647727787162</v>
      </c>
      <c r="E70" s="7">
        <f t="shared" si="9"/>
        <v>23307614.193692639</v>
      </c>
      <c r="F70" s="6">
        <v>15873589.16</v>
      </c>
      <c r="G70" s="2">
        <v>1.0590999999999999</v>
      </c>
      <c r="H70" s="2">
        <v>0.68604947608499378</v>
      </c>
      <c r="I70" s="7">
        <f t="shared" si="10"/>
        <v>23137674.050250921</v>
      </c>
      <c r="J70" s="6">
        <v>18530224.93</v>
      </c>
      <c r="K70" s="2">
        <v>1.0641</v>
      </c>
      <c r="L70" s="2">
        <v>0.7300252475020419</v>
      </c>
      <c r="M70" s="7">
        <f t="shared" si="11"/>
        <v>25382991.880631048</v>
      </c>
      <c r="N70" s="6">
        <v>18798669.329999998</v>
      </c>
      <c r="O70" s="2">
        <v>1.1067</v>
      </c>
      <c r="P70" s="2">
        <v>0.80791894141050979</v>
      </c>
      <c r="Q70" s="7">
        <f t="shared" si="12"/>
        <v>23268014.111886319</v>
      </c>
      <c r="R70" s="6">
        <v>18508873.09</v>
      </c>
      <c r="S70" s="2">
        <v>1.0629</v>
      </c>
      <c r="T70" s="2">
        <v>0.85873704282523078</v>
      </c>
      <c r="U70" s="7">
        <f t="shared" si="13"/>
        <v>21553598.094599612</v>
      </c>
      <c r="V70" s="6">
        <v>21299242.329999998</v>
      </c>
      <c r="W70" s="2">
        <v>1.0295000000000001</v>
      </c>
      <c r="X70" s="2">
        <v>0.88406978558857519</v>
      </c>
      <c r="Y70" s="7">
        <f t="shared" si="14"/>
        <v>24092263.616745923</v>
      </c>
      <c r="Z70" s="6">
        <v>23223162.460000001</v>
      </c>
      <c r="AA70" s="2">
        <v>1.0375000000000001</v>
      </c>
      <c r="AB70" s="3">
        <v>0.9172224025481468</v>
      </c>
      <c r="AC70" s="7">
        <f t="shared" si="15"/>
        <v>25319009.21246957</v>
      </c>
      <c r="AD70" s="6">
        <v>26636897.300000001</v>
      </c>
      <c r="AE70" s="2">
        <v>1.0430999999999999</v>
      </c>
      <c r="AF70" s="3">
        <v>0.95675468809797182</v>
      </c>
      <c r="AG70" s="7">
        <f t="shared" si="16"/>
        <v>27840885.057959996</v>
      </c>
      <c r="AH70" s="6">
        <v>29395619.870000001</v>
      </c>
      <c r="AI70" s="2">
        <v>1.0451999999999999</v>
      </c>
      <c r="AJ70" s="3">
        <v>1</v>
      </c>
      <c r="AK70" s="7">
        <f t="shared" si="17"/>
        <v>29395619.870000001</v>
      </c>
    </row>
    <row r="71" spans="1:37" x14ac:dyDescent="0.25">
      <c r="A71" t="s">
        <v>201</v>
      </c>
      <c r="B71" s="6">
        <v>40925756.789999999</v>
      </c>
      <c r="C71" s="2">
        <v>1.0584</v>
      </c>
      <c r="D71" s="2">
        <v>0.64776647727787162</v>
      </c>
      <c r="E71" s="7">
        <f t="shared" si="9"/>
        <v>63179800.476837777</v>
      </c>
      <c r="F71" s="6">
        <v>48065955.659999996</v>
      </c>
      <c r="G71" s="2">
        <v>1.0590999999999999</v>
      </c>
      <c r="H71" s="2">
        <v>0.68604947608499378</v>
      </c>
      <c r="I71" s="7">
        <f t="shared" si="10"/>
        <v>70061937.710809022</v>
      </c>
      <c r="J71" s="6">
        <v>54700298.420000002</v>
      </c>
      <c r="K71" s="2">
        <v>1.0641</v>
      </c>
      <c r="L71" s="2">
        <v>0.7300252475020419</v>
      </c>
      <c r="M71" s="7">
        <f t="shared" si="11"/>
        <v>74929324.166760415</v>
      </c>
      <c r="N71" s="6">
        <v>62000399.079999998</v>
      </c>
      <c r="O71" s="2">
        <v>1.1067</v>
      </c>
      <c r="P71" s="2">
        <v>0.80791894141050979</v>
      </c>
      <c r="Q71" s="7">
        <f t="shared" si="12"/>
        <v>76740865.824678227</v>
      </c>
      <c r="R71" s="6">
        <v>69187675.430000007</v>
      </c>
      <c r="S71" s="2">
        <v>1.0629</v>
      </c>
      <c r="T71" s="2">
        <v>0.85873704282523078</v>
      </c>
      <c r="U71" s="7">
        <f t="shared" si="13"/>
        <v>80569105.5347673</v>
      </c>
      <c r="V71" s="6">
        <v>76553639.519999996</v>
      </c>
      <c r="W71" s="2">
        <v>1.0295000000000001</v>
      </c>
      <c r="X71" s="2">
        <v>0.88406978558857519</v>
      </c>
      <c r="Y71" s="7">
        <f t="shared" si="14"/>
        <v>86592303.874556586</v>
      </c>
      <c r="Z71" s="6">
        <v>87118457.489999995</v>
      </c>
      <c r="AA71" s="2">
        <v>1.0375000000000001</v>
      </c>
      <c r="AB71" s="3">
        <v>0.9172224025481468</v>
      </c>
      <c r="AC71" s="7">
        <f t="shared" si="15"/>
        <v>94980734.495772392</v>
      </c>
      <c r="AD71" s="6">
        <v>89830254.370000005</v>
      </c>
      <c r="AE71" s="2">
        <v>1.0430999999999999</v>
      </c>
      <c r="AF71" s="3">
        <v>0.95675468809797182</v>
      </c>
      <c r="AG71" s="7">
        <f t="shared" si="16"/>
        <v>93890581.867523998</v>
      </c>
      <c r="AH71" s="6">
        <v>99840196.359999999</v>
      </c>
      <c r="AI71" s="2">
        <v>1.0451999999999999</v>
      </c>
      <c r="AJ71" s="3">
        <v>1</v>
      </c>
      <c r="AK71" s="7">
        <f t="shared" si="17"/>
        <v>99840196.359999999</v>
      </c>
    </row>
    <row r="72" spans="1:37" x14ac:dyDescent="0.25">
      <c r="A72" t="s">
        <v>163</v>
      </c>
      <c r="B72" s="6">
        <v>13028159.33</v>
      </c>
      <c r="C72" s="2">
        <v>1.0584</v>
      </c>
      <c r="D72" s="2">
        <v>0.64776647727787162</v>
      </c>
      <c r="E72" s="7">
        <f t="shared" si="9"/>
        <v>20112432.160349857</v>
      </c>
      <c r="F72" s="6">
        <v>16150146.99</v>
      </c>
      <c r="G72" s="2">
        <v>1.0590999999999999</v>
      </c>
      <c r="H72" s="2">
        <v>0.68604947608499378</v>
      </c>
      <c r="I72" s="7">
        <f t="shared" si="10"/>
        <v>23540790.501236647</v>
      </c>
      <c r="J72" s="6"/>
      <c r="K72" s="2">
        <v>1.0641</v>
      </c>
      <c r="L72" s="2">
        <v>0.7300252475020419</v>
      </c>
      <c r="M72" s="7">
        <f t="shared" si="11"/>
        <v>0</v>
      </c>
      <c r="N72" s="6">
        <v>20822508.649999999</v>
      </c>
      <c r="O72" s="2">
        <v>1.1067</v>
      </c>
      <c r="P72" s="2">
        <v>0.80791894141050979</v>
      </c>
      <c r="Q72" s="7">
        <f t="shared" si="12"/>
        <v>25773017.047535617</v>
      </c>
      <c r="R72" s="6">
        <v>22200580.309999999</v>
      </c>
      <c r="S72" s="2">
        <v>1.0629</v>
      </c>
      <c r="T72" s="2">
        <v>0.85873704282523078</v>
      </c>
      <c r="U72" s="7">
        <f t="shared" si="13"/>
        <v>25852594.220182296</v>
      </c>
      <c r="V72" s="6">
        <v>22227787.530000001</v>
      </c>
      <c r="W72" s="2">
        <v>1.0295000000000001</v>
      </c>
      <c r="X72" s="2">
        <v>0.88406978558857519</v>
      </c>
      <c r="Y72" s="7">
        <f t="shared" si="14"/>
        <v>25142571.200079761</v>
      </c>
      <c r="Z72" s="6">
        <v>24274182.82</v>
      </c>
      <c r="AA72" s="2">
        <v>1.0375000000000001</v>
      </c>
      <c r="AB72" s="3">
        <v>0.9172224025481468</v>
      </c>
      <c r="AC72" s="7">
        <f t="shared" si="15"/>
        <v>26464882.184041291</v>
      </c>
      <c r="AD72" s="6">
        <v>25509295.879999999</v>
      </c>
      <c r="AE72" s="2">
        <v>1.0430999999999999</v>
      </c>
      <c r="AF72" s="3">
        <v>0.95675468809797182</v>
      </c>
      <c r="AG72" s="7">
        <f t="shared" si="16"/>
        <v>26662316.053775996</v>
      </c>
      <c r="AH72" s="6">
        <v>26273671.170000002</v>
      </c>
      <c r="AI72" s="2">
        <v>1.0451999999999999</v>
      </c>
      <c r="AJ72" s="3">
        <v>1</v>
      </c>
      <c r="AK72" s="7">
        <f t="shared" si="17"/>
        <v>26273671.170000002</v>
      </c>
    </row>
    <row r="73" spans="1:37" x14ac:dyDescent="0.25">
      <c r="A73" t="s">
        <v>202</v>
      </c>
      <c r="B73" s="6">
        <v>17698975.239999998</v>
      </c>
      <c r="C73" s="2">
        <v>1.0584</v>
      </c>
      <c r="D73" s="2">
        <v>0.64776647727787162</v>
      </c>
      <c r="E73" s="7">
        <f t="shared" si="9"/>
        <v>27323079.938277956</v>
      </c>
      <c r="F73" s="6">
        <v>18734473.420000002</v>
      </c>
      <c r="G73" s="2">
        <v>1.0590999999999999</v>
      </c>
      <c r="H73" s="2">
        <v>0.68604947608499378</v>
      </c>
      <c r="I73" s="7">
        <f t="shared" si="10"/>
        <v>27307758.511689343</v>
      </c>
      <c r="J73" s="6">
        <v>19490768.280000001</v>
      </c>
      <c r="K73" s="2">
        <v>1.0641</v>
      </c>
      <c r="L73" s="2">
        <v>0.7300252475020419</v>
      </c>
      <c r="M73" s="7">
        <f t="shared" si="11"/>
        <v>26698759.182223331</v>
      </c>
      <c r="N73" s="6">
        <v>20433034.670000002</v>
      </c>
      <c r="O73" s="2">
        <v>1.1067</v>
      </c>
      <c r="P73" s="2">
        <v>0.80791894141050979</v>
      </c>
      <c r="Q73" s="7">
        <f t="shared" si="12"/>
        <v>25290946.433718801</v>
      </c>
      <c r="R73" s="6">
        <v>24854607.350000001</v>
      </c>
      <c r="S73" s="2">
        <v>1.0629</v>
      </c>
      <c r="T73" s="2">
        <v>0.85873704282523078</v>
      </c>
      <c r="U73" s="7">
        <f t="shared" si="13"/>
        <v>28943210.913819149</v>
      </c>
      <c r="V73" s="6">
        <v>24130204.16</v>
      </c>
      <c r="W73" s="2">
        <v>1.0295000000000001</v>
      </c>
      <c r="X73" s="2">
        <v>0.88406978558857519</v>
      </c>
      <c r="Y73" s="7">
        <f t="shared" si="14"/>
        <v>27294456.335180782</v>
      </c>
      <c r="Z73" s="6">
        <v>34524417.399999999</v>
      </c>
      <c r="AA73" s="2">
        <v>1.0375000000000001</v>
      </c>
      <c r="AB73" s="3">
        <v>0.9172224025481468</v>
      </c>
      <c r="AC73" s="7">
        <f t="shared" si="15"/>
        <v>37640181.164445274</v>
      </c>
      <c r="AD73" s="6">
        <v>41509677.600000001</v>
      </c>
      <c r="AE73" s="2">
        <v>1.0430999999999999</v>
      </c>
      <c r="AF73" s="3">
        <v>0.95675468809797182</v>
      </c>
      <c r="AG73" s="7">
        <f t="shared" si="16"/>
        <v>43385915.027519993</v>
      </c>
      <c r="AH73" s="6">
        <v>45332730.850000001</v>
      </c>
      <c r="AI73" s="2">
        <v>1.0451999999999999</v>
      </c>
      <c r="AJ73" s="3">
        <v>1</v>
      </c>
      <c r="AK73" s="7">
        <f t="shared" si="17"/>
        <v>45332730.850000001</v>
      </c>
    </row>
    <row r="74" spans="1:37" x14ac:dyDescent="0.25">
      <c r="A74" t="s">
        <v>203</v>
      </c>
      <c r="B74" s="6">
        <v>61179588.909999996</v>
      </c>
      <c r="C74" s="2">
        <v>1.0584</v>
      </c>
      <c r="D74" s="2">
        <v>0.64776647727787162</v>
      </c>
      <c r="E74" s="7">
        <f t="shared" si="9"/>
        <v>94446982.139453724</v>
      </c>
      <c r="F74" s="6">
        <v>64009543.689999998</v>
      </c>
      <c r="G74" s="2">
        <v>1.0590999999999999</v>
      </c>
      <c r="H74" s="2">
        <v>0.68604947608499378</v>
      </c>
      <c r="I74" s="7">
        <f t="shared" si="10"/>
        <v>93301643.57135947</v>
      </c>
      <c r="J74" s="6">
        <v>72022375.459999993</v>
      </c>
      <c r="K74" s="2">
        <v>1.0641</v>
      </c>
      <c r="L74" s="2">
        <v>0.7300252475020419</v>
      </c>
      <c r="M74" s="7">
        <f t="shared" si="11"/>
        <v>98657376.17492269</v>
      </c>
      <c r="N74" s="6">
        <v>77915592.400000006</v>
      </c>
      <c r="O74" s="2">
        <v>1.1067</v>
      </c>
      <c r="P74" s="2">
        <v>0.80791894141050979</v>
      </c>
      <c r="Q74" s="7">
        <f t="shared" si="12"/>
        <v>96439863.464483991</v>
      </c>
      <c r="R74" s="6">
        <v>93588866.140000001</v>
      </c>
      <c r="S74" s="2">
        <v>1.0629</v>
      </c>
      <c r="T74" s="2">
        <v>0.85873704282523078</v>
      </c>
      <c r="U74" s="7">
        <f t="shared" si="13"/>
        <v>108984312.3945069</v>
      </c>
      <c r="V74" s="6">
        <v>98106048.549999997</v>
      </c>
      <c r="W74" s="2">
        <v>1.0295000000000001</v>
      </c>
      <c r="X74" s="2">
        <v>0.88406978558857519</v>
      </c>
      <c r="Y74" s="7">
        <f t="shared" si="14"/>
        <v>110970932.55447619</v>
      </c>
      <c r="Z74" s="6">
        <v>106070829.64</v>
      </c>
      <c r="AA74" s="2">
        <v>1.0375000000000001</v>
      </c>
      <c r="AB74" s="3">
        <v>0.9172224025481468</v>
      </c>
      <c r="AC74" s="7">
        <f t="shared" si="15"/>
        <v>115643522.60185024</v>
      </c>
      <c r="AD74" s="6">
        <v>117028342.19</v>
      </c>
      <c r="AE74" s="2">
        <v>1.0430999999999999</v>
      </c>
      <c r="AF74" s="3">
        <v>0.95675468809797182</v>
      </c>
      <c r="AG74" s="7">
        <f t="shared" si="16"/>
        <v>122318023.25698797</v>
      </c>
      <c r="AH74" s="6">
        <v>137423534.28999999</v>
      </c>
      <c r="AI74" s="2">
        <v>1.0451999999999999</v>
      </c>
      <c r="AJ74" s="3">
        <v>1</v>
      </c>
      <c r="AK74" s="7">
        <f t="shared" si="17"/>
        <v>137423534.28999999</v>
      </c>
    </row>
    <row r="75" spans="1:37" x14ac:dyDescent="0.25">
      <c r="A75" t="s">
        <v>165</v>
      </c>
      <c r="B75" s="6">
        <v>21324108.279999901</v>
      </c>
      <c r="C75" s="2">
        <v>1.0584</v>
      </c>
      <c r="D75" s="2">
        <v>0.64776647727787162</v>
      </c>
      <c r="E75" s="7">
        <f t="shared" si="9"/>
        <v>32919437.834465958</v>
      </c>
      <c r="F75" s="6">
        <v>26471926.510000002</v>
      </c>
      <c r="G75" s="2">
        <v>1.0590999999999999</v>
      </c>
      <c r="H75" s="2">
        <v>0.68604947608499378</v>
      </c>
      <c r="I75" s="7">
        <f t="shared" si="10"/>
        <v>38586031.230669476</v>
      </c>
      <c r="J75" s="6">
        <v>28155902.609999999</v>
      </c>
      <c r="K75" s="2">
        <v>1.0641</v>
      </c>
      <c r="L75" s="2">
        <v>0.7300252475020419</v>
      </c>
      <c r="M75" s="7">
        <f t="shared" si="11"/>
        <v>38568395.69089184</v>
      </c>
      <c r="N75" s="6">
        <v>31367302.969999999</v>
      </c>
      <c r="O75" s="2">
        <v>1.1067</v>
      </c>
      <c r="P75" s="2">
        <v>0.80791894141050979</v>
      </c>
      <c r="Q75" s="7">
        <f t="shared" si="12"/>
        <v>38824814.424126782</v>
      </c>
      <c r="R75" s="6">
        <v>35473462.539999999</v>
      </c>
      <c r="S75" s="2">
        <v>1.0629</v>
      </c>
      <c r="T75" s="2">
        <v>0.85873704282523078</v>
      </c>
      <c r="U75" s="7">
        <f t="shared" si="13"/>
        <v>41308876.607084386</v>
      </c>
      <c r="V75" s="6">
        <v>37776475.759999998</v>
      </c>
      <c r="W75" s="2">
        <v>1.0295000000000001</v>
      </c>
      <c r="X75" s="2">
        <v>0.88406978558857519</v>
      </c>
      <c r="Y75" s="7">
        <f t="shared" si="14"/>
        <v>42730196.615474269</v>
      </c>
      <c r="Z75" s="6">
        <v>42097037.659999996</v>
      </c>
      <c r="AA75" s="2">
        <v>1.0375000000000001</v>
      </c>
      <c r="AB75" s="3">
        <v>0.9172224025481468</v>
      </c>
      <c r="AC75" s="7">
        <f t="shared" si="15"/>
        <v>45896216.166384183</v>
      </c>
      <c r="AD75" s="6">
        <v>44638665.299999997</v>
      </c>
      <c r="AE75" s="2">
        <v>1.0430999999999999</v>
      </c>
      <c r="AF75" s="3">
        <v>0.95675468809797182</v>
      </c>
      <c r="AG75" s="7">
        <f t="shared" si="16"/>
        <v>46656332.971559994</v>
      </c>
      <c r="AH75" s="6">
        <v>48968015.530000001</v>
      </c>
      <c r="AI75" s="2">
        <v>1.0451999999999999</v>
      </c>
      <c r="AJ75" s="3">
        <v>1</v>
      </c>
      <c r="AK75" s="7">
        <f t="shared" si="17"/>
        <v>48968015.530000001</v>
      </c>
    </row>
    <row r="76" spans="1:37" x14ac:dyDescent="0.25">
      <c r="A76" t="s">
        <v>166</v>
      </c>
      <c r="B76" s="6">
        <v>16675514.68</v>
      </c>
      <c r="C76" s="2">
        <v>1.0584</v>
      </c>
      <c r="D76" s="2">
        <v>0.64776647727787162</v>
      </c>
      <c r="E76" s="7">
        <f t="shared" si="9"/>
        <v>25743096.107838139</v>
      </c>
      <c r="F76" s="6">
        <v>20234740.84</v>
      </c>
      <c r="G76" s="2">
        <v>1.0590999999999999</v>
      </c>
      <c r="H76" s="2">
        <v>0.68604947608499378</v>
      </c>
      <c r="I76" s="7">
        <f t="shared" si="10"/>
        <v>29494579.538886119</v>
      </c>
      <c r="J76" s="6">
        <v>22908766.77</v>
      </c>
      <c r="K76" s="2">
        <v>1.0641</v>
      </c>
      <c r="L76" s="2">
        <v>0.7300252475020419</v>
      </c>
      <c r="M76" s="7">
        <f t="shared" si="11"/>
        <v>31380786.963721994</v>
      </c>
      <c r="N76" s="6">
        <v>24857577.489999998</v>
      </c>
      <c r="O76" s="2">
        <v>1.1067</v>
      </c>
      <c r="P76" s="2">
        <v>0.80791894141050979</v>
      </c>
      <c r="Q76" s="7">
        <f t="shared" si="12"/>
        <v>30767415.164944962</v>
      </c>
      <c r="R76" s="6">
        <v>26954562.379999999</v>
      </c>
      <c r="S76" s="2">
        <v>1.0629</v>
      </c>
      <c r="T76" s="2">
        <v>0.85873704282523078</v>
      </c>
      <c r="U76" s="7">
        <f t="shared" si="13"/>
        <v>31388610.291364551</v>
      </c>
      <c r="V76" s="6">
        <v>27865909.93</v>
      </c>
      <c r="W76" s="2">
        <v>1.0295000000000001</v>
      </c>
      <c r="X76" s="2">
        <v>0.88406978558857519</v>
      </c>
      <c r="Y76" s="7">
        <f t="shared" si="14"/>
        <v>31520034.260019518</v>
      </c>
      <c r="Z76" s="6">
        <v>31176400.329999998</v>
      </c>
      <c r="AA76" s="2">
        <v>1.0375000000000001</v>
      </c>
      <c r="AB76" s="3">
        <v>0.9172224025481468</v>
      </c>
      <c r="AC76" s="7">
        <f t="shared" si="15"/>
        <v>33990011.848149866</v>
      </c>
      <c r="AD76" s="6">
        <v>31704975.57</v>
      </c>
      <c r="AE76" s="2">
        <v>1.0430999999999999</v>
      </c>
      <c r="AF76" s="3">
        <v>0.95675468809797182</v>
      </c>
      <c r="AG76" s="7">
        <f t="shared" si="16"/>
        <v>33138040.465763997</v>
      </c>
      <c r="AH76" s="6">
        <v>32372970.449999999</v>
      </c>
      <c r="AI76" s="2">
        <v>1.0451999999999999</v>
      </c>
      <c r="AJ76" s="3">
        <v>1</v>
      </c>
      <c r="AK76" s="7">
        <f t="shared" si="17"/>
        <v>32372970.449999999</v>
      </c>
    </row>
    <row r="77" spans="1:37" x14ac:dyDescent="0.25">
      <c r="A77" t="s">
        <v>167</v>
      </c>
      <c r="B77" s="6">
        <v>12454678.800000001</v>
      </c>
      <c r="C77" s="2">
        <v>1.0584</v>
      </c>
      <c r="D77" s="2">
        <v>0.64776647727787162</v>
      </c>
      <c r="E77" s="7">
        <f t="shared" si="9"/>
        <v>19227112.295682032</v>
      </c>
      <c r="F77" s="6">
        <v>12526318.380000001</v>
      </c>
      <c r="G77" s="2">
        <v>1.0590999999999999</v>
      </c>
      <c r="H77" s="2">
        <v>0.68604947608499378</v>
      </c>
      <c r="I77" s="7">
        <f t="shared" si="10"/>
        <v>18258622.470616292</v>
      </c>
      <c r="J77" s="6">
        <v>14320756.359999999</v>
      </c>
      <c r="K77" s="2">
        <v>1.0641</v>
      </c>
      <c r="L77" s="2">
        <v>0.7300252475020419</v>
      </c>
      <c r="M77" s="7">
        <f t="shared" si="11"/>
        <v>19616796.006716117</v>
      </c>
      <c r="N77" s="6">
        <v>15088564.060000001</v>
      </c>
      <c r="O77" s="2">
        <v>1.1067</v>
      </c>
      <c r="P77" s="2">
        <v>0.80791894141050979</v>
      </c>
      <c r="Q77" s="7">
        <f t="shared" si="12"/>
        <v>18675838.981640346</v>
      </c>
      <c r="R77" s="6">
        <v>16792984.390000001</v>
      </c>
      <c r="S77" s="2">
        <v>1.0629</v>
      </c>
      <c r="T77" s="2">
        <v>0.85873704282523078</v>
      </c>
      <c r="U77" s="7">
        <f t="shared" si="13"/>
        <v>19555444.277507067</v>
      </c>
      <c r="V77" s="6">
        <v>17918955.530000001</v>
      </c>
      <c r="W77" s="2">
        <v>1.0295000000000001</v>
      </c>
      <c r="X77" s="2">
        <v>0.88406978558857519</v>
      </c>
      <c r="Y77" s="7">
        <f t="shared" si="14"/>
        <v>20268711.613156579</v>
      </c>
      <c r="Z77" s="6">
        <v>19466890.449999999</v>
      </c>
      <c r="AA77" s="2">
        <v>1.0375000000000001</v>
      </c>
      <c r="AB77" s="3">
        <v>0.9172224025481468</v>
      </c>
      <c r="AC77" s="7">
        <f t="shared" si="15"/>
        <v>21223740.715358447</v>
      </c>
      <c r="AD77" s="6">
        <v>19138344.539999999</v>
      </c>
      <c r="AE77" s="2">
        <v>1.0430999999999999</v>
      </c>
      <c r="AF77" s="3">
        <v>0.95675468809797182</v>
      </c>
      <c r="AG77" s="7">
        <f t="shared" si="16"/>
        <v>20003397.713207997</v>
      </c>
      <c r="AH77" s="6">
        <v>20945496.510000002</v>
      </c>
      <c r="AI77" s="2">
        <v>1.0451999999999999</v>
      </c>
      <c r="AJ77" s="3">
        <v>1</v>
      </c>
      <c r="AK77" s="7">
        <f t="shared" si="17"/>
        <v>20945496.510000002</v>
      </c>
    </row>
    <row r="78" spans="1:37" x14ac:dyDescent="0.25">
      <c r="A78" t="s">
        <v>168</v>
      </c>
      <c r="B78" s="6">
        <v>21892388.449999999</v>
      </c>
      <c r="C78" s="2">
        <v>1.0584</v>
      </c>
      <c r="D78" s="2">
        <v>0.64776647727787162</v>
      </c>
      <c r="E78" s="7">
        <f t="shared" si="9"/>
        <v>33796729.559082828</v>
      </c>
      <c r="F78" s="6">
        <v>28848021.489999998</v>
      </c>
      <c r="G78" s="2">
        <v>1.0590999999999999</v>
      </c>
      <c r="H78" s="2">
        <v>0.68604947608499378</v>
      </c>
      <c r="I78" s="7">
        <f t="shared" si="10"/>
        <v>42049476.744190462</v>
      </c>
      <c r="J78" s="6">
        <v>31585815.129999999</v>
      </c>
      <c r="K78" s="2">
        <v>1.0641</v>
      </c>
      <c r="L78" s="2">
        <v>0.7300252475020419</v>
      </c>
      <c r="M78" s="7">
        <f t="shared" si="11"/>
        <v>43266743.496993445</v>
      </c>
      <c r="N78" s="6">
        <v>32531336.530000001</v>
      </c>
      <c r="O78" s="2">
        <v>1.1067</v>
      </c>
      <c r="P78" s="2">
        <v>0.80791894141050979</v>
      </c>
      <c r="Q78" s="7">
        <f t="shared" si="12"/>
        <v>40265594.55730173</v>
      </c>
      <c r="R78" s="6">
        <v>35568536.890000001</v>
      </c>
      <c r="S78" s="2">
        <v>1.0629</v>
      </c>
      <c r="T78" s="2">
        <v>0.85873704282523078</v>
      </c>
      <c r="U78" s="7">
        <f t="shared" si="13"/>
        <v>41419590.766668335</v>
      </c>
      <c r="V78" s="6">
        <v>39322689.240000002</v>
      </c>
      <c r="W78" s="2">
        <v>1.0295000000000001</v>
      </c>
      <c r="X78" s="2">
        <v>0.88406978558857519</v>
      </c>
      <c r="Y78" s="7">
        <f t="shared" si="14"/>
        <v>44479168.817901254</v>
      </c>
      <c r="Z78" s="6">
        <v>41126407.850000001</v>
      </c>
      <c r="AA78" s="2">
        <v>1.0375000000000001</v>
      </c>
      <c r="AB78" s="3">
        <v>0.9172224025481468</v>
      </c>
      <c r="AC78" s="7">
        <f t="shared" si="15"/>
        <v>44837988.84081573</v>
      </c>
      <c r="AD78" s="6">
        <v>46999369.609999999</v>
      </c>
      <c r="AE78" s="2">
        <v>1.0430999999999999</v>
      </c>
      <c r="AF78" s="3">
        <v>0.95675468809797182</v>
      </c>
      <c r="AG78" s="7">
        <f t="shared" si="16"/>
        <v>49123741.116371989</v>
      </c>
      <c r="AH78" s="6">
        <v>52697552.729999997</v>
      </c>
      <c r="AI78" s="2">
        <v>1.0451999999999999</v>
      </c>
      <c r="AJ78" s="3">
        <v>1</v>
      </c>
      <c r="AK78" s="7">
        <f t="shared" si="17"/>
        <v>52697552.729999997</v>
      </c>
    </row>
    <row r="79" spans="1:37" x14ac:dyDescent="0.25">
      <c r="A79" t="s">
        <v>204</v>
      </c>
      <c r="B79" s="6">
        <v>144649372.59</v>
      </c>
      <c r="C79" s="2">
        <v>1.0584</v>
      </c>
      <c r="D79" s="2">
        <v>0.64776647727787162</v>
      </c>
      <c r="E79" s="7">
        <f t="shared" si="9"/>
        <v>223304813.79318112</v>
      </c>
      <c r="F79" s="6">
        <v>141914593.59999999</v>
      </c>
      <c r="G79" s="2">
        <v>1.0590999999999999</v>
      </c>
      <c r="H79" s="2">
        <v>0.68604947608499378</v>
      </c>
      <c r="I79" s="7">
        <f t="shared" si="10"/>
        <v>206857666.31562644</v>
      </c>
      <c r="J79" s="6"/>
      <c r="K79" s="2">
        <v>1.0641</v>
      </c>
      <c r="L79" s="2">
        <v>0.7300252475020419</v>
      </c>
      <c r="M79" s="7">
        <f t="shared" si="11"/>
        <v>0</v>
      </c>
      <c r="N79" s="6">
        <v>212872362.49000001</v>
      </c>
      <c r="O79" s="2">
        <v>1.1067</v>
      </c>
      <c r="P79" s="2">
        <v>0.80791894141050979</v>
      </c>
      <c r="Q79" s="7">
        <f t="shared" si="12"/>
        <v>263482326.7274259</v>
      </c>
      <c r="R79" s="6">
        <v>245892950.5</v>
      </c>
      <c r="S79" s="2">
        <v>1.0629</v>
      </c>
      <c r="T79" s="2">
        <v>0.85873704282523078</v>
      </c>
      <c r="U79" s="7">
        <f t="shared" si="13"/>
        <v>286342545.1998859</v>
      </c>
      <c r="V79" s="6">
        <v>262640066.13999999</v>
      </c>
      <c r="W79" s="2">
        <v>1.0295000000000001</v>
      </c>
      <c r="X79" s="2">
        <v>0.88406978558857519</v>
      </c>
      <c r="Y79" s="7">
        <f t="shared" si="14"/>
        <v>297080694.78377849</v>
      </c>
      <c r="Z79" s="6">
        <v>304709709.19</v>
      </c>
      <c r="AA79" s="2">
        <v>1.0375000000000001</v>
      </c>
      <c r="AB79" s="2">
        <v>0.9172224025481468</v>
      </c>
      <c r="AC79" s="7">
        <f t="shared" si="15"/>
        <v>332209187.59014416</v>
      </c>
      <c r="AD79" s="6">
        <v>344920540.52999997</v>
      </c>
      <c r="AE79" s="2">
        <v>1.0430999999999999</v>
      </c>
      <c r="AF79" s="2">
        <v>0.95675468809797182</v>
      </c>
      <c r="AG79" s="7">
        <f t="shared" si="16"/>
        <v>360510948.9619559</v>
      </c>
      <c r="AH79" s="6">
        <v>362539374.83999997</v>
      </c>
      <c r="AI79" s="2">
        <v>1.0451999999999999</v>
      </c>
      <c r="AJ79" s="2">
        <v>1</v>
      </c>
      <c r="AK79" s="7">
        <f t="shared" si="17"/>
        <v>362539374.83999997</v>
      </c>
    </row>
    <row r="80" spans="1:37" x14ac:dyDescent="0.25">
      <c r="A80" t="s">
        <v>170</v>
      </c>
      <c r="B80" s="6">
        <v>9135772.3699999992</v>
      </c>
      <c r="C80" s="2">
        <v>1.0584</v>
      </c>
      <c r="D80" s="2">
        <v>0.64776647727787162</v>
      </c>
      <c r="E80" s="7">
        <f t="shared" si="9"/>
        <v>14103496.692807456</v>
      </c>
      <c r="F80" s="6">
        <v>11503270.359999999</v>
      </c>
      <c r="G80" s="2">
        <v>1.0590999999999999</v>
      </c>
      <c r="H80" s="2">
        <v>0.68604947608499378</v>
      </c>
      <c r="I80" s="7">
        <f t="shared" si="10"/>
        <v>16767406.376642833</v>
      </c>
      <c r="J80" s="6"/>
      <c r="K80" s="2">
        <v>1.0641</v>
      </c>
      <c r="L80" s="2">
        <v>0.7300252475020419</v>
      </c>
      <c r="M80" s="7">
        <f t="shared" si="11"/>
        <v>0</v>
      </c>
      <c r="N80" s="6">
        <v>13908918.189999999</v>
      </c>
      <c r="O80" s="2">
        <v>1.1067</v>
      </c>
      <c r="P80" s="2">
        <v>0.80791894141050979</v>
      </c>
      <c r="Q80" s="7">
        <f t="shared" si="12"/>
        <v>17215734.744028945</v>
      </c>
      <c r="R80" s="6">
        <v>14118476.15</v>
      </c>
      <c r="S80" s="2">
        <v>1.0629</v>
      </c>
      <c r="T80" s="2">
        <v>0.85873704282523078</v>
      </c>
      <c r="U80" s="7">
        <f t="shared" si="13"/>
        <v>16440977.209449874</v>
      </c>
      <c r="V80" s="6">
        <v>14861093.369999999</v>
      </c>
      <c r="W80" s="2">
        <v>1.0295000000000001</v>
      </c>
      <c r="X80" s="2">
        <v>0.88406978558857519</v>
      </c>
      <c r="Y80" s="7">
        <f t="shared" si="14"/>
        <v>16809864.57432897</v>
      </c>
      <c r="Z80" s="6">
        <v>17031302.890000001</v>
      </c>
      <c r="AA80" s="2">
        <v>1.0375000000000001</v>
      </c>
      <c r="AB80" s="2">
        <v>0.9172224025481468</v>
      </c>
      <c r="AC80" s="7">
        <f t="shared" si="15"/>
        <v>18568345.956973061</v>
      </c>
      <c r="AD80" s="6">
        <v>19199006.859999999</v>
      </c>
      <c r="AE80" s="2">
        <v>1.0430999999999999</v>
      </c>
      <c r="AF80" s="2">
        <v>0.95675468809797182</v>
      </c>
      <c r="AG80" s="7">
        <f t="shared" si="16"/>
        <v>20066801.970071997</v>
      </c>
      <c r="AH80" s="6">
        <v>19876393.16</v>
      </c>
      <c r="AI80" s="2">
        <v>1.0451999999999999</v>
      </c>
      <c r="AJ80" s="2">
        <v>1</v>
      </c>
      <c r="AK80" s="7">
        <f t="shared" si="17"/>
        <v>19876393.16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topLeftCell="E45" workbookViewId="0">
      <selection activeCell="AK2" sqref="AK2:AK80"/>
    </sheetView>
  </sheetViews>
  <sheetFormatPr defaultRowHeight="15" x14ac:dyDescent="0.25"/>
  <cols>
    <col min="1" max="1" width="24.42578125" customWidth="1"/>
    <col min="2" max="2" width="18" hidden="1" customWidth="1"/>
    <col min="3" max="3" width="9.42578125" hidden="1" customWidth="1"/>
    <col min="4" max="4" width="8.85546875" hidden="1" customWidth="1"/>
    <col min="5" max="5" width="28.140625" bestFit="1" customWidth="1"/>
    <col min="6" max="6" width="18" hidden="1" customWidth="1"/>
    <col min="7" max="7" width="9.42578125" hidden="1" customWidth="1"/>
    <col min="8" max="8" width="8.85546875" hidden="1" customWidth="1"/>
    <col min="9" max="9" width="28.140625" customWidth="1"/>
    <col min="10" max="10" width="18" hidden="1" customWidth="1"/>
    <col min="11" max="11" width="9.42578125" hidden="1" customWidth="1"/>
    <col min="12" max="12" width="8.85546875" hidden="1" customWidth="1"/>
    <col min="13" max="13" width="28.140625" bestFit="1" customWidth="1"/>
    <col min="14" max="14" width="18" hidden="1" customWidth="1"/>
    <col min="15" max="15" width="9.42578125" hidden="1" customWidth="1"/>
    <col min="16" max="16" width="8.85546875" hidden="1" customWidth="1"/>
    <col min="17" max="17" width="28.140625" bestFit="1" customWidth="1"/>
    <col min="18" max="18" width="16.85546875" hidden="1" customWidth="1"/>
    <col min="19" max="19" width="9.42578125" hidden="1" customWidth="1"/>
    <col min="20" max="20" width="8.85546875" hidden="1" customWidth="1"/>
    <col min="21" max="21" width="28.140625" bestFit="1" customWidth="1"/>
    <col min="22" max="22" width="18" hidden="1" customWidth="1"/>
    <col min="23" max="23" width="9.42578125" hidden="1" customWidth="1"/>
    <col min="24" max="24" width="8.85546875" hidden="1" customWidth="1"/>
    <col min="25" max="25" width="28.140625" bestFit="1" customWidth="1"/>
    <col min="26" max="26" width="18" hidden="1" customWidth="1"/>
    <col min="27" max="27" width="9.42578125" hidden="1" customWidth="1"/>
    <col min="28" max="28" width="8.85546875" hidden="1" customWidth="1"/>
    <col min="29" max="29" width="28.140625" bestFit="1" customWidth="1"/>
    <col min="30" max="30" width="18" hidden="1" customWidth="1"/>
    <col min="31" max="31" width="9.42578125" hidden="1" customWidth="1"/>
    <col min="32" max="32" width="8.85546875" hidden="1" customWidth="1"/>
    <col min="33" max="33" width="28.140625" bestFit="1" customWidth="1"/>
    <col min="34" max="34" width="18" hidden="1" customWidth="1"/>
    <col min="35" max="35" width="9.42578125" hidden="1" customWidth="1"/>
    <col min="36" max="36" width="8.85546875" hidden="1" customWidth="1"/>
    <col min="37" max="37" width="28.140625" bestFit="1" customWidth="1"/>
  </cols>
  <sheetData>
    <row r="1" spans="1:37" ht="15.75" x14ac:dyDescent="0.25">
      <c r="A1" s="1" t="s">
        <v>91</v>
      </c>
      <c r="B1" s="5">
        <v>2012</v>
      </c>
      <c r="C1" s="1" t="s">
        <v>1</v>
      </c>
      <c r="D1" s="1" t="s">
        <v>2</v>
      </c>
      <c r="E1" s="1" t="s">
        <v>3</v>
      </c>
      <c r="F1" s="5">
        <v>2013</v>
      </c>
      <c r="G1" s="1" t="s">
        <v>1</v>
      </c>
      <c r="H1" s="1" t="s">
        <v>2</v>
      </c>
      <c r="I1" s="1" t="s">
        <v>4</v>
      </c>
      <c r="J1" s="5">
        <v>2014</v>
      </c>
      <c r="K1" s="1" t="s">
        <v>1</v>
      </c>
      <c r="L1" s="1" t="s">
        <v>2</v>
      </c>
      <c r="M1" s="1" t="s">
        <v>5</v>
      </c>
      <c r="N1" s="5">
        <v>2015</v>
      </c>
      <c r="O1" s="1" t="s">
        <v>1</v>
      </c>
      <c r="P1" s="1" t="s">
        <v>2</v>
      </c>
      <c r="Q1" s="1" t="s">
        <v>6</v>
      </c>
      <c r="R1" s="5">
        <v>2016</v>
      </c>
      <c r="S1" s="1" t="s">
        <v>1</v>
      </c>
      <c r="T1" s="1" t="s">
        <v>2</v>
      </c>
      <c r="U1" s="1" t="s">
        <v>7</v>
      </c>
      <c r="V1" s="5">
        <v>2017</v>
      </c>
      <c r="W1" s="1" t="s">
        <v>1</v>
      </c>
      <c r="X1" s="1" t="s">
        <v>2</v>
      </c>
      <c r="Y1" s="1" t="s">
        <v>8</v>
      </c>
      <c r="Z1" s="5">
        <v>2018</v>
      </c>
      <c r="AA1" s="1" t="s">
        <v>1</v>
      </c>
      <c r="AB1" s="1" t="s">
        <v>2</v>
      </c>
      <c r="AC1" s="1" t="s">
        <v>9</v>
      </c>
      <c r="AD1" s="5">
        <v>2019</v>
      </c>
      <c r="AE1" s="1" t="s">
        <v>1</v>
      </c>
      <c r="AF1" s="1" t="s">
        <v>2</v>
      </c>
      <c r="AG1" s="1" t="s">
        <v>10</v>
      </c>
      <c r="AH1" s="5">
        <v>2020</v>
      </c>
      <c r="AI1" s="1" t="s">
        <v>1</v>
      </c>
      <c r="AJ1" s="1" t="s">
        <v>2</v>
      </c>
      <c r="AK1" s="1" t="s">
        <v>11</v>
      </c>
    </row>
    <row r="2" spans="1:37" x14ac:dyDescent="0.25">
      <c r="A2" t="s">
        <v>92</v>
      </c>
      <c r="B2" s="6">
        <v>369275</v>
      </c>
      <c r="C2" s="2">
        <v>1.0584</v>
      </c>
      <c r="D2" s="2">
        <v>0.64776647727787162</v>
      </c>
      <c r="E2" s="7">
        <f t="shared" ref="E2:E33" si="0">B2/D2</f>
        <v>570074.26743016299</v>
      </c>
      <c r="F2" s="6">
        <v>411225</v>
      </c>
      <c r="G2" s="2">
        <v>1.0590999999999999</v>
      </c>
      <c r="H2" s="2">
        <v>0.68604947608499378</v>
      </c>
      <c r="I2" s="7">
        <f t="shared" ref="I2:I33" si="1">F2/H2</f>
        <v>599410.12176948867</v>
      </c>
      <c r="J2" s="6">
        <v>482160</v>
      </c>
      <c r="K2" s="2">
        <v>1.0641</v>
      </c>
      <c r="L2" s="2">
        <v>0.7300252475020419</v>
      </c>
      <c r="M2" s="7">
        <f t="shared" ref="M2:M33" si="2">J2/L2</f>
        <v>660470.30791034573</v>
      </c>
      <c r="N2" s="6">
        <v>475660</v>
      </c>
      <c r="O2" s="2">
        <v>1.1067</v>
      </c>
      <c r="P2" s="2">
        <v>0.80791894141050979</v>
      </c>
      <c r="Q2" s="7">
        <f t="shared" ref="Q2:Q33" si="3">N2/P2</f>
        <v>588747.1819506624</v>
      </c>
      <c r="R2" s="6">
        <v>481780</v>
      </c>
      <c r="S2" s="2">
        <v>1.0629</v>
      </c>
      <c r="T2" s="2">
        <v>0.85873704282523078</v>
      </c>
      <c r="U2" s="7">
        <f t="shared" ref="U2:U33" si="4">R2/T2</f>
        <v>561033.21037014038</v>
      </c>
      <c r="V2" s="6">
        <v>448800</v>
      </c>
      <c r="W2" s="2">
        <v>1.0295000000000001</v>
      </c>
      <c r="X2" s="2">
        <v>0.88406978558857519</v>
      </c>
      <c r="Y2" s="7">
        <f t="shared" ref="Y2:Y33" si="5">V2/X2</f>
        <v>507652.23211559991</v>
      </c>
      <c r="Z2" s="6">
        <v>379760</v>
      </c>
      <c r="AA2" s="2">
        <v>1.0375000000000001</v>
      </c>
      <c r="AB2" s="3">
        <v>0.9172224025481468</v>
      </c>
      <c r="AC2" s="7">
        <f t="shared" ref="AC2:AC33" si="6">Z2/AB2</f>
        <v>414032.62605119991</v>
      </c>
      <c r="AD2" s="6">
        <v>228240</v>
      </c>
      <c r="AE2" s="2">
        <v>1.0430999999999999</v>
      </c>
      <c r="AF2" s="3">
        <v>0.95675468809797182</v>
      </c>
      <c r="AG2" s="7">
        <f t="shared" ref="AG2:AG33" si="7">AD2/AF2</f>
        <v>238556.44799999997</v>
      </c>
      <c r="AH2" s="6">
        <v>213780</v>
      </c>
      <c r="AI2" s="2">
        <v>1.0451999999999999</v>
      </c>
      <c r="AJ2" s="3">
        <v>1</v>
      </c>
      <c r="AK2" s="7">
        <f t="shared" ref="AK2:AK33" si="8">AH2/AJ2</f>
        <v>213780</v>
      </c>
    </row>
    <row r="3" spans="1:37" x14ac:dyDescent="0.25">
      <c r="A3" t="s">
        <v>93</v>
      </c>
      <c r="B3" s="6">
        <v>91040</v>
      </c>
      <c r="C3" s="2">
        <v>1.0584</v>
      </c>
      <c r="D3" s="2">
        <v>0.64776647727787162</v>
      </c>
      <c r="E3" s="7">
        <f t="shared" si="0"/>
        <v>140544.47581569845</v>
      </c>
      <c r="F3" s="6">
        <v>170490</v>
      </c>
      <c r="G3" s="2">
        <v>1.0590999999999999</v>
      </c>
      <c r="H3" s="2">
        <v>0.68604947608499378</v>
      </c>
      <c r="I3" s="7">
        <f t="shared" si="1"/>
        <v>248509.77362874369</v>
      </c>
      <c r="J3" s="6">
        <v>196760</v>
      </c>
      <c r="K3" s="2">
        <v>1.0641</v>
      </c>
      <c r="L3" s="2">
        <v>0.7300252475020419</v>
      </c>
      <c r="M3" s="7">
        <f t="shared" si="2"/>
        <v>269524.92488891579</v>
      </c>
      <c r="N3" s="6">
        <v>203660</v>
      </c>
      <c r="O3" s="2">
        <v>1.1067</v>
      </c>
      <c r="P3" s="2">
        <v>0.80791894141050979</v>
      </c>
      <c r="Q3" s="7">
        <f t="shared" si="3"/>
        <v>252079.7440946725</v>
      </c>
      <c r="R3" s="6">
        <v>206040</v>
      </c>
      <c r="S3" s="2">
        <v>1.0629</v>
      </c>
      <c r="T3" s="2">
        <v>0.85873704282523078</v>
      </c>
      <c r="U3" s="7">
        <f t="shared" si="4"/>
        <v>239933.75122392739</v>
      </c>
      <c r="V3" s="6">
        <v>176800</v>
      </c>
      <c r="W3" s="2">
        <v>1.0295000000000001</v>
      </c>
      <c r="X3" s="2">
        <v>0.88406978558857519</v>
      </c>
      <c r="Y3" s="7">
        <f t="shared" si="5"/>
        <v>199984.21265159996</v>
      </c>
      <c r="Z3" s="6">
        <v>190760</v>
      </c>
      <c r="AA3" s="2">
        <v>1.0375000000000001</v>
      </c>
      <c r="AB3" s="3">
        <v>0.9172224025481468</v>
      </c>
      <c r="AC3" s="7">
        <f t="shared" si="6"/>
        <v>207975.73137119994</v>
      </c>
      <c r="AD3" s="6">
        <v>92880</v>
      </c>
      <c r="AE3" s="2">
        <v>1.0430999999999999</v>
      </c>
      <c r="AF3" s="3">
        <v>0.95675468809797182</v>
      </c>
      <c r="AG3" s="7">
        <f t="shared" si="7"/>
        <v>97078.175999999992</v>
      </c>
      <c r="AH3" s="6">
        <v>73200</v>
      </c>
      <c r="AI3" s="2">
        <v>1.0451999999999999</v>
      </c>
      <c r="AJ3" s="3">
        <v>1</v>
      </c>
      <c r="AK3" s="7">
        <f t="shared" si="8"/>
        <v>73200</v>
      </c>
    </row>
    <row r="4" spans="1:37" x14ac:dyDescent="0.25">
      <c r="A4" t="s">
        <v>94</v>
      </c>
      <c r="B4" s="6">
        <v>1223285</v>
      </c>
      <c r="C4" s="2">
        <v>1.0584</v>
      </c>
      <c r="D4" s="2">
        <v>0.64776647727787162</v>
      </c>
      <c r="E4" s="7">
        <f t="shared" si="0"/>
        <v>1888466.0489697568</v>
      </c>
      <c r="F4" s="6">
        <v>1387235</v>
      </c>
      <c r="G4" s="2">
        <v>1.0590999999999999</v>
      </c>
      <c r="H4" s="2">
        <v>0.68604947608499378</v>
      </c>
      <c r="I4" s="7">
        <f t="shared" si="1"/>
        <v>2022062.6184519341</v>
      </c>
      <c r="J4" s="6">
        <v>1524430</v>
      </c>
      <c r="K4" s="2">
        <v>1.0641</v>
      </c>
      <c r="L4" s="2">
        <v>0.7300252475020419</v>
      </c>
      <c r="M4" s="7">
        <f t="shared" si="2"/>
        <v>2088188.0526957202</v>
      </c>
      <c r="N4" s="6">
        <v>1521840</v>
      </c>
      <c r="O4" s="2">
        <v>1.1067</v>
      </c>
      <c r="P4" s="2">
        <v>0.80791894141050979</v>
      </c>
      <c r="Q4" s="7">
        <f t="shared" si="3"/>
        <v>1883654.3148042639</v>
      </c>
      <c r="R4" s="6">
        <v>1536800</v>
      </c>
      <c r="S4" s="2">
        <v>1.0629</v>
      </c>
      <c r="T4" s="2">
        <v>0.85873704282523078</v>
      </c>
      <c r="U4" s="7">
        <f t="shared" si="4"/>
        <v>1789604.8771157621</v>
      </c>
      <c r="V4" s="6">
        <v>1406070</v>
      </c>
      <c r="W4" s="2">
        <v>1.0295000000000001</v>
      </c>
      <c r="X4" s="2">
        <v>0.88406978558857519</v>
      </c>
      <c r="Y4" s="7">
        <f t="shared" si="5"/>
        <v>1590451.3681167148</v>
      </c>
      <c r="Z4" s="6">
        <v>1249450</v>
      </c>
      <c r="AA4" s="2">
        <v>1.0375000000000001</v>
      </c>
      <c r="AB4" s="3">
        <v>0.9172224025481468</v>
      </c>
      <c r="AC4" s="7">
        <f t="shared" si="6"/>
        <v>1362210.5135339997</v>
      </c>
      <c r="AD4" s="6">
        <v>698040</v>
      </c>
      <c r="AE4" s="2">
        <v>1.0430999999999999</v>
      </c>
      <c r="AF4" s="3">
        <v>0.95675468809797182</v>
      </c>
      <c r="AG4" s="7">
        <f t="shared" si="7"/>
        <v>729591.40799999994</v>
      </c>
      <c r="AH4" s="6">
        <v>687480</v>
      </c>
      <c r="AI4" s="2">
        <v>1.0451999999999999</v>
      </c>
      <c r="AJ4" s="3">
        <v>1</v>
      </c>
      <c r="AK4" s="7">
        <f t="shared" si="8"/>
        <v>687480</v>
      </c>
    </row>
    <row r="5" spans="1:37" x14ac:dyDescent="0.25">
      <c r="A5" t="s">
        <v>95</v>
      </c>
      <c r="B5" s="6">
        <v>911400</v>
      </c>
      <c r="C5" s="2">
        <v>1.0584</v>
      </c>
      <c r="D5" s="2">
        <v>0.64776647727787162</v>
      </c>
      <c r="E5" s="7">
        <f t="shared" si="0"/>
        <v>1406988.5243676137</v>
      </c>
      <c r="F5" s="6">
        <v>881690</v>
      </c>
      <c r="G5" s="2">
        <v>1.0590999999999999</v>
      </c>
      <c r="H5" s="2">
        <v>0.68604947608499378</v>
      </c>
      <c r="I5" s="7">
        <f t="shared" si="1"/>
        <v>1285169.7009251392</v>
      </c>
      <c r="J5" s="6">
        <v>1072090</v>
      </c>
      <c r="K5" s="2">
        <v>1.0641</v>
      </c>
      <c r="L5" s="2">
        <v>0.7300252475020419</v>
      </c>
      <c r="M5" s="7">
        <f t="shared" si="2"/>
        <v>1468565.6471038715</v>
      </c>
      <c r="N5" s="6">
        <v>1101600</v>
      </c>
      <c r="O5" s="2">
        <v>1.1067</v>
      </c>
      <c r="P5" s="2">
        <v>0.80791894141050979</v>
      </c>
      <c r="Q5" s="7">
        <f t="shared" si="3"/>
        <v>1363503.1233167592</v>
      </c>
      <c r="R5" s="6">
        <v>1089700</v>
      </c>
      <c r="S5" s="2">
        <v>1.0629</v>
      </c>
      <c r="T5" s="2">
        <v>0.85873704282523078</v>
      </c>
      <c r="U5" s="7">
        <f t="shared" si="4"/>
        <v>1268956.5555654906</v>
      </c>
      <c r="V5" s="6">
        <v>1011840</v>
      </c>
      <c r="W5" s="2">
        <v>1.0295000000000001</v>
      </c>
      <c r="X5" s="2">
        <v>0.88406978558857519</v>
      </c>
      <c r="Y5" s="7">
        <f t="shared" si="5"/>
        <v>1144525.0324060798</v>
      </c>
      <c r="Z5" s="6">
        <v>867900</v>
      </c>
      <c r="AA5" s="2">
        <v>1.0375000000000001</v>
      </c>
      <c r="AB5" s="3">
        <v>0.9172224025481468</v>
      </c>
      <c r="AC5" s="7">
        <f t="shared" si="6"/>
        <v>946226.34334799973</v>
      </c>
      <c r="AD5" s="6">
        <v>454860</v>
      </c>
      <c r="AE5" s="2">
        <v>1.0430999999999999</v>
      </c>
      <c r="AF5" s="3">
        <v>0.95675468809797182</v>
      </c>
      <c r="AG5" s="7">
        <f t="shared" si="7"/>
        <v>475419.6719999999</v>
      </c>
      <c r="AH5" s="6">
        <v>387300</v>
      </c>
      <c r="AI5" s="2">
        <v>1.0451999999999999</v>
      </c>
      <c r="AJ5" s="3">
        <v>1</v>
      </c>
      <c r="AK5" s="7">
        <f t="shared" si="8"/>
        <v>387300</v>
      </c>
    </row>
    <row r="6" spans="1:37" x14ac:dyDescent="0.25">
      <c r="A6" t="s">
        <v>96</v>
      </c>
      <c r="B6" s="6">
        <v>364965</v>
      </c>
      <c r="C6" s="2">
        <v>1.0584</v>
      </c>
      <c r="D6" s="2">
        <v>0.64776647727787162</v>
      </c>
      <c r="E6" s="7">
        <f t="shared" si="0"/>
        <v>563420.63506235043</v>
      </c>
      <c r="F6" s="6">
        <v>377495</v>
      </c>
      <c r="G6" s="2">
        <v>1.0590999999999999</v>
      </c>
      <c r="H6" s="2">
        <v>0.68604947608499378</v>
      </c>
      <c r="I6" s="7">
        <f t="shared" si="1"/>
        <v>550244.57150555809</v>
      </c>
      <c r="J6" s="6">
        <v>422040</v>
      </c>
      <c r="K6" s="2">
        <v>1.0641</v>
      </c>
      <c r="L6" s="2">
        <v>0.7300252475020419</v>
      </c>
      <c r="M6" s="7">
        <f t="shared" si="2"/>
        <v>578116.99176721903</v>
      </c>
      <c r="N6" s="6">
        <v>435540</v>
      </c>
      <c r="O6" s="2">
        <v>1.1067</v>
      </c>
      <c r="P6" s="2">
        <v>0.80791894141050979</v>
      </c>
      <c r="Q6" s="7">
        <f t="shared" si="3"/>
        <v>539088.73486690398</v>
      </c>
      <c r="R6" s="6">
        <v>442340</v>
      </c>
      <c r="S6" s="2">
        <v>1.0629</v>
      </c>
      <c r="T6" s="2">
        <v>0.85873704282523078</v>
      </c>
      <c r="U6" s="7">
        <f t="shared" si="4"/>
        <v>515105.29759460321</v>
      </c>
      <c r="V6" s="6">
        <v>371280</v>
      </c>
      <c r="W6" s="2">
        <v>1.0295000000000001</v>
      </c>
      <c r="X6" s="2">
        <v>0.88406978558857519</v>
      </c>
      <c r="Y6" s="7">
        <f t="shared" si="5"/>
        <v>419966.84656835994</v>
      </c>
      <c r="Z6" s="6">
        <v>329240</v>
      </c>
      <c r="AA6" s="2">
        <v>1.0375000000000001</v>
      </c>
      <c r="AB6" s="3">
        <v>0.9172224025481468</v>
      </c>
      <c r="AC6" s="7">
        <f t="shared" si="6"/>
        <v>358953.2910287999</v>
      </c>
      <c r="AD6" s="6">
        <v>211320</v>
      </c>
      <c r="AE6" s="2">
        <v>1.0430999999999999</v>
      </c>
      <c r="AF6" s="3">
        <v>0.95675468809797182</v>
      </c>
      <c r="AG6" s="7">
        <f t="shared" si="7"/>
        <v>220871.66399999996</v>
      </c>
      <c r="AH6" s="6">
        <v>201300</v>
      </c>
      <c r="AI6" s="2">
        <v>1.0451999999999999</v>
      </c>
      <c r="AJ6" s="3">
        <v>1</v>
      </c>
      <c r="AK6" s="7">
        <f t="shared" si="8"/>
        <v>201300</v>
      </c>
    </row>
    <row r="7" spans="1:37" x14ac:dyDescent="0.25">
      <c r="A7" t="s">
        <v>97</v>
      </c>
      <c r="B7" s="6">
        <v>321990</v>
      </c>
      <c r="C7" s="2">
        <v>1.0584</v>
      </c>
      <c r="D7" s="2">
        <v>0.64776647727787162</v>
      </c>
      <c r="E7" s="7">
        <f t="shared" si="0"/>
        <v>497077.28216055292</v>
      </c>
      <c r="F7" s="6">
        <v>363495</v>
      </c>
      <c r="G7" s="2">
        <v>1.0590999999999999</v>
      </c>
      <c r="H7" s="2">
        <v>0.68604947608499378</v>
      </c>
      <c r="I7" s="7">
        <f t="shared" si="1"/>
        <v>529837.88002334558</v>
      </c>
      <c r="J7" s="6">
        <v>440050</v>
      </c>
      <c r="K7" s="2">
        <v>1.0641</v>
      </c>
      <c r="L7" s="2">
        <v>0.7300252475020419</v>
      </c>
      <c r="M7" s="7">
        <f t="shared" si="2"/>
        <v>602787.37140357483</v>
      </c>
      <c r="N7" s="6">
        <v>474130</v>
      </c>
      <c r="O7" s="2">
        <v>1.1067</v>
      </c>
      <c r="P7" s="2">
        <v>0.80791894141050979</v>
      </c>
      <c r="Q7" s="7">
        <f t="shared" si="3"/>
        <v>586853.4276127225</v>
      </c>
      <c r="R7" s="6">
        <v>473450</v>
      </c>
      <c r="S7" s="2">
        <v>1.0629</v>
      </c>
      <c r="T7" s="2">
        <v>0.85873704282523078</v>
      </c>
      <c r="U7" s="7">
        <f t="shared" si="4"/>
        <v>551332.91844772093</v>
      </c>
      <c r="V7" s="6">
        <v>414800</v>
      </c>
      <c r="W7" s="2">
        <v>1.0295000000000001</v>
      </c>
      <c r="X7" s="2">
        <v>0.88406978558857519</v>
      </c>
      <c r="Y7" s="7">
        <f t="shared" si="5"/>
        <v>469193.72968259989</v>
      </c>
      <c r="Z7" s="6">
        <v>362800</v>
      </c>
      <c r="AA7" s="2">
        <v>1.0375000000000001</v>
      </c>
      <c r="AB7" s="3">
        <v>0.9172224025481468</v>
      </c>
      <c r="AC7" s="7">
        <f t="shared" si="6"/>
        <v>395542.0179359999</v>
      </c>
      <c r="AD7" s="6">
        <v>173700</v>
      </c>
      <c r="AE7" s="2">
        <v>1.0430999999999999</v>
      </c>
      <c r="AF7" s="3">
        <v>0.95675468809797182</v>
      </c>
      <c r="AG7" s="7">
        <f t="shared" si="7"/>
        <v>181551.23999999996</v>
      </c>
      <c r="AH7" s="6">
        <v>131580</v>
      </c>
      <c r="AI7" s="2">
        <v>1.0451999999999999</v>
      </c>
      <c r="AJ7" s="3">
        <v>1</v>
      </c>
      <c r="AK7" s="7">
        <f t="shared" si="8"/>
        <v>131580</v>
      </c>
    </row>
    <row r="8" spans="1:37" x14ac:dyDescent="0.25">
      <c r="A8" t="s">
        <v>98</v>
      </c>
      <c r="B8" s="6">
        <v>461015</v>
      </c>
      <c r="C8" s="2">
        <v>1.0584</v>
      </c>
      <c r="D8" s="2">
        <v>0.64776647727787162</v>
      </c>
      <c r="E8" s="7">
        <f t="shared" si="0"/>
        <v>711699.37959330203</v>
      </c>
      <c r="F8" s="6">
        <v>486335</v>
      </c>
      <c r="G8" s="2">
        <v>1.0590999999999999</v>
      </c>
      <c r="H8" s="2">
        <v>0.68604947608499378</v>
      </c>
      <c r="I8" s="7">
        <f t="shared" si="1"/>
        <v>708892.02157155878</v>
      </c>
      <c r="J8" s="6">
        <v>555490</v>
      </c>
      <c r="K8" s="2">
        <v>1.0641</v>
      </c>
      <c r="L8" s="2">
        <v>0.7300252475020419</v>
      </c>
      <c r="M8" s="7">
        <f t="shared" si="2"/>
        <v>760918.88862850086</v>
      </c>
      <c r="N8" s="6">
        <v>585990</v>
      </c>
      <c r="O8" s="2">
        <v>1.1067</v>
      </c>
      <c r="P8" s="2">
        <v>0.80791894141050979</v>
      </c>
      <c r="Q8" s="7">
        <f t="shared" si="3"/>
        <v>725307.91143099836</v>
      </c>
      <c r="R8" s="6">
        <v>586160</v>
      </c>
      <c r="S8" s="2">
        <v>1.0629</v>
      </c>
      <c r="T8" s="2">
        <v>0.85873704282523078</v>
      </c>
      <c r="U8" s="7">
        <f t="shared" si="4"/>
        <v>682583.80711229506</v>
      </c>
      <c r="V8" s="6">
        <v>544510</v>
      </c>
      <c r="W8" s="2">
        <v>1.0295000000000001</v>
      </c>
      <c r="X8" s="2">
        <v>0.88406978558857519</v>
      </c>
      <c r="Y8" s="7">
        <f t="shared" si="5"/>
        <v>615912.91646449489</v>
      </c>
      <c r="Z8" s="6">
        <v>516050</v>
      </c>
      <c r="AA8" s="2">
        <v>1.0375000000000001</v>
      </c>
      <c r="AB8" s="3">
        <v>0.9172224025481468</v>
      </c>
      <c r="AC8" s="7">
        <f t="shared" si="6"/>
        <v>562622.54232599982</v>
      </c>
      <c r="AD8" s="6">
        <v>285480</v>
      </c>
      <c r="AE8" s="2">
        <v>1.0430999999999999</v>
      </c>
      <c r="AF8" s="3">
        <v>0.95675468809797182</v>
      </c>
      <c r="AG8" s="7">
        <f t="shared" si="7"/>
        <v>298383.69599999994</v>
      </c>
      <c r="AH8" s="6">
        <v>250860</v>
      </c>
      <c r="AI8" s="2">
        <v>1.0451999999999999</v>
      </c>
      <c r="AJ8" s="3">
        <v>1</v>
      </c>
      <c r="AK8" s="7">
        <f t="shared" si="8"/>
        <v>250860</v>
      </c>
    </row>
    <row r="9" spans="1:37" x14ac:dyDescent="0.25">
      <c r="A9" t="s">
        <v>99</v>
      </c>
      <c r="B9" s="6">
        <v>413310</v>
      </c>
      <c r="C9" s="2">
        <v>1.0584</v>
      </c>
      <c r="D9" s="2">
        <v>0.64776647727787162</v>
      </c>
      <c r="E9" s="7">
        <f t="shared" si="0"/>
        <v>638054.01251522766</v>
      </c>
      <c r="F9" s="6">
        <v>443080</v>
      </c>
      <c r="G9" s="2">
        <v>1.0590999999999999</v>
      </c>
      <c r="H9" s="2">
        <v>0.68604947608499378</v>
      </c>
      <c r="I9" s="7">
        <f t="shared" si="1"/>
        <v>645842.63299562293</v>
      </c>
      <c r="J9" s="6">
        <v>516670</v>
      </c>
      <c r="K9" s="2">
        <v>1.0641</v>
      </c>
      <c r="L9" s="2">
        <v>0.7300252475020419</v>
      </c>
      <c r="M9" s="7">
        <f t="shared" si="2"/>
        <v>707742.64557001484</v>
      </c>
      <c r="N9" s="6">
        <v>536690</v>
      </c>
      <c r="O9" s="2">
        <v>1.1067</v>
      </c>
      <c r="P9" s="2">
        <v>0.80791894141050979</v>
      </c>
      <c r="Q9" s="7">
        <f t="shared" si="3"/>
        <v>664286.93831960019</v>
      </c>
      <c r="R9" s="6">
        <v>535500</v>
      </c>
      <c r="S9" s="2">
        <v>1.0629</v>
      </c>
      <c r="T9" s="2">
        <v>0.85873704282523078</v>
      </c>
      <c r="U9" s="7">
        <f t="shared" si="4"/>
        <v>623590.19501268258</v>
      </c>
      <c r="V9" s="6">
        <v>483650</v>
      </c>
      <c r="W9" s="2">
        <v>1.0295000000000001</v>
      </c>
      <c r="X9" s="2">
        <v>0.88406978558857519</v>
      </c>
      <c r="Y9" s="7">
        <f t="shared" si="5"/>
        <v>547072.19710942486</v>
      </c>
      <c r="Z9" s="6">
        <v>481420</v>
      </c>
      <c r="AA9" s="2">
        <v>1.0375000000000001</v>
      </c>
      <c r="AB9" s="3">
        <v>0.9172224025481468</v>
      </c>
      <c r="AC9" s="7">
        <f t="shared" si="6"/>
        <v>524867.24993039982</v>
      </c>
      <c r="AD9" s="6">
        <v>253620</v>
      </c>
      <c r="AE9" s="2">
        <v>1.0430999999999999</v>
      </c>
      <c r="AF9" s="3">
        <v>0.95675468809797182</v>
      </c>
      <c r="AG9" s="7">
        <f t="shared" si="7"/>
        <v>265083.62399999995</v>
      </c>
      <c r="AH9" s="6">
        <v>213660</v>
      </c>
      <c r="AI9" s="2">
        <v>1.0451999999999999</v>
      </c>
      <c r="AJ9" s="3">
        <v>1</v>
      </c>
      <c r="AK9" s="7">
        <f t="shared" si="8"/>
        <v>213660</v>
      </c>
    </row>
    <row r="10" spans="1:37" x14ac:dyDescent="0.25">
      <c r="A10" t="s">
        <v>100</v>
      </c>
      <c r="B10" s="6">
        <v>1744090</v>
      </c>
      <c r="C10" s="2">
        <v>1.0584</v>
      </c>
      <c r="D10" s="2">
        <v>0.64776647727787162</v>
      </c>
      <c r="E10" s="7">
        <f t="shared" si="0"/>
        <v>2692467.2102965894</v>
      </c>
      <c r="F10" s="6">
        <v>1796900</v>
      </c>
      <c r="G10" s="2">
        <v>1.0590999999999999</v>
      </c>
      <c r="H10" s="2">
        <v>0.68604947608499378</v>
      </c>
      <c r="I10" s="7">
        <f t="shared" si="1"/>
        <v>2619198.8517419761</v>
      </c>
      <c r="J10" s="6">
        <v>1952840</v>
      </c>
      <c r="K10" s="2">
        <v>1.0641</v>
      </c>
      <c r="L10" s="2">
        <v>0.7300252475020419</v>
      </c>
      <c r="M10" s="7">
        <f t="shared" si="2"/>
        <v>2675030.7700755759</v>
      </c>
      <c r="N10" s="6">
        <v>1956700</v>
      </c>
      <c r="O10" s="2">
        <v>1.1067</v>
      </c>
      <c r="P10" s="2">
        <v>0.80791894141050979</v>
      </c>
      <c r="Q10" s="7">
        <f t="shared" si="3"/>
        <v>2421901.3810765278</v>
      </c>
      <c r="R10" s="6">
        <v>1932050</v>
      </c>
      <c r="S10" s="2">
        <v>1.0629</v>
      </c>
      <c r="T10" s="2">
        <v>0.85873704282523078</v>
      </c>
      <c r="U10" s="7">
        <f t="shared" si="4"/>
        <v>2249873.8305775039</v>
      </c>
      <c r="V10" s="6">
        <v>1742500</v>
      </c>
      <c r="W10" s="2">
        <v>1.0295000000000001</v>
      </c>
      <c r="X10" s="2">
        <v>0.88406978558857519</v>
      </c>
      <c r="Y10" s="7">
        <f t="shared" si="5"/>
        <v>1970998.2496912496</v>
      </c>
      <c r="Z10" s="6">
        <v>1557880</v>
      </c>
      <c r="AA10" s="2">
        <v>1.0375000000000001</v>
      </c>
      <c r="AB10" s="3">
        <v>0.9172224025481468</v>
      </c>
      <c r="AC10" s="7">
        <f t="shared" si="6"/>
        <v>1698475.7411855995</v>
      </c>
      <c r="AD10" s="6">
        <v>1000980</v>
      </c>
      <c r="AE10" s="2">
        <v>1.0430999999999999</v>
      </c>
      <c r="AF10" s="3">
        <v>0.95675468809797182</v>
      </c>
      <c r="AG10" s="7">
        <f t="shared" si="7"/>
        <v>1046224.2959999999</v>
      </c>
      <c r="AH10" s="6">
        <v>1038780</v>
      </c>
      <c r="AI10" s="2">
        <v>1.0451999999999999</v>
      </c>
      <c r="AJ10" s="3">
        <v>1</v>
      </c>
      <c r="AK10" s="7">
        <f t="shared" si="8"/>
        <v>1038780</v>
      </c>
    </row>
    <row r="11" spans="1:37" x14ac:dyDescent="0.25">
      <c r="A11" t="s">
        <v>101</v>
      </c>
      <c r="B11" s="6">
        <v>423965</v>
      </c>
      <c r="C11" s="2">
        <v>1.0584</v>
      </c>
      <c r="D11" s="2">
        <v>0.64776647727787162</v>
      </c>
      <c r="E11" s="7">
        <f t="shared" si="0"/>
        <v>654502.8414894836</v>
      </c>
      <c r="F11" s="6">
        <v>448555</v>
      </c>
      <c r="G11" s="2">
        <v>1.0590999999999999</v>
      </c>
      <c r="H11" s="2">
        <v>0.68604947608499378</v>
      </c>
      <c r="I11" s="7">
        <f t="shared" si="1"/>
        <v>653823.1069859881</v>
      </c>
      <c r="J11" s="6">
        <v>499470</v>
      </c>
      <c r="K11" s="2">
        <v>1.0641</v>
      </c>
      <c r="L11" s="2">
        <v>0.7300252475020419</v>
      </c>
      <c r="M11" s="7">
        <f t="shared" si="2"/>
        <v>684181.816600258</v>
      </c>
      <c r="N11" s="6">
        <v>499120</v>
      </c>
      <c r="O11" s="2">
        <v>1.1067</v>
      </c>
      <c r="P11" s="2">
        <v>0.80791894141050979</v>
      </c>
      <c r="Q11" s="7">
        <f t="shared" si="3"/>
        <v>617784.74846574164</v>
      </c>
      <c r="R11" s="6">
        <v>504730</v>
      </c>
      <c r="S11" s="2">
        <v>1.0629</v>
      </c>
      <c r="T11" s="2">
        <v>0.85873704282523078</v>
      </c>
      <c r="U11" s="7">
        <f t="shared" si="4"/>
        <v>587758.50444211252</v>
      </c>
      <c r="V11" s="6">
        <v>448970</v>
      </c>
      <c r="W11" s="2">
        <v>1.0295000000000001</v>
      </c>
      <c r="X11" s="2">
        <v>0.88406978558857519</v>
      </c>
      <c r="Y11" s="7">
        <f t="shared" si="5"/>
        <v>507844.52462776488</v>
      </c>
      <c r="Z11" s="6">
        <v>394220</v>
      </c>
      <c r="AA11" s="2">
        <v>1.0375000000000001</v>
      </c>
      <c r="AB11" s="3">
        <v>0.9172224025481468</v>
      </c>
      <c r="AC11" s="7">
        <f t="shared" si="6"/>
        <v>429797.61386639992</v>
      </c>
      <c r="AD11" s="6">
        <v>198180</v>
      </c>
      <c r="AE11" s="2">
        <v>1.0430999999999999</v>
      </c>
      <c r="AF11" s="3">
        <v>0.95675468809797182</v>
      </c>
      <c r="AG11" s="7">
        <f t="shared" si="7"/>
        <v>207137.73599999998</v>
      </c>
      <c r="AH11" s="6">
        <v>187260</v>
      </c>
      <c r="AI11" s="2">
        <v>1.0451999999999999</v>
      </c>
      <c r="AJ11" s="3">
        <v>1</v>
      </c>
      <c r="AK11" s="7">
        <f t="shared" si="8"/>
        <v>187260</v>
      </c>
    </row>
    <row r="12" spans="1:37" x14ac:dyDescent="0.25">
      <c r="A12" t="s">
        <v>102</v>
      </c>
      <c r="B12" s="6">
        <v>355620</v>
      </c>
      <c r="C12" s="2">
        <v>1.0584</v>
      </c>
      <c r="D12" s="2">
        <v>0.64776647727787162</v>
      </c>
      <c r="E12" s="7">
        <f t="shared" si="0"/>
        <v>548994.13982401893</v>
      </c>
      <c r="F12" s="6">
        <v>378770</v>
      </c>
      <c r="G12" s="2">
        <v>1.0590999999999999</v>
      </c>
      <c r="H12" s="2">
        <v>0.68604947608499378</v>
      </c>
      <c r="I12" s="7">
        <f t="shared" si="1"/>
        <v>552103.03805125959</v>
      </c>
      <c r="J12" s="6">
        <v>414060</v>
      </c>
      <c r="K12" s="2">
        <v>1.0641</v>
      </c>
      <c r="L12" s="2">
        <v>0.7300252475020419</v>
      </c>
      <c r="M12" s="7">
        <f t="shared" si="2"/>
        <v>567185.86297776212</v>
      </c>
      <c r="N12" s="6">
        <v>423810</v>
      </c>
      <c r="O12" s="2">
        <v>1.1067</v>
      </c>
      <c r="P12" s="2">
        <v>0.80791894141050979</v>
      </c>
      <c r="Q12" s="7">
        <f t="shared" si="3"/>
        <v>524569.95160936436</v>
      </c>
      <c r="R12" s="6">
        <v>420580</v>
      </c>
      <c r="S12" s="2">
        <v>1.0629</v>
      </c>
      <c r="T12" s="2">
        <v>0.85873704282523078</v>
      </c>
      <c r="U12" s="7">
        <f t="shared" si="4"/>
        <v>489765.75951154815</v>
      </c>
      <c r="V12" s="6">
        <v>398480</v>
      </c>
      <c r="W12" s="2">
        <v>1.0295000000000001</v>
      </c>
      <c r="X12" s="2">
        <v>0.88406978558857519</v>
      </c>
      <c r="Y12" s="7">
        <f t="shared" si="5"/>
        <v>450733.6485147599</v>
      </c>
      <c r="Z12" s="6">
        <v>344260</v>
      </c>
      <c r="AA12" s="2">
        <v>1.0375000000000001</v>
      </c>
      <c r="AB12" s="3">
        <v>0.9172224025481468</v>
      </c>
      <c r="AC12" s="7">
        <f t="shared" si="6"/>
        <v>375328.81779119989</v>
      </c>
      <c r="AD12" s="6">
        <v>183060</v>
      </c>
      <c r="AE12" s="2">
        <v>1.0430999999999999</v>
      </c>
      <c r="AF12" s="3">
        <v>0.95675468809797182</v>
      </c>
      <c r="AG12" s="7">
        <f t="shared" si="7"/>
        <v>191334.31199999998</v>
      </c>
      <c r="AH12" s="6">
        <v>171600</v>
      </c>
      <c r="AI12" s="2">
        <v>1.0451999999999999</v>
      </c>
      <c r="AJ12" s="3">
        <v>1</v>
      </c>
      <c r="AK12" s="7">
        <f t="shared" si="8"/>
        <v>171600</v>
      </c>
    </row>
    <row r="13" spans="1:37" x14ac:dyDescent="0.25">
      <c r="A13" t="s">
        <v>103</v>
      </c>
      <c r="B13" s="6">
        <v>388610</v>
      </c>
      <c r="C13" s="2">
        <v>1.0584</v>
      </c>
      <c r="D13" s="2">
        <v>0.64776647727787162</v>
      </c>
      <c r="E13" s="7">
        <f t="shared" si="0"/>
        <v>599922.98711268196</v>
      </c>
      <c r="F13" s="6">
        <v>466430</v>
      </c>
      <c r="G13" s="2">
        <v>1.0590999999999999</v>
      </c>
      <c r="H13" s="2">
        <v>0.68604947608499378</v>
      </c>
      <c r="I13" s="7">
        <f t="shared" si="1"/>
        <v>679878.07914631302</v>
      </c>
      <c r="J13" s="6">
        <v>554650</v>
      </c>
      <c r="K13" s="2">
        <v>1.0641</v>
      </c>
      <c r="L13" s="2">
        <v>0.7300252475020419</v>
      </c>
      <c r="M13" s="7">
        <f t="shared" si="2"/>
        <v>759768.24349276861</v>
      </c>
      <c r="N13" s="6">
        <v>584970</v>
      </c>
      <c r="O13" s="2">
        <v>1.1067</v>
      </c>
      <c r="P13" s="2">
        <v>0.80791894141050979</v>
      </c>
      <c r="Q13" s="7">
        <f t="shared" si="3"/>
        <v>724045.40853903838</v>
      </c>
      <c r="R13" s="6">
        <v>576980</v>
      </c>
      <c r="S13" s="2">
        <v>1.0629</v>
      </c>
      <c r="T13" s="2">
        <v>0.85873704282523078</v>
      </c>
      <c r="U13" s="7">
        <f t="shared" si="4"/>
        <v>671893.68948350626</v>
      </c>
      <c r="V13" s="6">
        <v>529040</v>
      </c>
      <c r="W13" s="2">
        <v>1.0295000000000001</v>
      </c>
      <c r="X13" s="2">
        <v>0.88406978558857519</v>
      </c>
      <c r="Y13" s="7">
        <f t="shared" si="5"/>
        <v>598414.29785747989</v>
      </c>
      <c r="Z13" s="6">
        <v>470460</v>
      </c>
      <c r="AA13" s="2">
        <v>1.0375000000000001</v>
      </c>
      <c r="AB13" s="3">
        <v>0.9172224025481468</v>
      </c>
      <c r="AC13" s="7">
        <f t="shared" si="6"/>
        <v>512918.13053519989</v>
      </c>
      <c r="AD13" s="6">
        <v>247320</v>
      </c>
      <c r="AE13" s="2">
        <v>1.0430999999999999</v>
      </c>
      <c r="AF13" s="3">
        <v>0.95675468809797182</v>
      </c>
      <c r="AG13" s="7">
        <f t="shared" si="7"/>
        <v>258498.86399999997</v>
      </c>
      <c r="AH13" s="6">
        <v>222900</v>
      </c>
      <c r="AI13" s="2">
        <v>1.0451999999999999</v>
      </c>
      <c r="AJ13" s="3">
        <v>1</v>
      </c>
      <c r="AK13" s="7">
        <f t="shared" si="8"/>
        <v>222900</v>
      </c>
    </row>
    <row r="14" spans="1:37" x14ac:dyDescent="0.25">
      <c r="A14" t="s">
        <v>104</v>
      </c>
      <c r="B14" s="6">
        <v>399690</v>
      </c>
      <c r="C14" s="2">
        <v>1.0584</v>
      </c>
      <c r="D14" s="2">
        <v>0.64776647727787162</v>
      </c>
      <c r="E14" s="7">
        <f t="shared" si="0"/>
        <v>617027.91672645556</v>
      </c>
      <c r="F14" s="6">
        <v>430640</v>
      </c>
      <c r="G14" s="2">
        <v>1.0590999999999999</v>
      </c>
      <c r="H14" s="2">
        <v>0.68604947608499378</v>
      </c>
      <c r="I14" s="7">
        <f t="shared" si="1"/>
        <v>627709.82999285695</v>
      </c>
      <c r="J14" s="6">
        <v>497420</v>
      </c>
      <c r="K14" s="2">
        <v>1.0641</v>
      </c>
      <c r="L14" s="2">
        <v>0.7300252475020419</v>
      </c>
      <c r="M14" s="7">
        <f t="shared" si="2"/>
        <v>681373.69454281603</v>
      </c>
      <c r="N14" s="6">
        <v>510850</v>
      </c>
      <c r="O14" s="2">
        <v>1.1067</v>
      </c>
      <c r="P14" s="2">
        <v>0.80791894141050979</v>
      </c>
      <c r="Q14" s="7">
        <f t="shared" si="3"/>
        <v>632303.53172328114</v>
      </c>
      <c r="R14" s="6">
        <v>512890</v>
      </c>
      <c r="S14" s="2">
        <v>1.0629</v>
      </c>
      <c r="T14" s="2">
        <v>0.85873704282523078</v>
      </c>
      <c r="U14" s="7">
        <f t="shared" si="4"/>
        <v>597260.83122325817</v>
      </c>
      <c r="V14" s="6">
        <v>455260</v>
      </c>
      <c r="W14" s="2">
        <v>1.0295000000000001</v>
      </c>
      <c r="X14" s="2">
        <v>0.88406978558857519</v>
      </c>
      <c r="Y14" s="7">
        <f t="shared" si="5"/>
        <v>514959.34757786989</v>
      </c>
      <c r="Z14" s="6">
        <v>396340</v>
      </c>
      <c r="AA14" s="2">
        <v>1.0375000000000001</v>
      </c>
      <c r="AB14" s="3">
        <v>0.9172224025481468</v>
      </c>
      <c r="AC14" s="7">
        <f t="shared" si="6"/>
        <v>432108.93988079991</v>
      </c>
      <c r="AD14" s="6">
        <v>198720</v>
      </c>
      <c r="AE14" s="2">
        <v>1.0430999999999999</v>
      </c>
      <c r="AF14" s="3">
        <v>0.95675468809797182</v>
      </c>
      <c r="AG14" s="7">
        <f t="shared" si="7"/>
        <v>207702.14399999997</v>
      </c>
      <c r="AH14" s="6">
        <v>184260</v>
      </c>
      <c r="AI14" s="2">
        <v>1.0451999999999999</v>
      </c>
      <c r="AJ14" s="3">
        <v>1</v>
      </c>
      <c r="AK14" s="7">
        <f t="shared" si="8"/>
        <v>184260</v>
      </c>
    </row>
    <row r="15" spans="1:37" x14ac:dyDescent="0.25">
      <c r="A15" t="s">
        <v>105</v>
      </c>
      <c r="B15" s="6">
        <v>1122890</v>
      </c>
      <c r="C15" s="2">
        <v>1.0584</v>
      </c>
      <c r="D15" s="2">
        <v>0.64776647727787162</v>
      </c>
      <c r="E15" s="7">
        <f t="shared" si="0"/>
        <v>1733479.6402536207</v>
      </c>
      <c r="F15" s="6">
        <v>1193040</v>
      </c>
      <c r="G15" s="2">
        <v>1.0590999999999999</v>
      </c>
      <c r="H15" s="2">
        <v>0.68604947608499378</v>
      </c>
      <c r="I15" s="7">
        <f t="shared" si="1"/>
        <v>1738999.9432813441</v>
      </c>
      <c r="J15" s="6">
        <v>1371380</v>
      </c>
      <c r="K15" s="2">
        <v>1.0641</v>
      </c>
      <c r="L15" s="2">
        <v>0.7300252475020419</v>
      </c>
      <c r="M15" s="7">
        <f t="shared" si="2"/>
        <v>1878537.7693340178</v>
      </c>
      <c r="N15" s="6">
        <v>1399270</v>
      </c>
      <c r="O15" s="2">
        <v>1.1067</v>
      </c>
      <c r="P15" s="2">
        <v>0.80791894141050979</v>
      </c>
      <c r="Q15" s="7">
        <f t="shared" si="3"/>
        <v>1731943.5506204083</v>
      </c>
      <c r="R15" s="6">
        <v>1386690</v>
      </c>
      <c r="S15" s="2">
        <v>1.0629</v>
      </c>
      <c r="T15" s="2">
        <v>0.85873704282523078</v>
      </c>
      <c r="U15" s="7">
        <f t="shared" si="4"/>
        <v>1614801.6573709371</v>
      </c>
      <c r="V15" s="6">
        <v>1277720</v>
      </c>
      <c r="W15" s="2">
        <v>1.0295000000000001</v>
      </c>
      <c r="X15" s="2">
        <v>0.88406978558857519</v>
      </c>
      <c r="Y15" s="7">
        <f t="shared" si="5"/>
        <v>1445270.5214321397</v>
      </c>
      <c r="Z15" s="6">
        <v>1143550</v>
      </c>
      <c r="AA15" s="2">
        <v>1.0375000000000001</v>
      </c>
      <c r="AB15" s="3">
        <v>0.9172224025481468</v>
      </c>
      <c r="AC15" s="7">
        <f t="shared" si="6"/>
        <v>1246753.2376259996</v>
      </c>
      <c r="AD15" s="6">
        <v>582300</v>
      </c>
      <c r="AE15" s="2">
        <v>1.0430999999999999</v>
      </c>
      <c r="AF15" s="3">
        <v>0.95675468809797182</v>
      </c>
      <c r="AG15" s="7">
        <f t="shared" si="7"/>
        <v>608619.96</v>
      </c>
      <c r="AH15" s="6">
        <v>468780</v>
      </c>
      <c r="AI15" s="2">
        <v>1.0451999999999999</v>
      </c>
      <c r="AJ15" s="3">
        <v>1</v>
      </c>
      <c r="AK15" s="7">
        <f t="shared" si="8"/>
        <v>468780</v>
      </c>
    </row>
    <row r="16" spans="1:37" x14ac:dyDescent="0.25">
      <c r="A16" t="s">
        <v>106</v>
      </c>
      <c r="B16" s="6">
        <v>400580</v>
      </c>
      <c r="C16" s="2">
        <v>1.0584</v>
      </c>
      <c r="D16" s="2">
        <v>0.64776647727787162</v>
      </c>
      <c r="E16" s="7">
        <f t="shared" si="0"/>
        <v>618401.86865391559</v>
      </c>
      <c r="F16" s="6">
        <v>410505</v>
      </c>
      <c r="G16" s="2">
        <v>1.0590999999999999</v>
      </c>
      <c r="H16" s="2">
        <v>0.68604947608499378</v>
      </c>
      <c r="I16" s="7">
        <f t="shared" si="1"/>
        <v>598360.63477897481</v>
      </c>
      <c r="J16" s="6">
        <v>435830</v>
      </c>
      <c r="K16" s="2">
        <v>1.0641</v>
      </c>
      <c r="L16" s="2">
        <v>0.7300252475020419</v>
      </c>
      <c r="M16" s="7">
        <f t="shared" si="2"/>
        <v>597006.74941215781</v>
      </c>
      <c r="N16" s="6">
        <v>431460</v>
      </c>
      <c r="O16" s="2">
        <v>1.1067</v>
      </c>
      <c r="P16" s="2">
        <v>0.80791894141050979</v>
      </c>
      <c r="Q16" s="7">
        <f t="shared" si="3"/>
        <v>534038.72329906409</v>
      </c>
      <c r="R16" s="6">
        <v>435880</v>
      </c>
      <c r="S16" s="2">
        <v>1.0629</v>
      </c>
      <c r="T16" s="2">
        <v>0.85873704282523078</v>
      </c>
      <c r="U16" s="7">
        <f t="shared" si="4"/>
        <v>507582.62222619622</v>
      </c>
      <c r="V16" s="6">
        <v>408000</v>
      </c>
      <c r="W16" s="2">
        <v>1.0295000000000001</v>
      </c>
      <c r="X16" s="2">
        <v>0.88406978558857519</v>
      </c>
      <c r="Y16" s="7">
        <f t="shared" si="5"/>
        <v>461502.0291959999</v>
      </c>
      <c r="Z16" s="6">
        <v>364760</v>
      </c>
      <c r="AA16" s="2">
        <v>1.0375000000000001</v>
      </c>
      <c r="AB16" s="3">
        <v>0.9172224025481468</v>
      </c>
      <c r="AC16" s="7">
        <f t="shared" si="6"/>
        <v>397678.90425119991</v>
      </c>
      <c r="AD16" s="6">
        <v>189180</v>
      </c>
      <c r="AE16" s="2">
        <v>1.0430999999999999</v>
      </c>
      <c r="AF16" s="3">
        <v>0.95675468809797182</v>
      </c>
      <c r="AG16" s="7">
        <f t="shared" si="7"/>
        <v>197730.93599999996</v>
      </c>
      <c r="AH16" s="6">
        <v>165480</v>
      </c>
      <c r="AI16" s="2">
        <v>1.0451999999999999</v>
      </c>
      <c r="AJ16" s="3">
        <v>1</v>
      </c>
      <c r="AK16" s="7">
        <f t="shared" si="8"/>
        <v>165480</v>
      </c>
    </row>
    <row r="17" spans="1:37" x14ac:dyDescent="0.25">
      <c r="A17" t="s">
        <v>107</v>
      </c>
      <c r="B17" s="6">
        <v>588455</v>
      </c>
      <c r="C17" s="2">
        <v>1.0584</v>
      </c>
      <c r="D17" s="2">
        <v>0.64776647727787162</v>
      </c>
      <c r="E17" s="7">
        <f t="shared" si="0"/>
        <v>908436.94547590974</v>
      </c>
      <c r="F17" s="6">
        <v>630525</v>
      </c>
      <c r="G17" s="2">
        <v>1.0590999999999999</v>
      </c>
      <c r="H17" s="2">
        <v>0.68604947608499378</v>
      </c>
      <c r="I17" s="7">
        <f t="shared" si="1"/>
        <v>919066.36763014609</v>
      </c>
      <c r="J17" s="6">
        <v>724510</v>
      </c>
      <c r="K17" s="2">
        <v>1.0641</v>
      </c>
      <c r="L17" s="2">
        <v>0.7300252475020419</v>
      </c>
      <c r="M17" s="7">
        <f t="shared" si="2"/>
        <v>992445.12772549491</v>
      </c>
      <c r="N17" s="6">
        <v>735590</v>
      </c>
      <c r="O17" s="2">
        <v>1.1067</v>
      </c>
      <c r="P17" s="2">
        <v>0.80791894141050979</v>
      </c>
      <c r="Q17" s="7">
        <f t="shared" si="3"/>
        <v>910475.00225179282</v>
      </c>
      <c r="R17" s="6">
        <v>731510</v>
      </c>
      <c r="S17" s="2">
        <v>1.0629</v>
      </c>
      <c r="T17" s="2">
        <v>0.85873704282523078</v>
      </c>
      <c r="U17" s="7">
        <f t="shared" si="4"/>
        <v>851844.00290145178</v>
      </c>
      <c r="V17" s="6">
        <v>638520</v>
      </c>
      <c r="W17" s="2">
        <v>1.0295000000000001</v>
      </c>
      <c r="X17" s="2">
        <v>0.88406978558857519</v>
      </c>
      <c r="Y17" s="7">
        <f t="shared" si="5"/>
        <v>722250.67569173989</v>
      </c>
      <c r="Z17" s="6">
        <v>610610</v>
      </c>
      <c r="AA17" s="2">
        <v>1.0375000000000001</v>
      </c>
      <c r="AB17" s="3">
        <v>0.9172224025481468</v>
      </c>
      <c r="AC17" s="7">
        <f t="shared" si="6"/>
        <v>665716.40455319989</v>
      </c>
      <c r="AD17" s="6">
        <v>367380</v>
      </c>
      <c r="AE17" s="2">
        <v>1.0430999999999999</v>
      </c>
      <c r="AF17" s="3">
        <v>0.95675468809797182</v>
      </c>
      <c r="AG17" s="7">
        <f t="shared" si="7"/>
        <v>383985.57599999994</v>
      </c>
      <c r="AH17" s="6">
        <v>350160</v>
      </c>
      <c r="AI17" s="2">
        <v>1.0451999999999999</v>
      </c>
      <c r="AJ17" s="3">
        <v>1</v>
      </c>
      <c r="AK17" s="7">
        <f t="shared" si="8"/>
        <v>350160</v>
      </c>
    </row>
    <row r="18" spans="1:37" x14ac:dyDescent="0.25">
      <c r="A18" t="s">
        <v>108</v>
      </c>
      <c r="B18" s="6">
        <v>467930</v>
      </c>
      <c r="C18" s="2">
        <v>1.0584</v>
      </c>
      <c r="D18" s="2">
        <v>0.64776647727787162</v>
      </c>
      <c r="E18" s="7">
        <f t="shared" si="0"/>
        <v>722374.52293980413</v>
      </c>
      <c r="F18" s="6">
        <v>468530</v>
      </c>
      <c r="G18" s="2">
        <v>1.0590999999999999</v>
      </c>
      <c r="H18" s="2">
        <v>0.68604947608499378</v>
      </c>
      <c r="I18" s="7">
        <f t="shared" si="1"/>
        <v>682939.08286864497</v>
      </c>
      <c r="J18" s="6">
        <v>519310</v>
      </c>
      <c r="K18" s="2">
        <v>1.0641</v>
      </c>
      <c r="L18" s="2">
        <v>0.7300252475020419</v>
      </c>
      <c r="M18" s="7">
        <f t="shared" si="2"/>
        <v>711358.9588537449</v>
      </c>
      <c r="N18" s="6">
        <v>520880</v>
      </c>
      <c r="O18" s="2">
        <v>1.1067</v>
      </c>
      <c r="P18" s="2">
        <v>0.80791894141050979</v>
      </c>
      <c r="Q18" s="7">
        <f t="shared" si="3"/>
        <v>644718.1434942208</v>
      </c>
      <c r="R18" s="6">
        <v>506940</v>
      </c>
      <c r="S18" s="2">
        <v>1.0629</v>
      </c>
      <c r="T18" s="2">
        <v>0.85873704282523078</v>
      </c>
      <c r="U18" s="7">
        <f t="shared" si="4"/>
        <v>590332.05127867288</v>
      </c>
      <c r="V18" s="6">
        <v>459850</v>
      </c>
      <c r="W18" s="2">
        <v>1.0295000000000001</v>
      </c>
      <c r="X18" s="2">
        <v>0.88406978558857519</v>
      </c>
      <c r="Y18" s="7">
        <f t="shared" si="5"/>
        <v>520151.24540632492</v>
      </c>
      <c r="Z18" s="6">
        <v>384120</v>
      </c>
      <c r="AA18" s="2">
        <v>1.0375000000000001</v>
      </c>
      <c r="AB18" s="3">
        <v>0.9172224025481468</v>
      </c>
      <c r="AC18" s="7">
        <f t="shared" si="6"/>
        <v>418786.10785439989</v>
      </c>
      <c r="AD18" s="6">
        <v>223560</v>
      </c>
      <c r="AE18" s="2">
        <v>1.0430999999999999</v>
      </c>
      <c r="AF18" s="3">
        <v>0.95675468809797182</v>
      </c>
      <c r="AG18" s="7">
        <f t="shared" si="7"/>
        <v>233664.91199999995</v>
      </c>
      <c r="AH18" s="6">
        <v>213660</v>
      </c>
      <c r="AI18" s="2">
        <v>1.0451999999999999</v>
      </c>
      <c r="AJ18" s="3">
        <v>1</v>
      </c>
      <c r="AK18" s="7">
        <f t="shared" si="8"/>
        <v>213660</v>
      </c>
    </row>
    <row r="19" spans="1:37" x14ac:dyDescent="0.25">
      <c r="A19" t="s">
        <v>109</v>
      </c>
      <c r="B19" s="6">
        <v>906120</v>
      </c>
      <c r="C19" s="2">
        <v>1.0584</v>
      </c>
      <c r="D19" s="2">
        <v>0.64776647727787162</v>
      </c>
      <c r="E19" s="7">
        <f t="shared" si="0"/>
        <v>1398837.4387754907</v>
      </c>
      <c r="F19" s="6">
        <v>909155</v>
      </c>
      <c r="G19" s="2">
        <v>1.0590999999999999</v>
      </c>
      <c r="H19" s="2">
        <v>0.68604947608499378</v>
      </c>
      <c r="I19" s="7">
        <f t="shared" si="1"/>
        <v>1325203.2567507799</v>
      </c>
      <c r="J19" s="6">
        <v>921450</v>
      </c>
      <c r="K19" s="2">
        <v>1.0641</v>
      </c>
      <c r="L19" s="2">
        <v>0.7300252475020419</v>
      </c>
      <c r="M19" s="7">
        <f t="shared" si="2"/>
        <v>1262216.6194292104</v>
      </c>
      <c r="N19" s="6">
        <v>988720</v>
      </c>
      <c r="O19" s="2">
        <v>1.1067</v>
      </c>
      <c r="P19" s="2">
        <v>0.80791894141050979</v>
      </c>
      <c r="Q19" s="7">
        <f t="shared" si="3"/>
        <v>1223786.1366065235</v>
      </c>
      <c r="R19" s="6">
        <v>982940</v>
      </c>
      <c r="S19" s="2">
        <v>1.0629</v>
      </c>
      <c r="T19" s="2">
        <v>0.85873704282523078</v>
      </c>
      <c r="U19" s="7">
        <f t="shared" si="4"/>
        <v>1144634.4468455017</v>
      </c>
      <c r="V19" s="6">
        <v>843710</v>
      </c>
      <c r="W19" s="2">
        <v>1.0295000000000001</v>
      </c>
      <c r="X19" s="2">
        <v>0.88406978558857519</v>
      </c>
      <c r="Y19" s="7">
        <f t="shared" si="5"/>
        <v>954347.73787489475</v>
      </c>
      <c r="Z19" s="6">
        <v>777400</v>
      </c>
      <c r="AA19" s="2">
        <v>1.0375000000000001</v>
      </c>
      <c r="AB19" s="3">
        <v>0.9172224025481468</v>
      </c>
      <c r="AC19" s="7">
        <f t="shared" si="6"/>
        <v>847558.88848799979</v>
      </c>
      <c r="AD19" s="6">
        <v>518400</v>
      </c>
      <c r="AE19" s="2">
        <v>1.0430999999999999</v>
      </c>
      <c r="AF19" s="3">
        <v>0.95675468809797182</v>
      </c>
      <c r="AG19" s="7">
        <f t="shared" si="7"/>
        <v>541831.67999999993</v>
      </c>
      <c r="AH19" s="6">
        <v>552360</v>
      </c>
      <c r="AI19" s="2">
        <v>1.0451999999999999</v>
      </c>
      <c r="AJ19" s="3">
        <v>1</v>
      </c>
      <c r="AK19" s="7">
        <f t="shared" si="8"/>
        <v>552360</v>
      </c>
    </row>
    <row r="20" spans="1:37" x14ac:dyDescent="0.25">
      <c r="A20" t="s">
        <v>110</v>
      </c>
      <c r="B20" s="6">
        <v>526605</v>
      </c>
      <c r="C20" s="2">
        <v>1.0584</v>
      </c>
      <c r="D20" s="2">
        <v>0.64776647727787162</v>
      </c>
      <c r="E20" s="7">
        <f t="shared" si="0"/>
        <v>812955.00534848287</v>
      </c>
      <c r="F20" s="6">
        <v>547040</v>
      </c>
      <c r="G20" s="2">
        <v>1.0590999999999999</v>
      </c>
      <c r="H20" s="2">
        <v>0.68604947608499378</v>
      </c>
      <c r="I20" s="7">
        <f t="shared" si="1"/>
        <v>797376.89345925243</v>
      </c>
      <c r="J20" s="6">
        <v>597750</v>
      </c>
      <c r="K20" s="2">
        <v>1.0641</v>
      </c>
      <c r="L20" s="2">
        <v>0.7300252475020419</v>
      </c>
      <c r="M20" s="7">
        <f t="shared" si="2"/>
        <v>818807.29748093826</v>
      </c>
      <c r="N20" s="6">
        <v>598570</v>
      </c>
      <c r="O20" s="2">
        <v>1.1067</v>
      </c>
      <c r="P20" s="2">
        <v>0.80791894141050979</v>
      </c>
      <c r="Q20" s="7">
        <f t="shared" si="3"/>
        <v>740878.78043183789</v>
      </c>
      <c r="R20" s="6">
        <v>606050</v>
      </c>
      <c r="S20" s="2">
        <v>1.0629</v>
      </c>
      <c r="T20" s="2">
        <v>0.85873704282523078</v>
      </c>
      <c r="U20" s="7">
        <f t="shared" si="4"/>
        <v>705745.7286413376</v>
      </c>
      <c r="V20" s="6">
        <v>563890</v>
      </c>
      <c r="W20" s="2">
        <v>1.0295000000000001</v>
      </c>
      <c r="X20" s="2">
        <v>0.88406978558857519</v>
      </c>
      <c r="Y20" s="7">
        <f t="shared" si="5"/>
        <v>637834.26285130484</v>
      </c>
      <c r="Z20" s="6">
        <v>532810</v>
      </c>
      <c r="AA20" s="2">
        <v>1.0375000000000001</v>
      </c>
      <c r="AB20" s="3">
        <v>0.9172224025481468</v>
      </c>
      <c r="AC20" s="7">
        <f t="shared" si="6"/>
        <v>580895.1008171998</v>
      </c>
      <c r="AD20" s="6">
        <v>294660</v>
      </c>
      <c r="AE20" s="2">
        <v>1.0430999999999999</v>
      </c>
      <c r="AF20" s="3">
        <v>0.95675468809797182</v>
      </c>
      <c r="AG20" s="7">
        <f t="shared" si="7"/>
        <v>307978.63199999998</v>
      </c>
      <c r="AH20" s="6">
        <v>281100</v>
      </c>
      <c r="AI20" s="2">
        <v>1.0451999999999999</v>
      </c>
      <c r="AJ20" s="3">
        <v>1</v>
      </c>
      <c r="AK20" s="7">
        <f t="shared" si="8"/>
        <v>281100</v>
      </c>
    </row>
    <row r="21" spans="1:37" x14ac:dyDescent="0.25">
      <c r="A21" t="s">
        <v>111</v>
      </c>
      <c r="B21" s="6">
        <v>25255670</v>
      </c>
      <c r="C21" s="2">
        <v>1.0584</v>
      </c>
      <c r="D21" s="2">
        <v>0.64776647727787162</v>
      </c>
      <c r="E21" s="7">
        <f t="shared" si="0"/>
        <v>38988849.972806029</v>
      </c>
      <c r="F21" s="6">
        <v>26398260</v>
      </c>
      <c r="G21" s="2">
        <v>1.0590999999999999</v>
      </c>
      <c r="H21" s="2">
        <v>0.68604947608499378</v>
      </c>
      <c r="I21" s="7">
        <f t="shared" si="1"/>
        <v>38478653.391945094</v>
      </c>
      <c r="J21" s="6">
        <v>29170370</v>
      </c>
      <c r="K21" s="2">
        <v>1.0641</v>
      </c>
      <c r="L21" s="2">
        <v>0.7300252475020419</v>
      </c>
      <c r="M21" s="7">
        <f t="shared" si="2"/>
        <v>39958028.985728212</v>
      </c>
      <c r="N21" s="6">
        <v>29788080</v>
      </c>
      <c r="O21" s="2">
        <v>1.1067</v>
      </c>
      <c r="P21" s="2">
        <v>0.80791894141050979</v>
      </c>
      <c r="Q21" s="7">
        <f t="shared" si="3"/>
        <v>36870134.45679874</v>
      </c>
      <c r="R21" s="6">
        <v>30061780</v>
      </c>
      <c r="S21" s="2">
        <v>1.0629</v>
      </c>
      <c r="T21" s="2">
        <v>0.85873704282523078</v>
      </c>
      <c r="U21" s="7">
        <f t="shared" si="4"/>
        <v>35006967.792023085</v>
      </c>
      <c r="V21" s="6">
        <v>25588230</v>
      </c>
      <c r="W21" s="2">
        <v>1.0295000000000001</v>
      </c>
      <c r="X21" s="2">
        <v>0.88406978558857519</v>
      </c>
      <c r="Y21" s="7">
        <f t="shared" si="5"/>
        <v>28943676.638563629</v>
      </c>
      <c r="Z21" s="6">
        <v>29432270</v>
      </c>
      <c r="AA21" s="2">
        <v>1.0375000000000001</v>
      </c>
      <c r="AB21" s="3">
        <v>0.9172224025481468</v>
      </c>
      <c r="AC21" s="7">
        <f t="shared" si="6"/>
        <v>32088477.034832392</v>
      </c>
      <c r="AD21" s="6">
        <v>21350520</v>
      </c>
      <c r="AE21" s="2">
        <v>1.0430999999999999</v>
      </c>
      <c r="AF21" s="3">
        <v>0.95675468809797182</v>
      </c>
      <c r="AG21" s="7">
        <f t="shared" si="7"/>
        <v>22315563.503999997</v>
      </c>
      <c r="AH21" s="6">
        <v>22720860</v>
      </c>
      <c r="AI21" s="2">
        <v>1.0451999999999999</v>
      </c>
      <c r="AJ21" s="3">
        <v>1</v>
      </c>
      <c r="AK21" s="7">
        <f t="shared" si="8"/>
        <v>22720860</v>
      </c>
    </row>
    <row r="22" spans="1:37" x14ac:dyDescent="0.25">
      <c r="A22" t="s">
        <v>112</v>
      </c>
      <c r="B22" s="6">
        <v>204295</v>
      </c>
      <c r="C22" s="2">
        <v>1.0584</v>
      </c>
      <c r="D22" s="2">
        <v>0.64776647727787162</v>
      </c>
      <c r="E22" s="7">
        <f t="shared" si="0"/>
        <v>315383.71800052846</v>
      </c>
      <c r="F22" s="6">
        <v>316315</v>
      </c>
      <c r="G22" s="2">
        <v>1.0590999999999999</v>
      </c>
      <c r="H22" s="2">
        <v>0.68604947608499378</v>
      </c>
      <c r="I22" s="7">
        <f t="shared" si="1"/>
        <v>461067.32972828939</v>
      </c>
      <c r="J22" s="6">
        <v>369180</v>
      </c>
      <c r="K22" s="2">
        <v>1.0641</v>
      </c>
      <c r="L22" s="2">
        <v>0.7300252475020419</v>
      </c>
      <c r="M22" s="7">
        <f t="shared" si="2"/>
        <v>505708.53715435014</v>
      </c>
      <c r="N22" s="6">
        <v>400350</v>
      </c>
      <c r="O22" s="2">
        <v>1.1067</v>
      </c>
      <c r="P22" s="2">
        <v>0.80791894141050979</v>
      </c>
      <c r="Q22" s="7">
        <f t="shared" si="3"/>
        <v>495532.38509428524</v>
      </c>
      <c r="R22" s="6">
        <v>397460</v>
      </c>
      <c r="S22" s="2">
        <v>1.0629</v>
      </c>
      <c r="T22" s="2">
        <v>0.85873704282523078</v>
      </c>
      <c r="U22" s="7">
        <f t="shared" si="4"/>
        <v>462842.50029830215</v>
      </c>
      <c r="V22" s="6">
        <v>360230</v>
      </c>
      <c r="W22" s="2">
        <v>1.0295000000000001</v>
      </c>
      <c r="X22" s="2">
        <v>0.88406978558857519</v>
      </c>
      <c r="Y22" s="7">
        <f t="shared" si="5"/>
        <v>407467.83327763493</v>
      </c>
      <c r="Z22" s="6">
        <v>350990</v>
      </c>
      <c r="AA22" s="2">
        <v>1.0375000000000001</v>
      </c>
      <c r="AB22" s="3">
        <v>0.9172224025481468</v>
      </c>
      <c r="AC22" s="7">
        <f t="shared" si="6"/>
        <v>382666.18763879989</v>
      </c>
      <c r="AD22" s="6">
        <v>191340</v>
      </c>
      <c r="AE22" s="2">
        <v>1.0430999999999999</v>
      </c>
      <c r="AF22" s="3">
        <v>0.95675468809797182</v>
      </c>
      <c r="AG22" s="7">
        <f t="shared" si="7"/>
        <v>199988.56799999997</v>
      </c>
      <c r="AH22" s="6">
        <v>164880</v>
      </c>
      <c r="AI22" s="2">
        <v>1.0451999999999999</v>
      </c>
      <c r="AJ22" s="3">
        <v>1</v>
      </c>
      <c r="AK22" s="7">
        <f t="shared" si="8"/>
        <v>164880</v>
      </c>
    </row>
    <row r="23" spans="1:37" x14ac:dyDescent="0.25">
      <c r="A23" t="s">
        <v>113</v>
      </c>
      <c r="B23" s="6">
        <v>392740</v>
      </c>
      <c r="C23" s="2">
        <v>1.0584</v>
      </c>
      <c r="D23" s="2">
        <v>0.64776647727787162</v>
      </c>
      <c r="E23" s="7">
        <f t="shared" si="0"/>
        <v>606298.74156258139</v>
      </c>
      <c r="F23" s="6">
        <v>481970</v>
      </c>
      <c r="G23" s="2">
        <v>1.0590999999999999</v>
      </c>
      <c r="H23" s="2">
        <v>0.68604947608499378</v>
      </c>
      <c r="I23" s="7">
        <f t="shared" si="1"/>
        <v>702529.50669156888</v>
      </c>
      <c r="J23" s="6">
        <v>545750</v>
      </c>
      <c r="K23" s="2">
        <v>1.0641</v>
      </c>
      <c r="L23" s="2">
        <v>0.7300252475020419</v>
      </c>
      <c r="M23" s="7">
        <f t="shared" si="2"/>
        <v>747576.8843165572</v>
      </c>
      <c r="N23" s="6">
        <v>533630</v>
      </c>
      <c r="O23" s="2">
        <v>1.1067</v>
      </c>
      <c r="P23" s="2">
        <v>0.80791894141050979</v>
      </c>
      <c r="Q23" s="7">
        <f t="shared" si="3"/>
        <v>660499.42964372027</v>
      </c>
      <c r="R23" s="6">
        <v>533630</v>
      </c>
      <c r="S23" s="2">
        <v>1.0629</v>
      </c>
      <c r="T23" s="2">
        <v>0.85873704282523078</v>
      </c>
      <c r="U23" s="7">
        <f t="shared" si="4"/>
        <v>621412.57845867006</v>
      </c>
      <c r="V23" s="6">
        <v>434350</v>
      </c>
      <c r="W23" s="2">
        <v>1.0295000000000001</v>
      </c>
      <c r="X23" s="2">
        <v>0.88406978558857519</v>
      </c>
      <c r="Y23" s="7">
        <f t="shared" si="5"/>
        <v>491307.36858157488</v>
      </c>
      <c r="Z23" s="6">
        <v>417290</v>
      </c>
      <c r="AA23" s="2">
        <v>1.0375000000000001</v>
      </c>
      <c r="AB23" s="3">
        <v>0.9172224025481468</v>
      </c>
      <c r="AC23" s="7">
        <f t="shared" si="6"/>
        <v>454949.63799479988</v>
      </c>
      <c r="AD23" s="6">
        <v>219240</v>
      </c>
      <c r="AE23" s="2">
        <v>1.0430999999999999</v>
      </c>
      <c r="AF23" s="3">
        <v>0.95675468809797182</v>
      </c>
      <c r="AG23" s="7">
        <f t="shared" si="7"/>
        <v>229149.64799999996</v>
      </c>
      <c r="AH23" s="6">
        <v>165420</v>
      </c>
      <c r="AI23" s="2">
        <v>1.0451999999999999</v>
      </c>
      <c r="AJ23" s="3">
        <v>1</v>
      </c>
      <c r="AK23" s="7">
        <f t="shared" si="8"/>
        <v>165420</v>
      </c>
    </row>
    <row r="24" spans="1:37" x14ac:dyDescent="0.25">
      <c r="A24" t="s">
        <v>114</v>
      </c>
      <c r="B24" s="6">
        <v>150975</v>
      </c>
      <c r="C24" s="2">
        <v>1.0584</v>
      </c>
      <c r="D24" s="2">
        <v>0.64776647727787162</v>
      </c>
      <c r="E24" s="7">
        <f t="shared" si="0"/>
        <v>233070.10364977011</v>
      </c>
      <c r="F24" s="6">
        <v>158170</v>
      </c>
      <c r="G24" s="2">
        <v>1.0590999999999999</v>
      </c>
      <c r="H24" s="2">
        <v>0.68604947608499378</v>
      </c>
      <c r="I24" s="7">
        <f t="shared" si="1"/>
        <v>230551.88512439665</v>
      </c>
      <c r="J24" s="6">
        <v>199530</v>
      </c>
      <c r="K24" s="2">
        <v>1.0641</v>
      </c>
      <c r="L24" s="2">
        <v>0.7300252475020419</v>
      </c>
      <c r="M24" s="7">
        <f t="shared" si="2"/>
        <v>273319.31420555688</v>
      </c>
      <c r="N24" s="6">
        <v>219980</v>
      </c>
      <c r="O24" s="2">
        <v>1.1067</v>
      </c>
      <c r="P24" s="2">
        <v>0.80791894141050979</v>
      </c>
      <c r="Q24" s="7">
        <f t="shared" si="3"/>
        <v>272279.79036603187</v>
      </c>
      <c r="R24" s="6">
        <v>221680</v>
      </c>
      <c r="S24" s="2">
        <v>1.0629</v>
      </c>
      <c r="T24" s="2">
        <v>0.85873704282523078</v>
      </c>
      <c r="U24" s="7">
        <f t="shared" si="4"/>
        <v>258146.54422112319</v>
      </c>
      <c r="V24" s="6">
        <v>202980</v>
      </c>
      <c r="W24" s="2">
        <v>1.0295000000000001</v>
      </c>
      <c r="X24" s="2">
        <v>0.88406978558857519</v>
      </c>
      <c r="Y24" s="7">
        <f t="shared" si="5"/>
        <v>229597.25952500995</v>
      </c>
      <c r="Z24" s="6">
        <v>212010</v>
      </c>
      <c r="AA24" s="2">
        <v>1.0375000000000001</v>
      </c>
      <c r="AB24" s="3">
        <v>0.9172224025481468</v>
      </c>
      <c r="AC24" s="7">
        <f t="shared" si="6"/>
        <v>231143.50392119994</v>
      </c>
      <c r="AD24" s="6">
        <v>115740</v>
      </c>
      <c r="AE24" s="2">
        <v>1.0430999999999999</v>
      </c>
      <c r="AF24" s="3">
        <v>0.95675468809797182</v>
      </c>
      <c r="AG24" s="7">
        <f t="shared" si="7"/>
        <v>120971.44799999999</v>
      </c>
      <c r="AH24" s="6">
        <v>97080</v>
      </c>
      <c r="AI24" s="2">
        <v>1.0451999999999999</v>
      </c>
      <c r="AJ24" s="3">
        <v>1</v>
      </c>
      <c r="AK24" s="7">
        <f t="shared" si="8"/>
        <v>97080</v>
      </c>
    </row>
    <row r="25" spans="1:37" x14ac:dyDescent="0.25">
      <c r="A25" t="s">
        <v>115</v>
      </c>
      <c r="B25" s="6">
        <v>171470</v>
      </c>
      <c r="C25" s="2">
        <v>1.0584</v>
      </c>
      <c r="D25" s="2">
        <v>0.64776647727787162</v>
      </c>
      <c r="E25" s="7">
        <f t="shared" si="0"/>
        <v>264709.59213661921</v>
      </c>
      <c r="F25" s="6">
        <v>265020</v>
      </c>
      <c r="G25" s="2">
        <v>1.0590999999999999</v>
      </c>
      <c r="H25" s="2">
        <v>0.68604947608499378</v>
      </c>
      <c r="I25" s="7">
        <f t="shared" si="1"/>
        <v>386298.66975828289</v>
      </c>
      <c r="J25" s="6">
        <v>288910</v>
      </c>
      <c r="K25" s="2">
        <v>1.0641</v>
      </c>
      <c r="L25" s="2">
        <v>0.7300252475020419</v>
      </c>
      <c r="M25" s="7">
        <f t="shared" si="2"/>
        <v>395753.43591002573</v>
      </c>
      <c r="N25" s="6">
        <v>285770</v>
      </c>
      <c r="O25" s="2">
        <v>1.1067</v>
      </c>
      <c r="P25" s="2">
        <v>0.80791894141050979</v>
      </c>
      <c r="Q25" s="7">
        <f t="shared" si="3"/>
        <v>353711.22689744947</v>
      </c>
      <c r="R25" s="6">
        <v>287130</v>
      </c>
      <c r="S25" s="2">
        <v>1.0629</v>
      </c>
      <c r="T25" s="2">
        <v>0.85873704282523078</v>
      </c>
      <c r="U25" s="7">
        <f t="shared" si="4"/>
        <v>334363.12361156219</v>
      </c>
      <c r="V25" s="6">
        <v>246160</v>
      </c>
      <c r="W25" s="2">
        <v>1.0295000000000001</v>
      </c>
      <c r="X25" s="2">
        <v>0.88406978558857519</v>
      </c>
      <c r="Y25" s="7">
        <f t="shared" si="5"/>
        <v>278439.55761491996</v>
      </c>
      <c r="Z25" s="6">
        <v>239870</v>
      </c>
      <c r="AA25" s="2">
        <v>1.0375000000000001</v>
      </c>
      <c r="AB25" s="3">
        <v>0.9172224025481468</v>
      </c>
      <c r="AC25" s="7">
        <f t="shared" si="6"/>
        <v>261517.81654439995</v>
      </c>
      <c r="AD25" s="6">
        <v>177120</v>
      </c>
      <c r="AE25" s="2">
        <v>1.0430999999999999</v>
      </c>
      <c r="AF25" s="3">
        <v>0.95675468809797182</v>
      </c>
      <c r="AG25" s="7">
        <f t="shared" si="7"/>
        <v>185125.82399999996</v>
      </c>
      <c r="AH25" s="6">
        <v>171480</v>
      </c>
      <c r="AI25" s="2">
        <v>1.0451999999999999</v>
      </c>
      <c r="AJ25" s="3">
        <v>1</v>
      </c>
      <c r="AK25" s="7">
        <f t="shared" si="8"/>
        <v>171480</v>
      </c>
    </row>
    <row r="26" spans="1:37" x14ac:dyDescent="0.25">
      <c r="A26" t="s">
        <v>116</v>
      </c>
      <c r="B26" s="6">
        <v>367725</v>
      </c>
      <c r="C26" s="2">
        <v>1.0584</v>
      </c>
      <c r="D26" s="2">
        <v>0.64776647727787162</v>
      </c>
      <c r="E26" s="7">
        <f t="shared" si="0"/>
        <v>567681.4298036875</v>
      </c>
      <c r="F26" s="6">
        <v>615820</v>
      </c>
      <c r="G26" s="2">
        <v>1.0590999999999999</v>
      </c>
      <c r="H26" s="2">
        <v>0.68604947608499378</v>
      </c>
      <c r="I26" s="7">
        <f t="shared" si="1"/>
        <v>897632.05346972216</v>
      </c>
      <c r="J26" s="6">
        <v>671060</v>
      </c>
      <c r="K26" s="2">
        <v>1.0641</v>
      </c>
      <c r="L26" s="2">
        <v>0.7300252475020419</v>
      </c>
      <c r="M26" s="7">
        <f t="shared" si="2"/>
        <v>919228.48188633786</v>
      </c>
      <c r="N26" s="6">
        <v>614720</v>
      </c>
      <c r="O26" s="2">
        <v>1.1067</v>
      </c>
      <c r="P26" s="2">
        <v>0.80791894141050979</v>
      </c>
      <c r="Q26" s="7">
        <f t="shared" si="3"/>
        <v>760868.40955453727</v>
      </c>
      <c r="R26" s="6">
        <v>663510</v>
      </c>
      <c r="S26" s="2">
        <v>1.0629</v>
      </c>
      <c r="T26" s="2">
        <v>0.85873704282523078</v>
      </c>
      <c r="U26" s="7">
        <f t="shared" si="4"/>
        <v>772657.94639190473</v>
      </c>
      <c r="V26" s="6">
        <v>588370</v>
      </c>
      <c r="W26" s="2">
        <v>1.0295000000000001</v>
      </c>
      <c r="X26" s="2">
        <v>0.88406978558857519</v>
      </c>
      <c r="Y26" s="7">
        <f t="shared" si="5"/>
        <v>665524.38460306486</v>
      </c>
      <c r="Z26" s="6">
        <v>496770</v>
      </c>
      <c r="AA26" s="2">
        <v>1.0375000000000001</v>
      </c>
      <c r="AB26" s="3">
        <v>0.9172224025481468</v>
      </c>
      <c r="AC26" s="7">
        <f t="shared" si="6"/>
        <v>541602.5585723999</v>
      </c>
      <c r="AD26" s="6">
        <v>256140</v>
      </c>
      <c r="AE26" s="2">
        <v>1.0430999999999999</v>
      </c>
      <c r="AF26" s="3">
        <v>0.95675468809797182</v>
      </c>
      <c r="AG26" s="7">
        <f t="shared" si="7"/>
        <v>267717.52799999993</v>
      </c>
      <c r="AH26" s="6">
        <v>228840</v>
      </c>
      <c r="AI26" s="2">
        <v>1.0451999999999999</v>
      </c>
      <c r="AJ26" s="3">
        <v>1</v>
      </c>
      <c r="AK26" s="7">
        <f t="shared" si="8"/>
        <v>228840</v>
      </c>
    </row>
    <row r="27" spans="1:37" x14ac:dyDescent="0.25">
      <c r="A27" t="s">
        <v>117</v>
      </c>
      <c r="B27" s="6">
        <v>2894455</v>
      </c>
      <c r="C27" s="2">
        <v>1.0584</v>
      </c>
      <c r="D27" s="2">
        <v>0.64776647727787162</v>
      </c>
      <c r="E27" s="7">
        <f t="shared" si="0"/>
        <v>4468361.8271872522</v>
      </c>
      <c r="F27" s="6">
        <v>3057845</v>
      </c>
      <c r="G27" s="2">
        <v>1.0590999999999999</v>
      </c>
      <c r="H27" s="2">
        <v>0.68604947608499378</v>
      </c>
      <c r="I27" s="7">
        <f t="shared" si="1"/>
        <v>4457178.5368161518</v>
      </c>
      <c r="J27" s="6">
        <v>3434330</v>
      </c>
      <c r="K27" s="2">
        <v>1.0641</v>
      </c>
      <c r="L27" s="2">
        <v>0.7300252475020419</v>
      </c>
      <c r="M27" s="7">
        <f t="shared" si="2"/>
        <v>4704398.9392851703</v>
      </c>
      <c r="N27" s="6">
        <v>3205010</v>
      </c>
      <c r="O27" s="2">
        <v>1.1067</v>
      </c>
      <c r="P27" s="2">
        <v>0.80791894141050979</v>
      </c>
      <c r="Q27" s="7">
        <f t="shared" si="3"/>
        <v>3966994.5036868616</v>
      </c>
      <c r="R27" s="6">
        <v>3324350</v>
      </c>
      <c r="S27" s="2">
        <v>1.0629</v>
      </c>
      <c r="T27" s="2">
        <v>0.85873704282523078</v>
      </c>
      <c r="U27" s="7">
        <f t="shared" si="4"/>
        <v>3871208.3376104785</v>
      </c>
      <c r="V27" s="6">
        <v>2998290</v>
      </c>
      <c r="W27" s="2">
        <v>1.0295000000000001</v>
      </c>
      <c r="X27" s="2">
        <v>0.88406978558857519</v>
      </c>
      <c r="Y27" s="7">
        <f t="shared" si="5"/>
        <v>3391463.0370541043</v>
      </c>
      <c r="Z27" s="6">
        <v>2716460</v>
      </c>
      <c r="AA27" s="2">
        <v>1.0375000000000001</v>
      </c>
      <c r="AB27" s="3">
        <v>0.9172224025481468</v>
      </c>
      <c r="AC27" s="7">
        <f t="shared" si="6"/>
        <v>2961615.4080551993</v>
      </c>
      <c r="AD27" s="6">
        <v>1639980</v>
      </c>
      <c r="AE27" s="2">
        <v>1.0430999999999999</v>
      </c>
      <c r="AF27" s="3">
        <v>0.95675468809797182</v>
      </c>
      <c r="AG27" s="7">
        <f t="shared" si="7"/>
        <v>1714107.0959999997</v>
      </c>
      <c r="AH27" s="6">
        <v>1409340</v>
      </c>
      <c r="AI27" s="2">
        <v>1.0451999999999999</v>
      </c>
      <c r="AJ27" s="3">
        <v>1</v>
      </c>
      <c r="AK27" s="7">
        <f t="shared" si="8"/>
        <v>1409340</v>
      </c>
    </row>
    <row r="28" spans="1:37" x14ac:dyDescent="0.25">
      <c r="A28" t="s">
        <v>118</v>
      </c>
      <c r="B28" s="6">
        <v>397465</v>
      </c>
      <c r="C28" s="2">
        <v>1.0584</v>
      </c>
      <c r="D28" s="2">
        <v>0.64776647727787162</v>
      </c>
      <c r="E28" s="7">
        <f t="shared" si="0"/>
        <v>613593.03690780513</v>
      </c>
      <c r="F28" s="6">
        <v>423775</v>
      </c>
      <c r="G28" s="2">
        <v>1.0590999999999999</v>
      </c>
      <c r="H28" s="2">
        <v>0.68604947608499378</v>
      </c>
      <c r="I28" s="7">
        <f t="shared" si="1"/>
        <v>617703.26306247199</v>
      </c>
      <c r="J28" s="6">
        <v>492250</v>
      </c>
      <c r="K28" s="2">
        <v>1.0641</v>
      </c>
      <c r="L28" s="2">
        <v>0.7300252475020419</v>
      </c>
      <c r="M28" s="7">
        <f t="shared" si="2"/>
        <v>674291.74769551132</v>
      </c>
      <c r="N28" s="6">
        <v>515610</v>
      </c>
      <c r="O28" s="2">
        <v>1.1067</v>
      </c>
      <c r="P28" s="2">
        <v>0.80791894141050979</v>
      </c>
      <c r="Q28" s="7">
        <f t="shared" si="3"/>
        <v>638195.211885761</v>
      </c>
      <c r="R28" s="6">
        <v>520200</v>
      </c>
      <c r="S28" s="2">
        <v>1.0629</v>
      </c>
      <c r="T28" s="2">
        <v>0.85873704282523078</v>
      </c>
      <c r="U28" s="7">
        <f t="shared" si="4"/>
        <v>605773.33229803445</v>
      </c>
      <c r="V28" s="6">
        <v>430610</v>
      </c>
      <c r="W28" s="2">
        <v>1.0295000000000001</v>
      </c>
      <c r="X28" s="2">
        <v>0.88406978558857519</v>
      </c>
      <c r="Y28" s="7">
        <f t="shared" si="5"/>
        <v>487076.9333139449</v>
      </c>
      <c r="Z28" s="6">
        <v>385180</v>
      </c>
      <c r="AA28" s="2">
        <v>1.0375000000000001</v>
      </c>
      <c r="AB28" s="3">
        <v>0.9172224025481468</v>
      </c>
      <c r="AC28" s="7">
        <f t="shared" si="6"/>
        <v>419941.77086159989</v>
      </c>
      <c r="AD28" s="6">
        <v>194220</v>
      </c>
      <c r="AE28" s="2">
        <v>1.0430999999999999</v>
      </c>
      <c r="AF28" s="3">
        <v>0.95675468809797182</v>
      </c>
      <c r="AG28" s="7">
        <f t="shared" si="7"/>
        <v>202998.74399999998</v>
      </c>
      <c r="AH28" s="6">
        <v>180660</v>
      </c>
      <c r="AI28" s="2">
        <v>1.0451999999999999</v>
      </c>
      <c r="AJ28" s="3">
        <v>1</v>
      </c>
      <c r="AK28" s="7">
        <f t="shared" si="8"/>
        <v>180660</v>
      </c>
    </row>
    <row r="29" spans="1:37" x14ac:dyDescent="0.25">
      <c r="A29" t="s">
        <v>119</v>
      </c>
      <c r="B29" s="6">
        <v>1012440</v>
      </c>
      <c r="C29" s="2">
        <v>1.0584</v>
      </c>
      <c r="D29" s="2">
        <v>0.64776647727787162</v>
      </c>
      <c r="E29" s="7">
        <f t="shared" si="0"/>
        <v>1562970.6622896059</v>
      </c>
      <c r="F29" s="6">
        <v>1111475</v>
      </c>
      <c r="G29" s="2">
        <v>1.0590999999999999</v>
      </c>
      <c r="H29" s="2">
        <v>0.68604947608499378</v>
      </c>
      <c r="I29" s="7">
        <f t="shared" si="1"/>
        <v>1620109.1010851539</v>
      </c>
      <c r="J29" s="6">
        <v>1267280</v>
      </c>
      <c r="K29" s="2">
        <v>1.0641</v>
      </c>
      <c r="L29" s="2">
        <v>0.7300252475020419</v>
      </c>
      <c r="M29" s="7">
        <f t="shared" si="2"/>
        <v>1735939.961441478</v>
      </c>
      <c r="N29" s="6">
        <v>1302200</v>
      </c>
      <c r="O29" s="2">
        <v>1.1067</v>
      </c>
      <c r="P29" s="2">
        <v>0.80791894141050979</v>
      </c>
      <c r="Q29" s="7">
        <f t="shared" si="3"/>
        <v>1611795.3587355518</v>
      </c>
      <c r="R29" s="6">
        <v>1309680</v>
      </c>
      <c r="S29" s="2">
        <v>1.0629</v>
      </c>
      <c r="T29" s="2">
        <v>0.85873704282523078</v>
      </c>
      <c r="U29" s="7">
        <f t="shared" si="4"/>
        <v>1525123.4483738751</v>
      </c>
      <c r="V29" s="6">
        <v>1084940</v>
      </c>
      <c r="W29" s="2">
        <v>1.0295000000000001</v>
      </c>
      <c r="X29" s="2">
        <v>0.88406978558857519</v>
      </c>
      <c r="Y29" s="7">
        <f t="shared" si="5"/>
        <v>1227210.8126370297</v>
      </c>
      <c r="Z29" s="6">
        <v>919860</v>
      </c>
      <c r="AA29" s="2">
        <v>1.0375000000000001</v>
      </c>
      <c r="AB29" s="3">
        <v>0.9172224025481468</v>
      </c>
      <c r="AC29" s="7">
        <f t="shared" si="6"/>
        <v>1002875.6356631997</v>
      </c>
      <c r="AD29" s="6">
        <v>458820</v>
      </c>
      <c r="AE29" s="2">
        <v>1.0430999999999999</v>
      </c>
      <c r="AF29" s="3">
        <v>0.95675468809797182</v>
      </c>
      <c r="AG29" s="7">
        <f t="shared" si="7"/>
        <v>479558.66399999993</v>
      </c>
      <c r="AH29" s="6">
        <v>347460</v>
      </c>
      <c r="AI29" s="2">
        <v>1.0451999999999999</v>
      </c>
      <c r="AJ29" s="3">
        <v>1</v>
      </c>
      <c r="AK29" s="7">
        <f t="shared" si="8"/>
        <v>347460</v>
      </c>
    </row>
    <row r="30" spans="1:37" x14ac:dyDescent="0.25">
      <c r="A30" t="s">
        <v>120</v>
      </c>
      <c r="B30" s="6">
        <v>351350</v>
      </c>
      <c r="C30" s="2">
        <v>1.0584</v>
      </c>
      <c r="D30" s="2">
        <v>0.64776647727787162</v>
      </c>
      <c r="E30" s="7">
        <f t="shared" si="0"/>
        <v>542402.25810463144</v>
      </c>
      <c r="F30" s="6">
        <v>400030</v>
      </c>
      <c r="G30" s="2">
        <v>1.0590999999999999</v>
      </c>
      <c r="H30" s="2">
        <v>0.68604947608499378</v>
      </c>
      <c r="I30" s="7">
        <f t="shared" si="1"/>
        <v>583092.05668781942</v>
      </c>
      <c r="J30" s="6">
        <v>454390</v>
      </c>
      <c r="K30" s="2">
        <v>1.0641</v>
      </c>
      <c r="L30" s="2">
        <v>0.7300252475020419</v>
      </c>
      <c r="M30" s="7">
        <f t="shared" si="2"/>
        <v>622430.52764929074</v>
      </c>
      <c r="N30" s="6">
        <v>473110</v>
      </c>
      <c r="O30" s="2">
        <v>1.1067</v>
      </c>
      <c r="P30" s="2">
        <v>0.80791894141050979</v>
      </c>
      <c r="Q30" s="7">
        <f t="shared" si="3"/>
        <v>585590.92472076253</v>
      </c>
      <c r="R30" s="6">
        <v>469200</v>
      </c>
      <c r="S30" s="2">
        <v>1.0629</v>
      </c>
      <c r="T30" s="2">
        <v>0.85873704282523078</v>
      </c>
      <c r="U30" s="7">
        <f t="shared" si="4"/>
        <v>546383.78991587425</v>
      </c>
      <c r="V30" s="6">
        <v>413950</v>
      </c>
      <c r="W30" s="2">
        <v>1.0295000000000001</v>
      </c>
      <c r="X30" s="2">
        <v>0.88406978558857519</v>
      </c>
      <c r="Y30" s="7">
        <f t="shared" si="5"/>
        <v>468232.2671217749</v>
      </c>
      <c r="Z30" s="6">
        <v>365420</v>
      </c>
      <c r="AA30" s="2">
        <v>1.0375000000000001</v>
      </c>
      <c r="AB30" s="3">
        <v>0.9172224025481468</v>
      </c>
      <c r="AC30" s="7">
        <f t="shared" si="6"/>
        <v>398398.4680103999</v>
      </c>
      <c r="AD30" s="6">
        <v>175320</v>
      </c>
      <c r="AE30" s="2">
        <v>1.0430999999999999</v>
      </c>
      <c r="AF30" s="3">
        <v>0.95675468809797182</v>
      </c>
      <c r="AG30" s="7">
        <f t="shared" si="7"/>
        <v>183244.46399999998</v>
      </c>
      <c r="AH30" s="6">
        <v>149940</v>
      </c>
      <c r="AI30" s="2">
        <v>1.0451999999999999</v>
      </c>
      <c r="AJ30" s="3">
        <v>1</v>
      </c>
      <c r="AK30" s="7">
        <f t="shared" si="8"/>
        <v>149940</v>
      </c>
    </row>
    <row r="31" spans="1:37" x14ac:dyDescent="0.25">
      <c r="A31" t="s">
        <v>121</v>
      </c>
      <c r="B31" s="6">
        <v>652240</v>
      </c>
      <c r="C31" s="2">
        <v>1.0584</v>
      </c>
      <c r="D31" s="2">
        <v>0.64776647727787162</v>
      </c>
      <c r="E31" s="7">
        <f t="shared" si="0"/>
        <v>1006906.0732209046</v>
      </c>
      <c r="F31" s="6">
        <v>744450</v>
      </c>
      <c r="G31" s="2">
        <v>1.0590999999999999</v>
      </c>
      <c r="H31" s="2">
        <v>0.68604947608499378</v>
      </c>
      <c r="I31" s="7">
        <f t="shared" si="1"/>
        <v>1085125.8195666503</v>
      </c>
      <c r="J31" s="6">
        <v>806320</v>
      </c>
      <c r="K31" s="2">
        <v>1.0641</v>
      </c>
      <c r="L31" s="2">
        <v>0.7300252475020419</v>
      </c>
      <c r="M31" s="7">
        <f t="shared" si="2"/>
        <v>1104509.7450519952</v>
      </c>
      <c r="N31" s="6">
        <v>813790</v>
      </c>
      <c r="O31" s="2">
        <v>1.1067</v>
      </c>
      <c r="P31" s="2">
        <v>0.80791894141050979</v>
      </c>
      <c r="Q31" s="7">
        <f t="shared" si="3"/>
        <v>1007266.89063539</v>
      </c>
      <c r="R31" s="6">
        <v>810560</v>
      </c>
      <c r="S31" s="2">
        <v>1.0629</v>
      </c>
      <c r="T31" s="2">
        <v>0.85873704282523078</v>
      </c>
      <c r="U31" s="7">
        <f t="shared" si="4"/>
        <v>943897.79359380016</v>
      </c>
      <c r="V31" s="6">
        <v>673540</v>
      </c>
      <c r="W31" s="2">
        <v>1.0295000000000001</v>
      </c>
      <c r="X31" s="2">
        <v>0.88406978558857519</v>
      </c>
      <c r="Y31" s="7">
        <f t="shared" si="5"/>
        <v>761862.93319772987</v>
      </c>
      <c r="Z31" s="6">
        <v>569660</v>
      </c>
      <c r="AA31" s="2">
        <v>1.0375000000000001</v>
      </c>
      <c r="AB31" s="3">
        <v>0.9172224025481468</v>
      </c>
      <c r="AC31" s="7">
        <f t="shared" si="6"/>
        <v>621070.7440391999</v>
      </c>
      <c r="AD31" s="6">
        <v>306180</v>
      </c>
      <c r="AE31" s="2">
        <v>1.0430999999999999</v>
      </c>
      <c r="AF31" s="3">
        <v>0.95675468809797182</v>
      </c>
      <c r="AG31" s="7">
        <f t="shared" si="7"/>
        <v>320019.33599999995</v>
      </c>
      <c r="AH31" s="6">
        <v>269100</v>
      </c>
      <c r="AI31" s="2">
        <v>1.0451999999999999</v>
      </c>
      <c r="AJ31" s="3">
        <v>1</v>
      </c>
      <c r="AK31" s="7">
        <f t="shared" si="8"/>
        <v>269100</v>
      </c>
    </row>
    <row r="32" spans="1:37" x14ac:dyDescent="0.25">
      <c r="A32" t="s">
        <v>122</v>
      </c>
      <c r="B32" s="6">
        <v>254295</v>
      </c>
      <c r="C32" s="2">
        <v>1.0584</v>
      </c>
      <c r="D32" s="2">
        <v>0.64776647727787162</v>
      </c>
      <c r="E32" s="7">
        <f t="shared" si="0"/>
        <v>392572.02853199729</v>
      </c>
      <c r="F32" s="6">
        <v>261130</v>
      </c>
      <c r="G32" s="2">
        <v>1.0590999999999999</v>
      </c>
      <c r="H32" s="2">
        <v>0.68604947608499378</v>
      </c>
      <c r="I32" s="7">
        <f t="shared" si="1"/>
        <v>380628.5247678681</v>
      </c>
      <c r="J32" s="6">
        <v>293770</v>
      </c>
      <c r="K32" s="2">
        <v>1.0641</v>
      </c>
      <c r="L32" s="2">
        <v>0.7300252475020419</v>
      </c>
      <c r="M32" s="7">
        <f t="shared" si="2"/>
        <v>402410.73990961979</v>
      </c>
      <c r="N32" s="6">
        <v>303280</v>
      </c>
      <c r="O32" s="2">
        <v>1.1067</v>
      </c>
      <c r="P32" s="2">
        <v>0.80791894141050979</v>
      </c>
      <c r="Q32" s="7">
        <f t="shared" si="3"/>
        <v>375384.19320942881</v>
      </c>
      <c r="R32" s="6">
        <v>300900</v>
      </c>
      <c r="S32" s="2">
        <v>1.0629</v>
      </c>
      <c r="T32" s="2">
        <v>0.85873704282523078</v>
      </c>
      <c r="U32" s="7">
        <f t="shared" si="4"/>
        <v>350398.30005474546</v>
      </c>
      <c r="V32" s="6">
        <v>285090</v>
      </c>
      <c r="W32" s="2">
        <v>1.0295000000000001</v>
      </c>
      <c r="X32" s="2">
        <v>0.88406978558857519</v>
      </c>
      <c r="Y32" s="7">
        <f t="shared" si="5"/>
        <v>322474.54290070495</v>
      </c>
      <c r="Z32" s="6">
        <v>252110</v>
      </c>
      <c r="AA32" s="2">
        <v>1.0375000000000001</v>
      </c>
      <c r="AB32" s="3">
        <v>0.9172224025481468</v>
      </c>
      <c r="AC32" s="7">
        <f t="shared" si="6"/>
        <v>274862.45353319991</v>
      </c>
      <c r="AD32" s="6">
        <v>132120</v>
      </c>
      <c r="AE32" s="2">
        <v>1.0430999999999999</v>
      </c>
      <c r="AF32" s="3">
        <v>0.95675468809797182</v>
      </c>
      <c r="AG32" s="7">
        <f t="shared" si="7"/>
        <v>138091.82399999999</v>
      </c>
      <c r="AH32" s="6">
        <v>110820</v>
      </c>
      <c r="AI32" s="2">
        <v>1.0451999999999999</v>
      </c>
      <c r="AJ32" s="3">
        <v>1</v>
      </c>
      <c r="AK32" s="7">
        <f t="shared" si="8"/>
        <v>110820</v>
      </c>
    </row>
    <row r="33" spans="1:37" x14ac:dyDescent="0.25">
      <c r="A33" t="s">
        <v>123</v>
      </c>
      <c r="B33" s="6">
        <v>4784790</v>
      </c>
      <c r="C33" s="2">
        <v>1.0584</v>
      </c>
      <c r="D33" s="2">
        <v>0.64776647727787162</v>
      </c>
      <c r="E33" s="7">
        <f t="shared" si="0"/>
        <v>7386597.1269573346</v>
      </c>
      <c r="F33" s="6">
        <v>4953085</v>
      </c>
      <c r="G33" s="2">
        <v>1.0590999999999999</v>
      </c>
      <c r="H33" s="2">
        <v>0.68604947608499378</v>
      </c>
      <c r="I33" s="7">
        <f t="shared" si="1"/>
        <v>7219719.8200124688</v>
      </c>
      <c r="J33" s="6">
        <v>5388970</v>
      </c>
      <c r="K33" s="2">
        <v>1.0641</v>
      </c>
      <c r="L33" s="2">
        <v>0.7300252475020419</v>
      </c>
      <c r="M33" s="7">
        <f t="shared" si="2"/>
        <v>7381895.3775087446</v>
      </c>
      <c r="N33" s="6">
        <v>5376930</v>
      </c>
      <c r="O33" s="2">
        <v>1.1067</v>
      </c>
      <c r="P33" s="2">
        <v>0.80791894141050979</v>
      </c>
      <c r="Q33" s="7">
        <f t="shared" si="3"/>
        <v>6655283.9949669419</v>
      </c>
      <c r="R33" s="6">
        <v>5352110</v>
      </c>
      <c r="S33" s="2">
        <v>1.0629</v>
      </c>
      <c r="T33" s="2">
        <v>0.85873704282523078</v>
      </c>
      <c r="U33" s="7">
        <f t="shared" si="4"/>
        <v>6232536.54272517</v>
      </c>
      <c r="V33" s="6">
        <v>4153780</v>
      </c>
      <c r="W33" s="2">
        <v>1.0295000000000001</v>
      </c>
      <c r="X33" s="2">
        <v>0.88406978558857519</v>
      </c>
      <c r="Y33" s="7">
        <f t="shared" si="5"/>
        <v>4698475.2422396094</v>
      </c>
      <c r="Z33" s="6">
        <v>2957770</v>
      </c>
      <c r="AA33" s="2">
        <v>1.0375000000000001</v>
      </c>
      <c r="AB33" s="3">
        <v>0.9172224025481468</v>
      </c>
      <c r="AC33" s="7">
        <f t="shared" si="6"/>
        <v>3224703.1818923992</v>
      </c>
      <c r="AD33" s="6">
        <v>1731780</v>
      </c>
      <c r="AE33" s="2">
        <v>1.0430999999999999</v>
      </c>
      <c r="AF33" s="3">
        <v>0.95675468809797182</v>
      </c>
      <c r="AG33" s="7">
        <f t="shared" si="7"/>
        <v>1810056.4559999998</v>
      </c>
      <c r="AH33" s="6">
        <v>1644960</v>
      </c>
      <c r="AI33" s="2">
        <v>1.0451999999999999</v>
      </c>
      <c r="AJ33" s="3">
        <v>1</v>
      </c>
      <c r="AK33" s="7">
        <f t="shared" si="8"/>
        <v>1644960</v>
      </c>
    </row>
    <row r="34" spans="1:37" x14ac:dyDescent="0.25">
      <c r="A34" t="s">
        <v>124</v>
      </c>
      <c r="B34" s="6">
        <v>463860</v>
      </c>
      <c r="C34" s="2">
        <v>1.0584</v>
      </c>
      <c r="D34" s="2">
        <v>0.64776647727787162</v>
      </c>
      <c r="E34" s="7">
        <f t="shared" ref="E34:E65" si="9">B34/D34</f>
        <v>716091.39446254261</v>
      </c>
      <c r="F34" s="6">
        <v>489855</v>
      </c>
      <c r="G34" s="2">
        <v>1.0590999999999999</v>
      </c>
      <c r="H34" s="2">
        <v>0.68604947608499378</v>
      </c>
      <c r="I34" s="7">
        <f t="shared" ref="I34:I65" si="10">F34/H34</f>
        <v>714022.84685851505</v>
      </c>
      <c r="J34" s="6">
        <v>594330</v>
      </c>
      <c r="K34" s="2">
        <v>1.0641</v>
      </c>
      <c r="L34" s="2">
        <v>0.7300252475020419</v>
      </c>
      <c r="M34" s="7">
        <f t="shared" ref="M34:M65" si="11">J34/L34</f>
        <v>814122.52799974242</v>
      </c>
      <c r="N34" s="6">
        <v>623730</v>
      </c>
      <c r="O34" s="2">
        <v>1.1067</v>
      </c>
      <c r="P34" s="2">
        <v>0.80791894141050979</v>
      </c>
      <c r="Q34" s="7">
        <f t="shared" ref="Q34:Q65" si="12">N34/P34</f>
        <v>772020.51843351696</v>
      </c>
      <c r="R34" s="6">
        <v>627640</v>
      </c>
      <c r="S34" s="2">
        <v>1.0629</v>
      </c>
      <c r="T34" s="2">
        <v>0.85873704282523078</v>
      </c>
      <c r="U34" s="7">
        <f t="shared" ref="U34:U65" si="13">R34/T34</f>
        <v>730887.30158311874</v>
      </c>
      <c r="V34" s="6">
        <v>577150</v>
      </c>
      <c r="W34" s="2">
        <v>1.0295000000000001</v>
      </c>
      <c r="X34" s="2">
        <v>0.88406978558857519</v>
      </c>
      <c r="Y34" s="7">
        <f t="shared" ref="Y34:Y65" si="14">V34/X34</f>
        <v>652833.07880017487</v>
      </c>
      <c r="Z34" s="6">
        <v>540560</v>
      </c>
      <c r="AA34" s="2">
        <v>1.0375000000000001</v>
      </c>
      <c r="AB34" s="3">
        <v>0.9172224025481468</v>
      </c>
      <c r="AC34" s="7">
        <f t="shared" ref="AC34:AC65" si="15">Z34/AB34</f>
        <v>589344.5237471998</v>
      </c>
      <c r="AD34" s="6">
        <v>356760</v>
      </c>
      <c r="AE34" s="2">
        <v>1.0430999999999999</v>
      </c>
      <c r="AF34" s="3">
        <v>0.95675468809797182</v>
      </c>
      <c r="AG34" s="7">
        <f t="shared" ref="AG34:AG65" si="16">AD34/AF34</f>
        <v>372885.55199999997</v>
      </c>
      <c r="AH34" s="6">
        <v>344580</v>
      </c>
      <c r="AI34" s="2">
        <v>1.0451999999999999</v>
      </c>
      <c r="AJ34" s="3">
        <v>1</v>
      </c>
      <c r="AK34" s="7">
        <f t="shared" ref="AK34:AK65" si="17">AH34/AJ34</f>
        <v>344580</v>
      </c>
    </row>
    <row r="35" spans="1:37" x14ac:dyDescent="0.25">
      <c r="A35" t="s">
        <v>125</v>
      </c>
      <c r="B35" s="6">
        <v>744455</v>
      </c>
      <c r="C35" s="2">
        <v>1.0584</v>
      </c>
      <c r="D35" s="2">
        <v>0.64776647727787162</v>
      </c>
      <c r="E35" s="7">
        <f t="shared" si="9"/>
        <v>1149264.4743340926</v>
      </c>
      <c r="F35" s="6">
        <v>777970</v>
      </c>
      <c r="G35" s="2">
        <v>1.0590999999999999</v>
      </c>
      <c r="H35" s="2">
        <v>0.68604947608499378</v>
      </c>
      <c r="I35" s="7">
        <f t="shared" si="10"/>
        <v>1133985.2694583477</v>
      </c>
      <c r="J35" s="6">
        <v>863370</v>
      </c>
      <c r="K35" s="2">
        <v>1.0641</v>
      </c>
      <c r="L35" s="2">
        <v>0.7300252475020419</v>
      </c>
      <c r="M35" s="7">
        <f t="shared" si="11"/>
        <v>1182657.7271871478</v>
      </c>
      <c r="N35" s="6">
        <v>894030</v>
      </c>
      <c r="O35" s="2">
        <v>1.1067</v>
      </c>
      <c r="P35" s="2">
        <v>0.80791894141050979</v>
      </c>
      <c r="Q35" s="7">
        <f t="shared" si="12"/>
        <v>1106583.7848029069</v>
      </c>
      <c r="R35" s="6">
        <v>890630</v>
      </c>
      <c r="S35" s="2">
        <v>1.0629</v>
      </c>
      <c r="T35" s="2">
        <v>0.85873704282523078</v>
      </c>
      <c r="U35" s="7">
        <f t="shared" si="13"/>
        <v>1037139.3751337917</v>
      </c>
      <c r="V35" s="6">
        <v>766700</v>
      </c>
      <c r="W35" s="2">
        <v>1.0295000000000001</v>
      </c>
      <c r="X35" s="2">
        <v>0.88406978558857519</v>
      </c>
      <c r="Y35" s="7">
        <f t="shared" si="14"/>
        <v>867239.22986414982</v>
      </c>
      <c r="Z35" s="6">
        <v>742610</v>
      </c>
      <c r="AA35" s="2">
        <v>1.0375000000000001</v>
      </c>
      <c r="AB35" s="3">
        <v>0.9172224025481468</v>
      </c>
      <c r="AC35" s="7">
        <f t="shared" si="15"/>
        <v>809629.15639319981</v>
      </c>
      <c r="AD35" s="6">
        <v>432360</v>
      </c>
      <c r="AE35" s="2">
        <v>1.0430999999999999</v>
      </c>
      <c r="AF35" s="3">
        <v>0.95675468809797182</v>
      </c>
      <c r="AG35" s="7">
        <f t="shared" si="16"/>
        <v>451902.67199999996</v>
      </c>
      <c r="AH35" s="6">
        <v>375660</v>
      </c>
      <c r="AI35" s="2">
        <v>1.0451999999999999</v>
      </c>
      <c r="AJ35" s="3">
        <v>1</v>
      </c>
      <c r="AK35" s="7">
        <f t="shared" si="17"/>
        <v>375660</v>
      </c>
    </row>
    <row r="36" spans="1:37" x14ac:dyDescent="0.25">
      <c r="A36" t="s">
        <v>126</v>
      </c>
      <c r="B36" s="6">
        <v>37820</v>
      </c>
      <c r="C36" s="2">
        <v>1.0584</v>
      </c>
      <c r="D36" s="2">
        <v>0.64776647727787162</v>
      </c>
      <c r="E36" s="7">
        <f t="shared" si="9"/>
        <v>58385.238086003017</v>
      </c>
      <c r="F36" s="6">
        <v>63850</v>
      </c>
      <c r="G36" s="2">
        <v>1.0590999999999999</v>
      </c>
      <c r="H36" s="2">
        <v>0.68604947608499378</v>
      </c>
      <c r="I36" s="7">
        <f t="shared" si="10"/>
        <v>93069.089367090637</v>
      </c>
      <c r="J36" s="6">
        <v>84640</v>
      </c>
      <c r="K36" s="2">
        <v>1.0641</v>
      </c>
      <c r="L36" s="2">
        <v>0.7300252475020419</v>
      </c>
      <c r="M36" s="7">
        <f t="shared" si="11"/>
        <v>115941.19558140797</v>
      </c>
      <c r="N36" s="6">
        <v>86190</v>
      </c>
      <c r="O36" s="2">
        <v>1.1067</v>
      </c>
      <c r="P36" s="2">
        <v>0.80791894141050979</v>
      </c>
      <c r="Q36" s="7">
        <f t="shared" si="12"/>
        <v>106681.49437061681</v>
      </c>
      <c r="R36" s="6">
        <v>86020</v>
      </c>
      <c r="S36" s="2">
        <v>1.0629</v>
      </c>
      <c r="T36" s="2">
        <v>0.85873704282523078</v>
      </c>
      <c r="U36" s="7">
        <f t="shared" si="13"/>
        <v>100170.36148457695</v>
      </c>
      <c r="V36" s="6">
        <v>89930</v>
      </c>
      <c r="W36" s="2">
        <v>1.0295000000000001</v>
      </c>
      <c r="X36" s="2">
        <v>0.88406978558857519</v>
      </c>
      <c r="Y36" s="7">
        <f t="shared" si="14"/>
        <v>101722.73893528499</v>
      </c>
      <c r="Z36" s="6">
        <v>74090</v>
      </c>
      <c r="AA36" s="2">
        <v>1.0375000000000001</v>
      </c>
      <c r="AB36" s="3">
        <v>0.9172224025481468</v>
      </c>
      <c r="AC36" s="7">
        <f t="shared" si="15"/>
        <v>80776.483210799983</v>
      </c>
      <c r="AD36" s="6">
        <v>54360</v>
      </c>
      <c r="AE36" s="2">
        <v>1.0430999999999999</v>
      </c>
      <c r="AF36" s="3">
        <v>0.95675468809797182</v>
      </c>
      <c r="AG36" s="7">
        <f t="shared" si="16"/>
        <v>56817.071999999993</v>
      </c>
      <c r="AH36" s="6">
        <v>36300</v>
      </c>
      <c r="AI36" s="2">
        <v>1.0451999999999999</v>
      </c>
      <c r="AJ36" s="3">
        <v>1</v>
      </c>
      <c r="AK36" s="7">
        <f t="shared" si="17"/>
        <v>36300</v>
      </c>
    </row>
    <row r="37" spans="1:37" x14ac:dyDescent="0.25">
      <c r="A37" t="s">
        <v>127</v>
      </c>
      <c r="B37" s="6">
        <v>505520</v>
      </c>
      <c r="C37" s="2">
        <v>1.0584</v>
      </c>
      <c r="D37" s="2">
        <v>0.64776647727787162</v>
      </c>
      <c r="E37" s="7">
        <f t="shared" si="9"/>
        <v>780404.69479736243</v>
      </c>
      <c r="F37" s="6">
        <v>518135</v>
      </c>
      <c r="G37" s="2">
        <v>1.0590999999999999</v>
      </c>
      <c r="H37" s="2">
        <v>0.68604947608499378</v>
      </c>
      <c r="I37" s="7">
        <f t="shared" si="10"/>
        <v>755244.36365258438</v>
      </c>
      <c r="J37" s="6">
        <v>555720</v>
      </c>
      <c r="K37" s="2">
        <v>1.0641</v>
      </c>
      <c r="L37" s="2">
        <v>0.7300252475020419</v>
      </c>
      <c r="M37" s="7">
        <f t="shared" si="11"/>
        <v>761233.94622518949</v>
      </c>
      <c r="N37" s="6">
        <v>556920</v>
      </c>
      <c r="O37" s="2">
        <v>1.1067</v>
      </c>
      <c r="P37" s="2">
        <v>0.80791894141050979</v>
      </c>
      <c r="Q37" s="7">
        <f t="shared" si="12"/>
        <v>689326.57901013945</v>
      </c>
      <c r="R37" s="6">
        <v>548590</v>
      </c>
      <c r="S37" s="2">
        <v>1.0629</v>
      </c>
      <c r="T37" s="2">
        <v>0.85873704282523078</v>
      </c>
      <c r="U37" s="7">
        <f t="shared" si="13"/>
        <v>638833.51089077035</v>
      </c>
      <c r="V37" s="6">
        <v>505070</v>
      </c>
      <c r="W37" s="2">
        <v>1.0295000000000001</v>
      </c>
      <c r="X37" s="2">
        <v>0.88406978558857519</v>
      </c>
      <c r="Y37" s="7">
        <f t="shared" si="14"/>
        <v>571301.05364221486</v>
      </c>
      <c r="Z37" s="6">
        <v>514510</v>
      </c>
      <c r="AA37" s="2">
        <v>1.0375000000000001</v>
      </c>
      <c r="AB37" s="3">
        <v>0.9172224025481468</v>
      </c>
      <c r="AC37" s="7">
        <f t="shared" si="15"/>
        <v>560943.56022119988</v>
      </c>
      <c r="AD37" s="6">
        <v>320220</v>
      </c>
      <c r="AE37" s="2">
        <v>1.0430999999999999</v>
      </c>
      <c r="AF37" s="3">
        <v>0.95675468809797182</v>
      </c>
      <c r="AG37" s="7">
        <f t="shared" si="16"/>
        <v>334693.94399999996</v>
      </c>
      <c r="AH37" s="6">
        <v>331980</v>
      </c>
      <c r="AI37" s="2">
        <v>1.0451999999999999</v>
      </c>
      <c r="AJ37" s="3">
        <v>1</v>
      </c>
      <c r="AK37" s="7">
        <f t="shared" si="17"/>
        <v>331980</v>
      </c>
    </row>
    <row r="38" spans="1:37" x14ac:dyDescent="0.25">
      <c r="A38" t="s">
        <v>128</v>
      </c>
      <c r="B38" s="6">
        <v>620250</v>
      </c>
      <c r="C38" s="2">
        <v>1.0584</v>
      </c>
      <c r="D38" s="2">
        <v>0.64776647727787162</v>
      </c>
      <c r="E38" s="7">
        <f t="shared" si="9"/>
        <v>957520.99214287079</v>
      </c>
      <c r="F38" s="6">
        <v>650590</v>
      </c>
      <c r="G38" s="2">
        <v>1.0590999999999999</v>
      </c>
      <c r="H38" s="2">
        <v>0.68604947608499378</v>
      </c>
      <c r="I38" s="7">
        <f t="shared" si="10"/>
        <v>948313.52938661713</v>
      </c>
      <c r="J38" s="6">
        <v>709110</v>
      </c>
      <c r="K38" s="2">
        <v>1.0641</v>
      </c>
      <c r="L38" s="2">
        <v>0.7300252475020419</v>
      </c>
      <c r="M38" s="7">
        <f t="shared" si="11"/>
        <v>971349.96690373588</v>
      </c>
      <c r="N38" s="6">
        <v>707710</v>
      </c>
      <c r="O38" s="2">
        <v>1.1067</v>
      </c>
      <c r="P38" s="2">
        <v>0.80791894141050979</v>
      </c>
      <c r="Q38" s="7">
        <f t="shared" si="12"/>
        <v>875966.58987155382</v>
      </c>
      <c r="R38" s="6">
        <v>667760</v>
      </c>
      <c r="S38" s="2">
        <v>1.0629</v>
      </c>
      <c r="T38" s="2">
        <v>0.85873704282523078</v>
      </c>
      <c r="U38" s="7">
        <f t="shared" si="13"/>
        <v>777607.07492375141</v>
      </c>
      <c r="V38" s="6">
        <v>637160</v>
      </c>
      <c r="W38" s="2">
        <v>1.0295000000000001</v>
      </c>
      <c r="X38" s="2">
        <v>0.88406978558857519</v>
      </c>
      <c r="Y38" s="7">
        <f t="shared" si="14"/>
        <v>720712.33559441986</v>
      </c>
      <c r="Z38" s="6">
        <v>585910</v>
      </c>
      <c r="AA38" s="2">
        <v>1.0375000000000001</v>
      </c>
      <c r="AB38" s="3">
        <v>0.9172224025481468</v>
      </c>
      <c r="AC38" s="7">
        <f t="shared" si="15"/>
        <v>638787.27598919987</v>
      </c>
      <c r="AD38" s="6">
        <v>319500</v>
      </c>
      <c r="AE38" s="2">
        <v>1.0430999999999999</v>
      </c>
      <c r="AF38" s="3">
        <v>0.95675468809797182</v>
      </c>
      <c r="AG38" s="7">
        <f t="shared" si="16"/>
        <v>333941.39999999997</v>
      </c>
      <c r="AH38" s="6">
        <v>208980</v>
      </c>
      <c r="AI38" s="2">
        <v>1.0451999999999999</v>
      </c>
      <c r="AJ38" s="3">
        <v>1</v>
      </c>
      <c r="AK38" s="7">
        <f t="shared" si="17"/>
        <v>208980</v>
      </c>
    </row>
    <row r="39" spans="1:37" x14ac:dyDescent="0.25">
      <c r="A39" t="s">
        <v>129</v>
      </c>
      <c r="B39" s="6">
        <v>459085</v>
      </c>
      <c r="C39" s="2">
        <v>1.0584</v>
      </c>
      <c r="D39" s="2">
        <v>0.64776647727787162</v>
      </c>
      <c r="E39" s="7">
        <f t="shared" si="9"/>
        <v>708719.91080678732</v>
      </c>
      <c r="F39" s="6">
        <v>477395</v>
      </c>
      <c r="G39" s="2">
        <v>1.0590999999999999</v>
      </c>
      <c r="H39" s="2">
        <v>0.68604947608499378</v>
      </c>
      <c r="I39" s="7">
        <f t="shared" si="10"/>
        <v>695860.8914393459</v>
      </c>
      <c r="J39" s="6">
        <v>557550</v>
      </c>
      <c r="K39" s="2">
        <v>1.0641</v>
      </c>
      <c r="L39" s="2">
        <v>0.7300252475020419</v>
      </c>
      <c r="M39" s="7">
        <f t="shared" si="11"/>
        <v>763740.7088423206</v>
      </c>
      <c r="N39" s="6">
        <v>566780</v>
      </c>
      <c r="O39" s="2">
        <v>1.1067</v>
      </c>
      <c r="P39" s="2">
        <v>0.80791894141050979</v>
      </c>
      <c r="Q39" s="7">
        <f t="shared" si="12"/>
        <v>701530.77363241906</v>
      </c>
      <c r="R39" s="6">
        <v>530230</v>
      </c>
      <c r="S39" s="2">
        <v>1.0629</v>
      </c>
      <c r="T39" s="2">
        <v>0.85873704282523078</v>
      </c>
      <c r="U39" s="7">
        <f t="shared" si="13"/>
        <v>617453.27563319262</v>
      </c>
      <c r="V39" s="6">
        <v>534480</v>
      </c>
      <c r="W39" s="2">
        <v>1.0295000000000001</v>
      </c>
      <c r="X39" s="2">
        <v>0.88406978558857519</v>
      </c>
      <c r="Y39" s="7">
        <f t="shared" si="14"/>
        <v>604567.65824675991</v>
      </c>
      <c r="Z39" s="6">
        <v>448880</v>
      </c>
      <c r="AA39" s="2">
        <v>1.0375000000000001</v>
      </c>
      <c r="AB39" s="3">
        <v>0.9172224025481468</v>
      </c>
      <c r="AC39" s="7">
        <f t="shared" si="15"/>
        <v>489390.57610559987</v>
      </c>
      <c r="AD39" s="6">
        <v>253440</v>
      </c>
      <c r="AE39" s="2">
        <v>1.0430999999999999</v>
      </c>
      <c r="AF39" s="3">
        <v>0.95675468809797182</v>
      </c>
      <c r="AG39" s="7">
        <f t="shared" si="16"/>
        <v>264895.48799999995</v>
      </c>
      <c r="AH39" s="6">
        <v>234120</v>
      </c>
      <c r="AI39" s="2">
        <v>1.0451999999999999</v>
      </c>
      <c r="AJ39" s="3">
        <v>1</v>
      </c>
      <c r="AK39" s="7">
        <f t="shared" si="17"/>
        <v>234120</v>
      </c>
    </row>
    <row r="40" spans="1:37" x14ac:dyDescent="0.25">
      <c r="A40" t="s">
        <v>130</v>
      </c>
      <c r="B40" s="6">
        <v>204025</v>
      </c>
      <c r="C40" s="2">
        <v>1.0584</v>
      </c>
      <c r="D40" s="2">
        <v>0.64776647727787162</v>
      </c>
      <c r="E40" s="7">
        <f t="shared" si="9"/>
        <v>314966.90112365852</v>
      </c>
      <c r="F40" s="6">
        <v>225060</v>
      </c>
      <c r="G40" s="2">
        <v>1.0590999999999999</v>
      </c>
      <c r="H40" s="2">
        <v>0.68604947608499378</v>
      </c>
      <c r="I40" s="7">
        <f t="shared" si="10"/>
        <v>328052.14178476774</v>
      </c>
      <c r="J40" s="6">
        <v>269540</v>
      </c>
      <c r="K40" s="2">
        <v>1.0641</v>
      </c>
      <c r="L40" s="2">
        <v>0.7300252475020419</v>
      </c>
      <c r="M40" s="7">
        <f t="shared" si="11"/>
        <v>369220.10700629378</v>
      </c>
      <c r="N40" s="6">
        <v>265880</v>
      </c>
      <c r="O40" s="2">
        <v>1.1067</v>
      </c>
      <c r="P40" s="2">
        <v>0.80791894141050979</v>
      </c>
      <c r="Q40" s="7">
        <f t="shared" si="12"/>
        <v>329092.42050423019</v>
      </c>
      <c r="R40" s="6">
        <v>235790</v>
      </c>
      <c r="S40" s="2">
        <v>1.0629</v>
      </c>
      <c r="T40" s="2">
        <v>0.85873704282523078</v>
      </c>
      <c r="U40" s="7">
        <f t="shared" si="13"/>
        <v>274577.65094685421</v>
      </c>
      <c r="V40" s="6">
        <v>218280</v>
      </c>
      <c r="W40" s="2">
        <v>1.0295000000000001</v>
      </c>
      <c r="X40" s="2">
        <v>0.88406978558857519</v>
      </c>
      <c r="Y40" s="7">
        <f t="shared" si="14"/>
        <v>246903.58561985995</v>
      </c>
      <c r="Z40" s="6">
        <v>187770</v>
      </c>
      <c r="AA40" s="2">
        <v>1.0375000000000001</v>
      </c>
      <c r="AB40" s="3">
        <v>0.9172224025481468</v>
      </c>
      <c r="AC40" s="7">
        <f t="shared" si="15"/>
        <v>204715.88949239996</v>
      </c>
      <c r="AD40" s="6">
        <v>102060</v>
      </c>
      <c r="AE40" s="2">
        <v>1.0430999999999999</v>
      </c>
      <c r="AF40" s="3">
        <v>0.95675468809797182</v>
      </c>
      <c r="AG40" s="7">
        <f t="shared" si="16"/>
        <v>106673.11199999998</v>
      </c>
      <c r="AH40" s="6">
        <v>98700</v>
      </c>
      <c r="AI40" s="2">
        <v>1.0451999999999999</v>
      </c>
      <c r="AJ40" s="3">
        <v>1</v>
      </c>
      <c r="AK40" s="7">
        <f t="shared" si="17"/>
        <v>98700</v>
      </c>
    </row>
    <row r="41" spans="1:37" x14ac:dyDescent="0.25">
      <c r="A41" t="s">
        <v>131</v>
      </c>
      <c r="B41" s="6">
        <v>451400</v>
      </c>
      <c r="C41" s="2">
        <v>1.0584</v>
      </c>
      <c r="D41" s="2">
        <v>0.64776647727787162</v>
      </c>
      <c r="E41" s="7">
        <f t="shared" si="9"/>
        <v>696856.06747810054</v>
      </c>
      <c r="F41" s="6">
        <v>505425</v>
      </c>
      <c r="G41" s="2">
        <v>1.0590999999999999</v>
      </c>
      <c r="H41" s="2">
        <v>0.68604947608499378</v>
      </c>
      <c r="I41" s="7">
        <f t="shared" si="10"/>
        <v>736718.00302837568</v>
      </c>
      <c r="J41" s="6">
        <v>608200</v>
      </c>
      <c r="K41" s="2">
        <v>1.0641</v>
      </c>
      <c r="L41" s="2">
        <v>0.7300252475020419</v>
      </c>
      <c r="M41" s="7">
        <f t="shared" si="11"/>
        <v>833121.87089570332</v>
      </c>
      <c r="N41" s="6">
        <v>637500</v>
      </c>
      <c r="O41" s="2">
        <v>1.1067</v>
      </c>
      <c r="P41" s="2">
        <v>0.80791894141050979</v>
      </c>
      <c r="Q41" s="7">
        <f t="shared" si="12"/>
        <v>789064.30747497652</v>
      </c>
      <c r="R41" s="6">
        <v>591770</v>
      </c>
      <c r="S41" s="2">
        <v>1.0629</v>
      </c>
      <c r="T41" s="2">
        <v>0.85873704282523078</v>
      </c>
      <c r="U41" s="7">
        <f t="shared" si="13"/>
        <v>689116.65677433275</v>
      </c>
      <c r="V41" s="6">
        <v>526660</v>
      </c>
      <c r="W41" s="2">
        <v>1.0295000000000001</v>
      </c>
      <c r="X41" s="2">
        <v>0.88406978558857519</v>
      </c>
      <c r="Y41" s="7">
        <f t="shared" si="14"/>
        <v>595722.20268716989</v>
      </c>
      <c r="Z41" s="6">
        <v>441290</v>
      </c>
      <c r="AA41" s="2">
        <v>1.0375000000000001</v>
      </c>
      <c r="AB41" s="3">
        <v>0.9172224025481468</v>
      </c>
      <c r="AC41" s="7">
        <f t="shared" si="15"/>
        <v>481115.59287479986</v>
      </c>
      <c r="AD41" s="6">
        <v>254520</v>
      </c>
      <c r="AE41" s="2">
        <v>1.0430999999999999</v>
      </c>
      <c r="AF41" s="3">
        <v>0.95675468809797182</v>
      </c>
      <c r="AG41" s="7">
        <f t="shared" si="16"/>
        <v>266024.30399999995</v>
      </c>
      <c r="AH41" s="6">
        <v>270960</v>
      </c>
      <c r="AI41" s="2">
        <v>1.0451999999999999</v>
      </c>
      <c r="AJ41" s="3">
        <v>1</v>
      </c>
      <c r="AK41" s="7">
        <f t="shared" si="17"/>
        <v>270960</v>
      </c>
    </row>
    <row r="42" spans="1:37" x14ac:dyDescent="0.25">
      <c r="A42" t="s">
        <v>132</v>
      </c>
      <c r="B42" s="6">
        <v>930060</v>
      </c>
      <c r="C42" s="2">
        <v>1.0584</v>
      </c>
      <c r="D42" s="2">
        <v>0.64776647727787162</v>
      </c>
      <c r="E42" s="7">
        <f t="shared" si="9"/>
        <v>1435795.201857958</v>
      </c>
      <c r="F42" s="6">
        <v>974115</v>
      </c>
      <c r="G42" s="2">
        <v>1.0590999999999999</v>
      </c>
      <c r="H42" s="2">
        <v>0.68604947608499378</v>
      </c>
      <c r="I42" s="7">
        <f t="shared" si="10"/>
        <v>1419890.3052282459</v>
      </c>
      <c r="J42" s="6">
        <v>1074440</v>
      </c>
      <c r="K42" s="2">
        <v>1.0641</v>
      </c>
      <c r="L42" s="2">
        <v>0.7300252475020419</v>
      </c>
      <c r="M42" s="7">
        <f t="shared" si="11"/>
        <v>1471784.7138526463</v>
      </c>
      <c r="N42" s="6">
        <v>1072530</v>
      </c>
      <c r="O42" s="2">
        <v>1.1067</v>
      </c>
      <c r="P42" s="2">
        <v>0.80791894141050979</v>
      </c>
      <c r="Q42" s="7">
        <f t="shared" si="12"/>
        <v>1327521.7908959005</v>
      </c>
      <c r="R42" s="6">
        <v>1006910</v>
      </c>
      <c r="S42" s="2">
        <v>1.0629</v>
      </c>
      <c r="T42" s="2">
        <v>0.85873704282523078</v>
      </c>
      <c r="U42" s="7">
        <f t="shared" si="13"/>
        <v>1172547.5317651171</v>
      </c>
      <c r="V42" s="6">
        <v>969000</v>
      </c>
      <c r="W42" s="2">
        <v>1.0295000000000001</v>
      </c>
      <c r="X42" s="2">
        <v>0.88406978558857519</v>
      </c>
      <c r="Y42" s="7">
        <f t="shared" si="14"/>
        <v>1096067.3193404998</v>
      </c>
      <c r="Z42" s="6">
        <v>843050</v>
      </c>
      <c r="AA42" s="2">
        <v>1.0375000000000001</v>
      </c>
      <c r="AB42" s="3">
        <v>0.9172224025481468</v>
      </c>
      <c r="AC42" s="7">
        <f t="shared" si="15"/>
        <v>919133.67756599979</v>
      </c>
      <c r="AD42" s="6">
        <v>517320</v>
      </c>
      <c r="AE42" s="2">
        <v>1.0430999999999999</v>
      </c>
      <c r="AF42" s="3">
        <v>0.95675468809797182</v>
      </c>
      <c r="AG42" s="7">
        <f t="shared" si="16"/>
        <v>540702.86399999994</v>
      </c>
      <c r="AH42" s="6">
        <v>557820</v>
      </c>
      <c r="AI42" s="2">
        <v>1.0451999999999999</v>
      </c>
      <c r="AJ42" s="3">
        <v>1</v>
      </c>
      <c r="AK42" s="7">
        <f t="shared" si="17"/>
        <v>557820</v>
      </c>
    </row>
    <row r="43" spans="1:37" x14ac:dyDescent="0.25">
      <c r="A43" t="s">
        <v>133</v>
      </c>
      <c r="B43" s="6">
        <v>657805</v>
      </c>
      <c r="C43" s="2">
        <v>1.0584</v>
      </c>
      <c r="D43" s="2">
        <v>0.64776647727787162</v>
      </c>
      <c r="E43" s="7">
        <f t="shared" si="9"/>
        <v>1015497.132183057</v>
      </c>
      <c r="F43" s="6">
        <v>739525</v>
      </c>
      <c r="G43" s="2">
        <v>1.0590999999999999</v>
      </c>
      <c r="H43" s="2">
        <v>0.68604947608499378</v>
      </c>
      <c r="I43" s="7">
        <f t="shared" si="10"/>
        <v>1077947.037027372</v>
      </c>
      <c r="J43" s="6">
        <v>897790</v>
      </c>
      <c r="K43" s="2">
        <v>1.0641</v>
      </c>
      <c r="L43" s="2">
        <v>0.7300252475020419</v>
      </c>
      <c r="M43" s="7">
        <f t="shared" si="11"/>
        <v>1229806.781439417</v>
      </c>
      <c r="N43" s="6">
        <v>928370</v>
      </c>
      <c r="O43" s="2">
        <v>1.1067</v>
      </c>
      <c r="P43" s="2">
        <v>0.80791894141050979</v>
      </c>
      <c r="Q43" s="7">
        <f t="shared" si="12"/>
        <v>1149088.0488322258</v>
      </c>
      <c r="R43" s="6">
        <v>865130</v>
      </c>
      <c r="S43" s="2">
        <v>1.0629</v>
      </c>
      <c r="T43" s="2">
        <v>0.85873704282523078</v>
      </c>
      <c r="U43" s="7">
        <f t="shared" si="13"/>
        <v>1007444.6039427116</v>
      </c>
      <c r="V43" s="6">
        <v>797300</v>
      </c>
      <c r="W43" s="2">
        <v>1.0295000000000001</v>
      </c>
      <c r="X43" s="2">
        <v>0.88406978558857519</v>
      </c>
      <c r="Y43" s="7">
        <f t="shared" si="14"/>
        <v>901851.88205384987</v>
      </c>
      <c r="Z43" s="6">
        <v>700980</v>
      </c>
      <c r="AA43" s="2">
        <v>1.0375000000000001</v>
      </c>
      <c r="AB43" s="3">
        <v>0.9172224025481468</v>
      </c>
      <c r="AC43" s="7">
        <f t="shared" si="15"/>
        <v>764242.12715759978</v>
      </c>
      <c r="AD43" s="6">
        <v>378000</v>
      </c>
      <c r="AE43" s="2">
        <v>1.0430999999999999</v>
      </c>
      <c r="AF43" s="3">
        <v>0.95675468809797182</v>
      </c>
      <c r="AG43" s="7">
        <f t="shared" si="16"/>
        <v>395085.59999999992</v>
      </c>
      <c r="AH43" s="6">
        <v>329760</v>
      </c>
      <c r="AI43" s="2">
        <v>1.0451999999999999</v>
      </c>
      <c r="AJ43" s="3">
        <v>1</v>
      </c>
      <c r="AK43" s="7">
        <f t="shared" si="17"/>
        <v>329760</v>
      </c>
    </row>
    <row r="44" spans="1:37" x14ac:dyDescent="0.25">
      <c r="A44" t="s">
        <v>134</v>
      </c>
      <c r="B44" s="6">
        <v>416945</v>
      </c>
      <c r="C44" s="2">
        <v>1.0584</v>
      </c>
      <c r="D44" s="2">
        <v>0.64776647727787162</v>
      </c>
      <c r="E44" s="7">
        <f t="shared" si="9"/>
        <v>643665.6026908654</v>
      </c>
      <c r="F44" s="6">
        <v>446020</v>
      </c>
      <c r="G44" s="2">
        <v>1.0590999999999999</v>
      </c>
      <c r="H44" s="2">
        <v>0.68604947608499378</v>
      </c>
      <c r="I44" s="7">
        <f t="shared" si="10"/>
        <v>650128.03820688755</v>
      </c>
      <c r="J44" s="6">
        <v>518530</v>
      </c>
      <c r="K44" s="2">
        <v>1.0641</v>
      </c>
      <c r="L44" s="2">
        <v>0.7300252475020419</v>
      </c>
      <c r="M44" s="7">
        <f t="shared" si="11"/>
        <v>710290.50265627925</v>
      </c>
      <c r="N44" s="6">
        <v>539920</v>
      </c>
      <c r="O44" s="2">
        <v>1.1067</v>
      </c>
      <c r="P44" s="2">
        <v>0.80791894141050979</v>
      </c>
      <c r="Q44" s="7">
        <f t="shared" si="12"/>
        <v>668284.86414414004</v>
      </c>
      <c r="R44" s="6">
        <v>500480</v>
      </c>
      <c r="S44" s="2">
        <v>1.0629</v>
      </c>
      <c r="T44" s="2">
        <v>0.85873704282523078</v>
      </c>
      <c r="U44" s="7">
        <f t="shared" si="13"/>
        <v>582809.37591026584</v>
      </c>
      <c r="V44" s="6">
        <v>457980</v>
      </c>
      <c r="W44" s="2">
        <v>1.0295000000000001</v>
      </c>
      <c r="X44" s="2">
        <v>0.88406978558857519</v>
      </c>
      <c r="Y44" s="7">
        <f t="shared" si="14"/>
        <v>518036.0277725099</v>
      </c>
      <c r="Z44" s="6">
        <v>377990</v>
      </c>
      <c r="AA44" s="2">
        <v>1.0375000000000001</v>
      </c>
      <c r="AB44" s="3">
        <v>0.9172224025481468</v>
      </c>
      <c r="AC44" s="7">
        <f t="shared" si="15"/>
        <v>412102.88687879988</v>
      </c>
      <c r="AD44" s="6">
        <v>192060</v>
      </c>
      <c r="AE44" s="2">
        <v>1.0430999999999999</v>
      </c>
      <c r="AF44" s="3">
        <v>0.95675468809797182</v>
      </c>
      <c r="AG44" s="7">
        <f t="shared" si="16"/>
        <v>200741.11199999996</v>
      </c>
      <c r="AH44" s="6">
        <v>179580</v>
      </c>
      <c r="AI44" s="2">
        <v>1.0451999999999999</v>
      </c>
      <c r="AJ44" s="3">
        <v>1</v>
      </c>
      <c r="AK44" s="7">
        <f t="shared" si="17"/>
        <v>179580</v>
      </c>
    </row>
    <row r="45" spans="1:37" x14ac:dyDescent="0.25">
      <c r="A45" t="s">
        <v>135</v>
      </c>
      <c r="B45" s="6">
        <v>263840</v>
      </c>
      <c r="C45" s="2">
        <v>1.0584</v>
      </c>
      <c r="D45" s="2">
        <v>0.64776647727787162</v>
      </c>
      <c r="E45" s="7">
        <f t="shared" si="9"/>
        <v>407307.2770124547</v>
      </c>
      <c r="F45" s="6">
        <v>291185</v>
      </c>
      <c r="G45" s="2">
        <v>1.0590999999999999</v>
      </c>
      <c r="H45" s="2">
        <v>0.68604947608499378</v>
      </c>
      <c r="I45" s="7">
        <f t="shared" si="10"/>
        <v>424437.31851771788</v>
      </c>
      <c r="J45" s="6">
        <v>363270</v>
      </c>
      <c r="K45" s="2">
        <v>1.0641</v>
      </c>
      <c r="L45" s="2">
        <v>0.7300252475020419</v>
      </c>
      <c r="M45" s="7">
        <f t="shared" si="11"/>
        <v>497612.92673509067</v>
      </c>
      <c r="N45" s="6">
        <v>390490</v>
      </c>
      <c r="O45" s="2">
        <v>1.1067</v>
      </c>
      <c r="P45" s="2">
        <v>0.80791894141050979</v>
      </c>
      <c r="Q45" s="7">
        <f t="shared" si="12"/>
        <v>483328.19047200558</v>
      </c>
      <c r="R45" s="6">
        <v>361760</v>
      </c>
      <c r="S45" s="2">
        <v>1.0629</v>
      </c>
      <c r="T45" s="2">
        <v>0.85873704282523078</v>
      </c>
      <c r="U45" s="7">
        <f t="shared" si="13"/>
        <v>421269.82063079003</v>
      </c>
      <c r="V45" s="6">
        <v>334560</v>
      </c>
      <c r="W45" s="2">
        <v>1.0295000000000001</v>
      </c>
      <c r="X45" s="2">
        <v>0.88406978558857519</v>
      </c>
      <c r="Y45" s="7">
        <f t="shared" si="14"/>
        <v>378431.66394071991</v>
      </c>
      <c r="Z45" s="6">
        <v>288630</v>
      </c>
      <c r="AA45" s="2">
        <v>1.0375000000000001</v>
      </c>
      <c r="AB45" s="3">
        <v>0.9172224025481468</v>
      </c>
      <c r="AC45" s="7">
        <f t="shared" si="15"/>
        <v>314678.31487559993</v>
      </c>
      <c r="AD45" s="6">
        <v>173340</v>
      </c>
      <c r="AE45" s="2">
        <v>1.0430999999999999</v>
      </c>
      <c r="AF45" s="3">
        <v>0.95675468809797182</v>
      </c>
      <c r="AG45" s="7">
        <f t="shared" si="16"/>
        <v>181174.96799999996</v>
      </c>
      <c r="AH45" s="6">
        <v>163260</v>
      </c>
      <c r="AI45" s="2">
        <v>1.0451999999999999</v>
      </c>
      <c r="AJ45" s="3">
        <v>1</v>
      </c>
      <c r="AK45" s="7">
        <f t="shared" si="17"/>
        <v>163260</v>
      </c>
    </row>
    <row r="46" spans="1:37" x14ac:dyDescent="0.25">
      <c r="A46" t="s">
        <v>136</v>
      </c>
      <c r="B46" s="6">
        <v>905735</v>
      </c>
      <c r="C46" s="2">
        <v>1.0584</v>
      </c>
      <c r="D46" s="2">
        <v>0.64776647727787162</v>
      </c>
      <c r="E46" s="7">
        <f t="shared" si="9"/>
        <v>1398243.0887843983</v>
      </c>
      <c r="F46" s="6">
        <v>938995</v>
      </c>
      <c r="G46" s="2">
        <v>1.0590999999999999</v>
      </c>
      <c r="H46" s="2">
        <v>0.68604947608499378</v>
      </c>
      <c r="I46" s="7">
        <f t="shared" si="10"/>
        <v>1368698.6620242957</v>
      </c>
      <c r="J46" s="6">
        <v>1021490</v>
      </c>
      <c r="K46" s="2">
        <v>1.0641</v>
      </c>
      <c r="L46" s="2">
        <v>0.7300252475020419</v>
      </c>
      <c r="M46" s="7">
        <f t="shared" si="11"/>
        <v>1399252.9758323776</v>
      </c>
      <c r="N46" s="6">
        <v>1013540</v>
      </c>
      <c r="O46" s="2">
        <v>1.1067</v>
      </c>
      <c r="P46" s="2">
        <v>0.80791894141050979</v>
      </c>
      <c r="Q46" s="7">
        <f t="shared" si="12"/>
        <v>1254507.0403108825</v>
      </c>
      <c r="R46" s="6">
        <v>948090</v>
      </c>
      <c r="S46" s="2">
        <v>1.0629</v>
      </c>
      <c r="T46" s="2">
        <v>0.85873704282523078</v>
      </c>
      <c r="U46" s="7">
        <f t="shared" si="13"/>
        <v>1104051.5928843589</v>
      </c>
      <c r="V46" s="6">
        <v>921230</v>
      </c>
      <c r="W46" s="2">
        <v>1.0295000000000001</v>
      </c>
      <c r="X46" s="2">
        <v>0.88406978558857519</v>
      </c>
      <c r="Y46" s="7">
        <f t="shared" si="14"/>
        <v>1042033.1234221348</v>
      </c>
      <c r="Z46" s="6">
        <v>870940</v>
      </c>
      <c r="AA46" s="2">
        <v>1.0375000000000001</v>
      </c>
      <c r="AB46" s="3">
        <v>0.9172224025481468</v>
      </c>
      <c r="AC46" s="7">
        <f t="shared" si="15"/>
        <v>949540.69763279974</v>
      </c>
      <c r="AD46" s="6">
        <v>519840</v>
      </c>
      <c r="AE46" s="2">
        <v>1.0430999999999999</v>
      </c>
      <c r="AF46" s="3">
        <v>0.95675468809797182</v>
      </c>
      <c r="AG46" s="7">
        <f t="shared" si="16"/>
        <v>543336.76799999992</v>
      </c>
      <c r="AH46" s="6">
        <v>471000</v>
      </c>
      <c r="AI46" s="2">
        <v>1.0451999999999999</v>
      </c>
      <c r="AJ46" s="3">
        <v>1</v>
      </c>
      <c r="AK46" s="7">
        <f t="shared" si="17"/>
        <v>471000</v>
      </c>
    </row>
    <row r="47" spans="1:37" x14ac:dyDescent="0.25">
      <c r="A47" t="s">
        <v>137</v>
      </c>
      <c r="B47" s="6">
        <v>177590</v>
      </c>
      <c r="C47" s="2">
        <v>1.0584</v>
      </c>
      <c r="D47" s="2">
        <v>0.64776647727787162</v>
      </c>
      <c r="E47" s="7">
        <f t="shared" si="9"/>
        <v>274157.44134567096</v>
      </c>
      <c r="F47" s="6">
        <v>195535</v>
      </c>
      <c r="G47" s="2">
        <v>1.0590999999999999</v>
      </c>
      <c r="H47" s="2">
        <v>0.68604947608499378</v>
      </c>
      <c r="I47" s="7">
        <f t="shared" si="10"/>
        <v>285015.88706960168</v>
      </c>
      <c r="J47" s="6">
        <v>236370</v>
      </c>
      <c r="K47" s="2">
        <v>1.0641</v>
      </c>
      <c r="L47" s="2">
        <v>0.7300252475020419</v>
      </c>
      <c r="M47" s="7">
        <f t="shared" si="11"/>
        <v>323783.32230124529</v>
      </c>
      <c r="N47" s="6">
        <v>243610</v>
      </c>
      <c r="O47" s="2">
        <v>1.1067</v>
      </c>
      <c r="P47" s="2">
        <v>0.80791894141050979</v>
      </c>
      <c r="Q47" s="7">
        <f t="shared" si="12"/>
        <v>301527.77402977098</v>
      </c>
      <c r="R47" s="6">
        <v>218620</v>
      </c>
      <c r="S47" s="2">
        <v>1.0629</v>
      </c>
      <c r="T47" s="2">
        <v>0.85873704282523078</v>
      </c>
      <c r="U47" s="7">
        <f t="shared" si="13"/>
        <v>254583.17167819358</v>
      </c>
      <c r="V47" s="6">
        <v>218450</v>
      </c>
      <c r="W47" s="2">
        <v>1.0295000000000001</v>
      </c>
      <c r="X47" s="2">
        <v>0.88406978558857519</v>
      </c>
      <c r="Y47" s="7">
        <f t="shared" si="14"/>
        <v>247095.87813202495</v>
      </c>
      <c r="Z47" s="6">
        <v>180250</v>
      </c>
      <c r="AA47" s="2">
        <v>1.0375000000000001</v>
      </c>
      <c r="AB47" s="3">
        <v>0.9172224025481468</v>
      </c>
      <c r="AC47" s="7">
        <f t="shared" si="15"/>
        <v>196517.22362999996</v>
      </c>
      <c r="AD47" s="6">
        <v>100440</v>
      </c>
      <c r="AE47" s="2">
        <v>1.0430999999999999</v>
      </c>
      <c r="AF47" s="3">
        <v>0.95675468809797182</v>
      </c>
      <c r="AG47" s="7">
        <f t="shared" si="16"/>
        <v>104979.88799999999</v>
      </c>
      <c r="AH47" s="6">
        <v>71100</v>
      </c>
      <c r="AI47" s="2">
        <v>1.0451999999999999</v>
      </c>
      <c r="AJ47" s="3">
        <v>1</v>
      </c>
      <c r="AK47" s="7">
        <f t="shared" si="17"/>
        <v>71100</v>
      </c>
    </row>
    <row r="48" spans="1:37" x14ac:dyDescent="0.25">
      <c r="A48" t="s">
        <v>138</v>
      </c>
      <c r="B48" s="6">
        <v>304800</v>
      </c>
      <c r="C48" s="2">
        <v>1.0584</v>
      </c>
      <c r="D48" s="2">
        <v>0.64776647727787162</v>
      </c>
      <c r="E48" s="7">
        <f t="shared" si="9"/>
        <v>470539.94099983398</v>
      </c>
      <c r="F48" s="6">
        <v>318745</v>
      </c>
      <c r="G48" s="2">
        <v>1.0590999999999999</v>
      </c>
      <c r="H48" s="2">
        <v>0.68604947608499378</v>
      </c>
      <c r="I48" s="7">
        <f t="shared" si="10"/>
        <v>464609.3483212734</v>
      </c>
      <c r="J48" s="6">
        <v>371990</v>
      </c>
      <c r="K48" s="2">
        <v>1.0641</v>
      </c>
      <c r="L48" s="2">
        <v>0.7300252475020419</v>
      </c>
      <c r="M48" s="7">
        <f t="shared" si="11"/>
        <v>509557.71909650223</v>
      </c>
      <c r="N48" s="6">
        <v>394570</v>
      </c>
      <c r="O48" s="2">
        <v>1.1067</v>
      </c>
      <c r="P48" s="2">
        <v>0.80791894141050979</v>
      </c>
      <c r="Q48" s="7">
        <f t="shared" si="12"/>
        <v>488378.20203984546</v>
      </c>
      <c r="R48" s="6">
        <v>360910</v>
      </c>
      <c r="S48" s="2">
        <v>1.0629</v>
      </c>
      <c r="T48" s="2">
        <v>0.85873704282523078</v>
      </c>
      <c r="U48" s="7">
        <f t="shared" si="13"/>
        <v>420279.99492442067</v>
      </c>
      <c r="V48" s="6">
        <v>372980</v>
      </c>
      <c r="W48" s="2">
        <v>1.0295000000000001</v>
      </c>
      <c r="X48" s="2">
        <v>0.88406978558857519</v>
      </c>
      <c r="Y48" s="7">
        <f t="shared" si="14"/>
        <v>421889.77169000992</v>
      </c>
      <c r="Z48" s="6">
        <v>333190</v>
      </c>
      <c r="AA48" s="2">
        <v>1.0375000000000001</v>
      </c>
      <c r="AB48" s="3">
        <v>0.9172224025481468</v>
      </c>
      <c r="AC48" s="7">
        <f t="shared" si="15"/>
        <v>363259.77110279992</v>
      </c>
      <c r="AD48" s="6">
        <v>165600</v>
      </c>
      <c r="AE48" s="2">
        <v>1.0430999999999999</v>
      </c>
      <c r="AF48" s="3">
        <v>0.95675468809797182</v>
      </c>
      <c r="AG48" s="7">
        <f t="shared" si="16"/>
        <v>173085.11999999997</v>
      </c>
      <c r="AH48" s="6">
        <v>145920</v>
      </c>
      <c r="AI48" s="2">
        <v>1.0451999999999999</v>
      </c>
      <c r="AJ48" s="3">
        <v>1</v>
      </c>
      <c r="AK48" s="7">
        <f t="shared" si="17"/>
        <v>145920</v>
      </c>
    </row>
    <row r="49" spans="1:37" x14ac:dyDescent="0.25">
      <c r="A49" t="s">
        <v>139</v>
      </c>
      <c r="B49" s="6">
        <v>741555</v>
      </c>
      <c r="C49" s="2">
        <v>1.0584</v>
      </c>
      <c r="D49" s="2">
        <v>0.64776647727787162</v>
      </c>
      <c r="E49" s="7">
        <f t="shared" si="9"/>
        <v>1144787.5523232673</v>
      </c>
      <c r="F49" s="6">
        <v>755595</v>
      </c>
      <c r="G49" s="2">
        <v>1.0590999999999999</v>
      </c>
      <c r="H49" s="2">
        <v>0.68604947608499378</v>
      </c>
      <c r="I49" s="7">
        <f t="shared" si="10"/>
        <v>1101371.0036073118</v>
      </c>
      <c r="J49" s="6">
        <v>812960</v>
      </c>
      <c r="K49" s="2">
        <v>1.0641</v>
      </c>
      <c r="L49" s="2">
        <v>0.7300252475020419</v>
      </c>
      <c r="M49" s="7">
        <f t="shared" si="11"/>
        <v>1113605.3208868315</v>
      </c>
      <c r="N49" s="6">
        <v>780640</v>
      </c>
      <c r="O49" s="2">
        <v>1.1067</v>
      </c>
      <c r="P49" s="2">
        <v>0.80791894141050979</v>
      </c>
      <c r="Q49" s="7">
        <f t="shared" si="12"/>
        <v>966235.54664669116</v>
      </c>
      <c r="R49" s="6">
        <v>725900</v>
      </c>
      <c r="S49" s="2">
        <v>1.0629</v>
      </c>
      <c r="T49" s="2">
        <v>0.85873704282523078</v>
      </c>
      <c r="U49" s="7">
        <f t="shared" si="13"/>
        <v>845311.1532394141</v>
      </c>
      <c r="V49" s="6">
        <v>725220</v>
      </c>
      <c r="W49" s="2">
        <v>1.0295000000000001</v>
      </c>
      <c r="X49" s="2">
        <v>0.88406978558857519</v>
      </c>
      <c r="Y49" s="7">
        <f t="shared" si="14"/>
        <v>820319.85689588985</v>
      </c>
      <c r="Z49" s="6">
        <v>696350</v>
      </c>
      <c r="AA49" s="2">
        <v>1.0375000000000001</v>
      </c>
      <c r="AB49" s="3">
        <v>0.9172224025481468</v>
      </c>
      <c r="AC49" s="7">
        <f t="shared" si="15"/>
        <v>759194.27836199978</v>
      </c>
      <c r="AD49" s="6">
        <v>417960</v>
      </c>
      <c r="AE49" s="2">
        <v>1.0430999999999999</v>
      </c>
      <c r="AF49" s="3">
        <v>0.95675468809797182</v>
      </c>
      <c r="AG49" s="7">
        <f t="shared" si="16"/>
        <v>436851.79199999996</v>
      </c>
      <c r="AH49" s="6">
        <v>363420</v>
      </c>
      <c r="AI49" s="2">
        <v>1.0451999999999999</v>
      </c>
      <c r="AJ49" s="3">
        <v>1</v>
      </c>
      <c r="AK49" s="7">
        <f t="shared" si="17"/>
        <v>363420</v>
      </c>
    </row>
    <row r="50" spans="1:37" x14ac:dyDescent="0.25">
      <c r="A50" t="s">
        <v>140</v>
      </c>
      <c r="B50" s="6">
        <v>218620</v>
      </c>
      <c r="C50" s="2">
        <v>1.0584</v>
      </c>
      <c r="D50" s="2">
        <v>0.64776647727787162</v>
      </c>
      <c r="E50" s="7">
        <f t="shared" si="9"/>
        <v>337498.16896779428</v>
      </c>
      <c r="F50" s="6">
        <v>237670</v>
      </c>
      <c r="G50" s="2">
        <v>1.0590999999999999</v>
      </c>
      <c r="H50" s="2">
        <v>0.68604947608499378</v>
      </c>
      <c r="I50" s="7">
        <f t="shared" si="10"/>
        <v>346432.74032696057</v>
      </c>
      <c r="J50" s="6">
        <v>274490</v>
      </c>
      <c r="K50" s="2">
        <v>1.0641</v>
      </c>
      <c r="L50" s="2">
        <v>0.7300252475020419</v>
      </c>
      <c r="M50" s="7">
        <f t="shared" si="11"/>
        <v>376000.69441328774</v>
      </c>
      <c r="N50" s="6">
        <v>289680</v>
      </c>
      <c r="O50" s="2">
        <v>1.1067</v>
      </c>
      <c r="P50" s="2">
        <v>0.80791894141050979</v>
      </c>
      <c r="Q50" s="7">
        <f t="shared" si="12"/>
        <v>358550.8213166293</v>
      </c>
      <c r="R50" s="6">
        <v>269110</v>
      </c>
      <c r="S50" s="2">
        <v>1.0629</v>
      </c>
      <c r="T50" s="2">
        <v>0.85873704282523078</v>
      </c>
      <c r="U50" s="7">
        <f t="shared" si="13"/>
        <v>313378.81863653223</v>
      </c>
      <c r="V50" s="6">
        <v>264180</v>
      </c>
      <c r="W50" s="2">
        <v>1.0295000000000001</v>
      </c>
      <c r="X50" s="2">
        <v>0.88406978558857519</v>
      </c>
      <c r="Y50" s="7">
        <f t="shared" si="14"/>
        <v>298822.56390440994</v>
      </c>
      <c r="Z50" s="6">
        <v>237350</v>
      </c>
      <c r="AA50" s="2">
        <v>1.0375000000000001</v>
      </c>
      <c r="AB50" s="3">
        <v>0.9172224025481468</v>
      </c>
      <c r="AC50" s="7">
        <f t="shared" si="15"/>
        <v>258770.39128199994</v>
      </c>
      <c r="AD50" s="6">
        <v>120420</v>
      </c>
      <c r="AE50" s="2">
        <v>1.0430999999999999</v>
      </c>
      <c r="AF50" s="3">
        <v>0.95675468809797182</v>
      </c>
      <c r="AG50" s="7">
        <f t="shared" si="16"/>
        <v>125862.98399999998</v>
      </c>
      <c r="AH50" s="6">
        <v>135180</v>
      </c>
      <c r="AI50" s="2">
        <v>1.0451999999999999</v>
      </c>
      <c r="AJ50" s="3">
        <v>1</v>
      </c>
      <c r="AK50" s="7">
        <f t="shared" si="17"/>
        <v>135180</v>
      </c>
    </row>
    <row r="51" spans="1:37" x14ac:dyDescent="0.25">
      <c r="A51" t="s">
        <v>141</v>
      </c>
      <c r="B51" s="6">
        <v>918465</v>
      </c>
      <c r="C51" s="2">
        <v>1.0584</v>
      </c>
      <c r="D51" s="2">
        <v>0.64776647727787162</v>
      </c>
      <c r="E51" s="7">
        <f t="shared" si="9"/>
        <v>1417895.2326457102</v>
      </c>
      <c r="F51" s="6">
        <v>1001610</v>
      </c>
      <c r="G51" s="2">
        <v>1.0590999999999999</v>
      </c>
      <c r="H51" s="2">
        <v>0.68604947608499378</v>
      </c>
      <c r="I51" s="7">
        <f t="shared" si="10"/>
        <v>1459967.589678491</v>
      </c>
      <c r="J51" s="6">
        <v>1190840</v>
      </c>
      <c r="K51" s="2">
        <v>1.0641</v>
      </c>
      <c r="L51" s="2">
        <v>0.7300252475020419</v>
      </c>
      <c r="M51" s="7">
        <f t="shared" si="11"/>
        <v>1631231.2540898377</v>
      </c>
      <c r="N51" s="6">
        <v>1266160</v>
      </c>
      <c r="O51" s="2">
        <v>1.1067</v>
      </c>
      <c r="P51" s="2">
        <v>0.80791894141050979</v>
      </c>
      <c r="Q51" s="7">
        <f t="shared" si="12"/>
        <v>1567186.9232196333</v>
      </c>
      <c r="R51" s="6">
        <v>1157700</v>
      </c>
      <c r="S51" s="2">
        <v>1.0629</v>
      </c>
      <c r="T51" s="2">
        <v>0.85873704282523078</v>
      </c>
      <c r="U51" s="7">
        <f t="shared" si="13"/>
        <v>1348142.6120750376</v>
      </c>
      <c r="V51" s="6">
        <v>1061990</v>
      </c>
      <c r="W51" s="2">
        <v>1.0295000000000001</v>
      </c>
      <c r="X51" s="2">
        <v>0.88406978558857519</v>
      </c>
      <c r="Y51" s="7">
        <f t="shared" si="14"/>
        <v>1201251.3234947547</v>
      </c>
      <c r="Z51" s="6">
        <v>994000</v>
      </c>
      <c r="AA51" s="2">
        <v>1.0375000000000001</v>
      </c>
      <c r="AB51" s="3">
        <v>0.9172224025481468</v>
      </c>
      <c r="AC51" s="7">
        <f t="shared" si="15"/>
        <v>1083706.6312799996</v>
      </c>
      <c r="AD51" s="6">
        <v>552060</v>
      </c>
      <c r="AE51" s="2">
        <v>1.0430999999999999</v>
      </c>
      <c r="AF51" s="3">
        <v>0.95675468809797182</v>
      </c>
      <c r="AG51" s="7">
        <f t="shared" si="16"/>
        <v>577013.11199999996</v>
      </c>
      <c r="AH51" s="6">
        <v>592020</v>
      </c>
      <c r="AI51" s="2">
        <v>1.0451999999999999</v>
      </c>
      <c r="AJ51" s="3">
        <v>1</v>
      </c>
      <c r="AK51" s="7">
        <f t="shared" si="17"/>
        <v>592020</v>
      </c>
    </row>
    <row r="52" spans="1:37" x14ac:dyDescent="0.25">
      <c r="A52" t="s">
        <v>142</v>
      </c>
      <c r="B52" s="6">
        <v>1020155</v>
      </c>
      <c r="C52" s="2">
        <v>1.0584</v>
      </c>
      <c r="D52" s="2">
        <v>0.64776647727787162</v>
      </c>
      <c r="E52" s="7">
        <f t="shared" si="9"/>
        <v>1574880.8186046116</v>
      </c>
      <c r="F52" s="6">
        <v>1109550</v>
      </c>
      <c r="G52" s="2">
        <v>1.0590999999999999</v>
      </c>
      <c r="H52" s="2">
        <v>0.68604947608499378</v>
      </c>
      <c r="I52" s="7">
        <f t="shared" si="10"/>
        <v>1617303.1810063496</v>
      </c>
      <c r="J52" s="6">
        <v>1287400</v>
      </c>
      <c r="K52" s="2">
        <v>1.0641</v>
      </c>
      <c r="L52" s="2">
        <v>0.7300252475020419</v>
      </c>
      <c r="M52" s="7">
        <f t="shared" si="11"/>
        <v>1763500.6520735424</v>
      </c>
      <c r="N52" s="6">
        <v>1311040</v>
      </c>
      <c r="O52" s="2">
        <v>1.1067</v>
      </c>
      <c r="P52" s="2">
        <v>0.80791894141050979</v>
      </c>
      <c r="Q52" s="7">
        <f t="shared" si="12"/>
        <v>1622737.0504658716</v>
      </c>
      <c r="R52" s="6">
        <v>1213970</v>
      </c>
      <c r="S52" s="2">
        <v>1.0629</v>
      </c>
      <c r="T52" s="2">
        <v>0.85873704282523078</v>
      </c>
      <c r="U52" s="7">
        <f t="shared" si="13"/>
        <v>1413669.0738366877</v>
      </c>
      <c r="V52" s="6">
        <v>1214310</v>
      </c>
      <c r="W52" s="2">
        <v>1.0295000000000001</v>
      </c>
      <c r="X52" s="2">
        <v>0.88406978558857519</v>
      </c>
      <c r="Y52" s="7">
        <f t="shared" si="14"/>
        <v>1373545.4143945947</v>
      </c>
      <c r="Z52" s="6">
        <v>1107590</v>
      </c>
      <c r="AA52" s="2">
        <v>1.0375000000000001</v>
      </c>
      <c r="AB52" s="3">
        <v>0.9172224025481468</v>
      </c>
      <c r="AC52" s="7">
        <f t="shared" si="15"/>
        <v>1207547.9152307997</v>
      </c>
      <c r="AD52" s="6">
        <v>529560</v>
      </c>
      <c r="AE52" s="2">
        <v>1.0430999999999999</v>
      </c>
      <c r="AF52" s="3">
        <v>0.95675468809797182</v>
      </c>
      <c r="AG52" s="7">
        <f t="shared" si="16"/>
        <v>553496.11199999996</v>
      </c>
      <c r="AH52" s="6">
        <v>496080</v>
      </c>
      <c r="AI52" s="2">
        <v>1.0451999999999999</v>
      </c>
      <c r="AJ52" s="3">
        <v>1</v>
      </c>
      <c r="AK52" s="7">
        <f t="shared" si="17"/>
        <v>496080</v>
      </c>
    </row>
    <row r="53" spans="1:37" x14ac:dyDescent="0.25">
      <c r="A53" t="s">
        <v>143</v>
      </c>
      <c r="B53" s="6">
        <v>652505</v>
      </c>
      <c r="C53" s="2">
        <v>1.0584</v>
      </c>
      <c r="D53" s="2">
        <v>0.64776647727787162</v>
      </c>
      <c r="E53" s="7">
        <f t="shared" si="9"/>
        <v>1007315.1712667213</v>
      </c>
      <c r="F53" s="6">
        <v>701475</v>
      </c>
      <c r="G53" s="2">
        <v>1.0590999999999999</v>
      </c>
      <c r="H53" s="2">
        <v>0.68604947608499378</v>
      </c>
      <c r="I53" s="7">
        <f t="shared" si="10"/>
        <v>1022484.5648203588</v>
      </c>
      <c r="J53" s="6">
        <v>814750</v>
      </c>
      <c r="K53" s="2">
        <v>1.0641</v>
      </c>
      <c r="L53" s="2">
        <v>0.7300252475020419</v>
      </c>
      <c r="M53" s="7">
        <f t="shared" si="11"/>
        <v>1116057.2908784517</v>
      </c>
      <c r="N53" s="6">
        <v>836910</v>
      </c>
      <c r="O53" s="2">
        <v>1.1067</v>
      </c>
      <c r="P53" s="2">
        <v>0.80791894141050979</v>
      </c>
      <c r="Q53" s="7">
        <f t="shared" si="12"/>
        <v>1035883.6228531491</v>
      </c>
      <c r="R53" s="6">
        <v>778770</v>
      </c>
      <c r="S53" s="2">
        <v>1.0629</v>
      </c>
      <c r="T53" s="2">
        <v>0.85873704282523078</v>
      </c>
      <c r="U53" s="7">
        <f t="shared" si="13"/>
        <v>906878.31217558694</v>
      </c>
      <c r="V53" s="6">
        <v>714340</v>
      </c>
      <c r="W53" s="2">
        <v>1.0295000000000001</v>
      </c>
      <c r="X53" s="2">
        <v>0.88406978558857519</v>
      </c>
      <c r="Y53" s="7">
        <f t="shared" si="14"/>
        <v>808013.13611732982</v>
      </c>
      <c r="Z53" s="6">
        <v>661360</v>
      </c>
      <c r="AA53" s="2">
        <v>1.0375000000000001</v>
      </c>
      <c r="AB53" s="3">
        <v>0.9172224025481468</v>
      </c>
      <c r="AC53" s="7">
        <f t="shared" si="15"/>
        <v>721046.49664319982</v>
      </c>
      <c r="AD53" s="6">
        <v>405900</v>
      </c>
      <c r="AE53" s="2">
        <v>1.0430999999999999</v>
      </c>
      <c r="AF53" s="3">
        <v>0.95675468809797182</v>
      </c>
      <c r="AG53" s="7">
        <f t="shared" si="16"/>
        <v>424246.67999999993</v>
      </c>
      <c r="AH53" s="6">
        <v>409560</v>
      </c>
      <c r="AI53" s="2">
        <v>1.0451999999999999</v>
      </c>
      <c r="AJ53" s="3">
        <v>1</v>
      </c>
      <c r="AK53" s="7">
        <f t="shared" si="17"/>
        <v>409560</v>
      </c>
    </row>
    <row r="54" spans="1:37" x14ac:dyDescent="0.25">
      <c r="A54" t="s">
        <v>144</v>
      </c>
      <c r="B54" s="6">
        <v>1142980</v>
      </c>
      <c r="C54" s="2">
        <v>1.0584</v>
      </c>
      <c r="D54" s="2">
        <v>0.64776647727787162</v>
      </c>
      <c r="E54" s="7">
        <f t="shared" si="9"/>
        <v>1764493.9034251648</v>
      </c>
      <c r="F54" s="6">
        <v>1268630</v>
      </c>
      <c r="G54" s="2">
        <v>1.0590999999999999</v>
      </c>
      <c r="H54" s="2">
        <v>0.68604947608499378</v>
      </c>
      <c r="I54" s="7">
        <f t="shared" si="10"/>
        <v>1849181.5010770902</v>
      </c>
      <c r="J54" s="6">
        <v>1411910</v>
      </c>
      <c r="K54" s="2">
        <v>1.0641</v>
      </c>
      <c r="L54" s="2">
        <v>0.7300252475020419</v>
      </c>
      <c r="M54" s="7">
        <f t="shared" si="11"/>
        <v>1934056.3971331017</v>
      </c>
      <c r="N54" s="6">
        <v>1461320</v>
      </c>
      <c r="O54" s="2">
        <v>1.1067</v>
      </c>
      <c r="P54" s="2">
        <v>0.80791894141050979</v>
      </c>
      <c r="Q54" s="7">
        <f t="shared" si="12"/>
        <v>1808745.809881306</v>
      </c>
      <c r="R54" s="6">
        <v>1363400</v>
      </c>
      <c r="S54" s="2">
        <v>1.0629</v>
      </c>
      <c r="T54" s="2">
        <v>0.85873704282523078</v>
      </c>
      <c r="U54" s="7">
        <f t="shared" si="13"/>
        <v>1587680.4330164171</v>
      </c>
      <c r="V54" s="6">
        <v>1259020</v>
      </c>
      <c r="W54" s="2">
        <v>1.0295000000000001</v>
      </c>
      <c r="X54" s="2">
        <v>0.88406978558857519</v>
      </c>
      <c r="Y54" s="7">
        <f t="shared" si="14"/>
        <v>1424118.3450939897</v>
      </c>
      <c r="Z54" s="6">
        <v>1142150</v>
      </c>
      <c r="AA54" s="2">
        <v>1.0375000000000001</v>
      </c>
      <c r="AB54" s="3">
        <v>0.9172224025481468</v>
      </c>
      <c r="AC54" s="7">
        <f t="shared" si="15"/>
        <v>1245226.8902579998</v>
      </c>
      <c r="AD54" s="6">
        <v>676260</v>
      </c>
      <c r="AE54" s="2">
        <v>1.0430999999999999</v>
      </c>
      <c r="AF54" s="3">
        <v>0.95675468809797182</v>
      </c>
      <c r="AG54" s="7">
        <f t="shared" si="16"/>
        <v>706826.95199999993</v>
      </c>
      <c r="AH54" s="6">
        <v>642960</v>
      </c>
      <c r="AI54" s="2">
        <v>1.0451999999999999</v>
      </c>
      <c r="AJ54" s="3">
        <v>1</v>
      </c>
      <c r="AK54" s="7">
        <f t="shared" si="17"/>
        <v>642960</v>
      </c>
    </row>
    <row r="55" spans="1:37" x14ac:dyDescent="0.25">
      <c r="A55" t="s">
        <v>145</v>
      </c>
      <c r="B55" s="6">
        <v>667765</v>
      </c>
      <c r="C55" s="2">
        <v>1.0584</v>
      </c>
      <c r="D55" s="2">
        <v>0.64776647727787162</v>
      </c>
      <c r="E55" s="7">
        <f t="shared" si="9"/>
        <v>1030873.0436409257</v>
      </c>
      <c r="F55" s="6">
        <v>713330</v>
      </c>
      <c r="G55" s="2">
        <v>1.0590999999999999</v>
      </c>
      <c r="H55" s="2">
        <v>0.68604947608499378</v>
      </c>
      <c r="I55" s="7">
        <f t="shared" si="10"/>
        <v>1039764.6596433322</v>
      </c>
      <c r="J55" s="6">
        <v>813530</v>
      </c>
      <c r="K55" s="2">
        <v>1.0641</v>
      </c>
      <c r="L55" s="2">
        <v>0.7300252475020419</v>
      </c>
      <c r="M55" s="7">
        <f t="shared" si="11"/>
        <v>1114386.1158003642</v>
      </c>
      <c r="N55" s="6">
        <v>837930</v>
      </c>
      <c r="O55" s="2">
        <v>1.1067</v>
      </c>
      <c r="P55" s="2">
        <v>0.80791894141050979</v>
      </c>
      <c r="Q55" s="7">
        <f t="shared" si="12"/>
        <v>1037146.125745109</v>
      </c>
      <c r="R55" s="6">
        <v>779450</v>
      </c>
      <c r="S55" s="2">
        <v>1.0629</v>
      </c>
      <c r="T55" s="2">
        <v>0.85873704282523078</v>
      </c>
      <c r="U55" s="7">
        <f t="shared" si="13"/>
        <v>907670.17274068238</v>
      </c>
      <c r="V55" s="6">
        <v>782850</v>
      </c>
      <c r="W55" s="2">
        <v>1.0295000000000001</v>
      </c>
      <c r="X55" s="2">
        <v>0.88406978558857519</v>
      </c>
      <c r="Y55" s="7">
        <f t="shared" si="14"/>
        <v>885507.01851982484</v>
      </c>
      <c r="Z55" s="6">
        <v>701680</v>
      </c>
      <c r="AA55" s="2">
        <v>1.0375000000000001</v>
      </c>
      <c r="AB55" s="3">
        <v>0.9172224025481468</v>
      </c>
      <c r="AC55" s="7">
        <f t="shared" si="15"/>
        <v>765005.30084159982</v>
      </c>
      <c r="AD55" s="6">
        <v>383580</v>
      </c>
      <c r="AE55" s="2">
        <v>1.0430999999999999</v>
      </c>
      <c r="AF55" s="3">
        <v>0.95675468809797182</v>
      </c>
      <c r="AG55" s="7">
        <f t="shared" si="16"/>
        <v>400917.81599999993</v>
      </c>
      <c r="AH55" s="6">
        <v>324660</v>
      </c>
      <c r="AI55" s="2">
        <v>1.0451999999999999</v>
      </c>
      <c r="AJ55" s="3">
        <v>1</v>
      </c>
      <c r="AK55" s="7">
        <f t="shared" si="17"/>
        <v>324660</v>
      </c>
    </row>
    <row r="56" spans="1:37" x14ac:dyDescent="0.25">
      <c r="A56" t="s">
        <v>146</v>
      </c>
      <c r="B56" s="6">
        <v>405540</v>
      </c>
      <c r="C56" s="2">
        <v>1.0584</v>
      </c>
      <c r="D56" s="2">
        <v>0.64776647727787162</v>
      </c>
      <c r="E56" s="7">
        <f t="shared" si="9"/>
        <v>626058.94905863737</v>
      </c>
      <c r="F56" s="6">
        <v>426500</v>
      </c>
      <c r="G56" s="2">
        <v>1.0590999999999999</v>
      </c>
      <c r="H56" s="2">
        <v>0.68604947608499378</v>
      </c>
      <c r="I56" s="7">
        <f t="shared" si="10"/>
        <v>621675.27979740268</v>
      </c>
      <c r="J56" s="6">
        <v>488150</v>
      </c>
      <c r="K56" s="2">
        <v>1.0641</v>
      </c>
      <c r="L56" s="2">
        <v>0.7300252475020419</v>
      </c>
      <c r="M56" s="7">
        <f t="shared" si="11"/>
        <v>668675.50358062738</v>
      </c>
      <c r="N56" s="6">
        <v>507620</v>
      </c>
      <c r="O56" s="2">
        <v>1.1067</v>
      </c>
      <c r="P56" s="2">
        <v>0.80791894141050979</v>
      </c>
      <c r="Q56" s="7">
        <f t="shared" si="12"/>
        <v>628305.60589874128</v>
      </c>
      <c r="R56" s="6">
        <v>461890</v>
      </c>
      <c r="S56" s="2">
        <v>1.0629</v>
      </c>
      <c r="T56" s="2">
        <v>0.85873704282523078</v>
      </c>
      <c r="U56" s="7">
        <f t="shared" si="13"/>
        <v>537871.28884109796</v>
      </c>
      <c r="V56" s="6">
        <v>393210</v>
      </c>
      <c r="W56" s="2">
        <v>1.0295000000000001</v>
      </c>
      <c r="X56" s="2">
        <v>0.88406978558857519</v>
      </c>
      <c r="Y56" s="7">
        <f t="shared" si="14"/>
        <v>444772.58063764492</v>
      </c>
      <c r="Z56" s="6">
        <v>358170</v>
      </c>
      <c r="AA56" s="2">
        <v>1.0375000000000001</v>
      </c>
      <c r="AB56" s="3">
        <v>0.9172224025481468</v>
      </c>
      <c r="AC56" s="7">
        <f t="shared" si="15"/>
        <v>390494.1691403999</v>
      </c>
      <c r="AD56" s="6">
        <v>210240</v>
      </c>
      <c r="AE56" s="2">
        <v>1.0430999999999999</v>
      </c>
      <c r="AF56" s="3">
        <v>0.95675468809797182</v>
      </c>
      <c r="AG56" s="7">
        <f t="shared" si="16"/>
        <v>219742.84799999997</v>
      </c>
      <c r="AH56" s="6">
        <v>213000</v>
      </c>
      <c r="AI56" s="2">
        <v>1.0451999999999999</v>
      </c>
      <c r="AJ56" s="3">
        <v>1</v>
      </c>
      <c r="AK56" s="7">
        <f t="shared" si="17"/>
        <v>213000</v>
      </c>
    </row>
    <row r="57" spans="1:37" x14ac:dyDescent="0.25">
      <c r="A57" t="s">
        <v>147</v>
      </c>
      <c r="B57" s="6">
        <v>855790</v>
      </c>
      <c r="C57" s="2">
        <v>1.0584</v>
      </c>
      <c r="D57" s="2">
        <v>0.64776647727787162</v>
      </c>
      <c r="E57" s="7">
        <f t="shared" si="9"/>
        <v>1321139.6853945141</v>
      </c>
      <c r="F57" s="6">
        <v>987275</v>
      </c>
      <c r="G57" s="2">
        <v>1.0590999999999999</v>
      </c>
      <c r="H57" s="2">
        <v>0.68604947608499378</v>
      </c>
      <c r="I57" s="7">
        <f t="shared" si="10"/>
        <v>1439072.5952215258</v>
      </c>
      <c r="J57" s="6">
        <v>1146850</v>
      </c>
      <c r="K57" s="2">
        <v>1.0641</v>
      </c>
      <c r="L57" s="2">
        <v>0.7300252475020419</v>
      </c>
      <c r="M57" s="7">
        <f t="shared" si="11"/>
        <v>1570973.0641840468</v>
      </c>
      <c r="N57" s="6">
        <v>1223320</v>
      </c>
      <c r="O57" s="2">
        <v>1.1067</v>
      </c>
      <c r="P57" s="2">
        <v>0.80791894141050979</v>
      </c>
      <c r="Q57" s="7">
        <f t="shared" si="12"/>
        <v>1514161.8017573149</v>
      </c>
      <c r="R57" s="6">
        <v>1139510</v>
      </c>
      <c r="S57" s="2">
        <v>1.0629</v>
      </c>
      <c r="T57" s="2">
        <v>0.85873704282523078</v>
      </c>
      <c r="U57" s="7">
        <f t="shared" si="13"/>
        <v>1326960.3419587337</v>
      </c>
      <c r="V57" s="6">
        <v>1088850</v>
      </c>
      <c r="W57" s="2">
        <v>1.0295000000000001</v>
      </c>
      <c r="X57" s="2">
        <v>0.88406978558857519</v>
      </c>
      <c r="Y57" s="7">
        <f t="shared" si="14"/>
        <v>1231633.5404168246</v>
      </c>
      <c r="Z57" s="6">
        <v>985530</v>
      </c>
      <c r="AA57" s="2">
        <v>1.0375000000000001</v>
      </c>
      <c r="AB57" s="3">
        <v>0.9172224025481468</v>
      </c>
      <c r="AC57" s="7">
        <f t="shared" si="15"/>
        <v>1074472.2297035998</v>
      </c>
      <c r="AD57" s="6">
        <v>519660</v>
      </c>
      <c r="AE57" s="2">
        <v>1.0430999999999999</v>
      </c>
      <c r="AF57" s="3">
        <v>0.95675468809797182</v>
      </c>
      <c r="AG57" s="7">
        <f t="shared" si="16"/>
        <v>543148.63199999987</v>
      </c>
      <c r="AH57" s="6">
        <v>406380</v>
      </c>
      <c r="AI57" s="2">
        <v>1.0451999999999999</v>
      </c>
      <c r="AJ57" s="3">
        <v>1</v>
      </c>
      <c r="AK57" s="7">
        <f t="shared" si="17"/>
        <v>406380</v>
      </c>
    </row>
    <row r="58" spans="1:37" x14ac:dyDescent="0.25">
      <c r="A58" t="s">
        <v>148</v>
      </c>
      <c r="B58" s="6">
        <v>125585</v>
      </c>
      <c r="C58" s="2">
        <v>1.0584</v>
      </c>
      <c r="D58" s="2">
        <v>0.64776647727787162</v>
      </c>
      <c r="E58" s="7">
        <f t="shared" si="9"/>
        <v>193873.87956189024</v>
      </c>
      <c r="F58" s="6">
        <v>202230</v>
      </c>
      <c r="G58" s="2">
        <v>1.0590999999999999</v>
      </c>
      <c r="H58" s="2">
        <v>0.68604947608499378</v>
      </c>
      <c r="I58" s="7">
        <f t="shared" si="10"/>
        <v>294774.65846055973</v>
      </c>
      <c r="J58" s="6">
        <v>223690</v>
      </c>
      <c r="K58" s="2">
        <v>1.0641</v>
      </c>
      <c r="L58" s="2">
        <v>0.7300252475020419</v>
      </c>
      <c r="M58" s="7">
        <f t="shared" si="11"/>
        <v>306414.06001423852</v>
      </c>
      <c r="N58" s="6">
        <v>223380</v>
      </c>
      <c r="O58" s="2">
        <v>1.1067</v>
      </c>
      <c r="P58" s="2">
        <v>0.80791894141050979</v>
      </c>
      <c r="Q58" s="7">
        <f t="shared" si="12"/>
        <v>276488.13333923178</v>
      </c>
      <c r="R58" s="6">
        <v>217090</v>
      </c>
      <c r="S58" s="2">
        <v>1.0629</v>
      </c>
      <c r="T58" s="2">
        <v>0.85873704282523078</v>
      </c>
      <c r="U58" s="7">
        <f t="shared" si="13"/>
        <v>252801.48540672878</v>
      </c>
      <c r="V58" s="6">
        <v>189550</v>
      </c>
      <c r="W58" s="2">
        <v>1.0295000000000001</v>
      </c>
      <c r="X58" s="2">
        <v>0.88406978558857519</v>
      </c>
      <c r="Y58" s="7">
        <f t="shared" si="14"/>
        <v>214406.15106397495</v>
      </c>
      <c r="Z58" s="6">
        <v>161600</v>
      </c>
      <c r="AA58" s="2">
        <v>1.0375000000000001</v>
      </c>
      <c r="AB58" s="3">
        <v>0.9172224025481468</v>
      </c>
      <c r="AC58" s="7">
        <f t="shared" si="15"/>
        <v>176184.09619199997</v>
      </c>
      <c r="AD58" s="6">
        <v>89820</v>
      </c>
      <c r="AE58" s="2">
        <v>1.0430999999999999</v>
      </c>
      <c r="AF58" s="3">
        <v>0.95675468809797182</v>
      </c>
      <c r="AG58" s="7">
        <f t="shared" si="16"/>
        <v>93879.863999999987</v>
      </c>
      <c r="AH58" s="6">
        <v>75420</v>
      </c>
      <c r="AI58" s="2">
        <v>1.0451999999999999</v>
      </c>
      <c r="AJ58" s="3">
        <v>1</v>
      </c>
      <c r="AK58" s="7">
        <f t="shared" si="17"/>
        <v>75420</v>
      </c>
    </row>
    <row r="59" spans="1:37" x14ac:dyDescent="0.25">
      <c r="A59" t="s">
        <v>149</v>
      </c>
      <c r="B59" s="6">
        <v>97325</v>
      </c>
      <c r="C59" s="2">
        <v>1.0584</v>
      </c>
      <c r="D59" s="2">
        <v>0.64776647727787162</v>
      </c>
      <c r="E59" s="7">
        <f t="shared" si="9"/>
        <v>150247.04644950407</v>
      </c>
      <c r="F59" s="6">
        <v>101055</v>
      </c>
      <c r="G59" s="2">
        <v>1.0590999999999999</v>
      </c>
      <c r="H59" s="2">
        <v>0.68604947608499378</v>
      </c>
      <c r="I59" s="7">
        <f t="shared" si="10"/>
        <v>147299.87198107041</v>
      </c>
      <c r="J59" s="6">
        <v>116690</v>
      </c>
      <c r="K59" s="2">
        <v>1.0641</v>
      </c>
      <c r="L59" s="2">
        <v>0.7300252475020419</v>
      </c>
      <c r="M59" s="7">
        <f t="shared" si="11"/>
        <v>159843.7867721467</v>
      </c>
      <c r="N59" s="6">
        <v>121040</v>
      </c>
      <c r="O59" s="2">
        <v>1.1067</v>
      </c>
      <c r="P59" s="2">
        <v>0.80791894141050979</v>
      </c>
      <c r="Q59" s="7">
        <f t="shared" si="12"/>
        <v>149817.00984591554</v>
      </c>
      <c r="R59" s="6">
        <v>112710</v>
      </c>
      <c r="S59" s="2">
        <v>1.0629</v>
      </c>
      <c r="T59" s="2">
        <v>0.85873704282523078</v>
      </c>
      <c r="U59" s="7">
        <f t="shared" si="13"/>
        <v>131250.88866457413</v>
      </c>
      <c r="V59" s="6">
        <v>96900</v>
      </c>
      <c r="W59" s="2">
        <v>1.0295000000000001</v>
      </c>
      <c r="X59" s="2">
        <v>0.88406978558857519</v>
      </c>
      <c r="Y59" s="7">
        <f t="shared" si="14"/>
        <v>109606.73193404998</v>
      </c>
      <c r="Z59" s="6">
        <v>88750</v>
      </c>
      <c r="AA59" s="2">
        <v>1.0375000000000001</v>
      </c>
      <c r="AB59" s="3">
        <v>0.9172224025481468</v>
      </c>
      <c r="AC59" s="7">
        <f t="shared" si="15"/>
        <v>96759.520649999977</v>
      </c>
      <c r="AD59" s="6">
        <v>50760</v>
      </c>
      <c r="AE59" s="2">
        <v>1.0430999999999999</v>
      </c>
      <c r="AF59" s="3">
        <v>0.95675468809797182</v>
      </c>
      <c r="AG59" s="7">
        <f t="shared" si="16"/>
        <v>53054.351999999992</v>
      </c>
      <c r="AH59" s="6">
        <v>47040</v>
      </c>
      <c r="AI59" s="2">
        <v>1.0451999999999999</v>
      </c>
      <c r="AJ59" s="3">
        <v>1</v>
      </c>
      <c r="AK59" s="7">
        <f t="shared" si="17"/>
        <v>47040</v>
      </c>
    </row>
    <row r="60" spans="1:37" x14ac:dyDescent="0.25">
      <c r="A60" t="s">
        <v>150</v>
      </c>
      <c r="B60" s="6">
        <v>1084585</v>
      </c>
      <c r="C60" s="2">
        <v>1.0584</v>
      </c>
      <c r="D60" s="2">
        <v>0.64776647727787162</v>
      </c>
      <c r="E60" s="7">
        <f t="shared" si="9"/>
        <v>1674345.6755554623</v>
      </c>
      <c r="F60" s="6">
        <v>1189195</v>
      </c>
      <c r="G60" s="2">
        <v>1.0590999999999999</v>
      </c>
      <c r="H60" s="2">
        <v>0.68604947608499378</v>
      </c>
      <c r="I60" s="7">
        <f t="shared" si="10"/>
        <v>1733395.3912278365</v>
      </c>
      <c r="J60" s="6">
        <v>1310160</v>
      </c>
      <c r="K60" s="2">
        <v>1.0641</v>
      </c>
      <c r="L60" s="2">
        <v>0.7300252475020419</v>
      </c>
      <c r="M60" s="7">
        <f t="shared" si="11"/>
        <v>1794677.6559893368</v>
      </c>
      <c r="N60" s="6">
        <v>1355070</v>
      </c>
      <c r="O60" s="2">
        <v>1.1067</v>
      </c>
      <c r="P60" s="2">
        <v>0.80791894141050979</v>
      </c>
      <c r="Q60" s="7">
        <f t="shared" si="12"/>
        <v>1677235.09196881</v>
      </c>
      <c r="R60" s="6">
        <v>1255280</v>
      </c>
      <c r="S60" s="2">
        <v>1.0629</v>
      </c>
      <c r="T60" s="2">
        <v>0.85873704282523078</v>
      </c>
      <c r="U60" s="7">
        <f t="shared" si="13"/>
        <v>1461774.6031662375</v>
      </c>
      <c r="V60" s="6">
        <v>1168410</v>
      </c>
      <c r="W60" s="2">
        <v>1.0295000000000001</v>
      </c>
      <c r="X60" s="2">
        <v>0.88406978558857519</v>
      </c>
      <c r="Y60" s="7">
        <f t="shared" si="14"/>
        <v>1321626.4361100448</v>
      </c>
      <c r="Z60" s="6">
        <v>1073960</v>
      </c>
      <c r="AA60" s="2">
        <v>1.0375000000000001</v>
      </c>
      <c r="AB60" s="3">
        <v>0.9172224025481468</v>
      </c>
      <c r="AC60" s="7">
        <f t="shared" si="15"/>
        <v>1170882.8709551997</v>
      </c>
      <c r="AD60" s="6">
        <v>622440</v>
      </c>
      <c r="AE60" s="2">
        <v>1.0430999999999999</v>
      </c>
      <c r="AF60" s="3">
        <v>0.95675468809797182</v>
      </c>
      <c r="AG60" s="7">
        <f t="shared" si="16"/>
        <v>650574.28799999994</v>
      </c>
      <c r="AH60" s="6">
        <v>545940</v>
      </c>
      <c r="AI60" s="2">
        <v>1.0451999999999999</v>
      </c>
      <c r="AJ60" s="3">
        <v>1</v>
      </c>
      <c r="AK60" s="7">
        <f t="shared" si="17"/>
        <v>545940</v>
      </c>
    </row>
    <row r="61" spans="1:37" x14ac:dyDescent="0.25">
      <c r="A61" t="s">
        <v>151</v>
      </c>
      <c r="B61" s="6">
        <v>482680</v>
      </c>
      <c r="C61" s="2">
        <v>1.0584</v>
      </c>
      <c r="D61" s="2">
        <v>0.64776647727787162</v>
      </c>
      <c r="E61" s="7">
        <f t="shared" si="9"/>
        <v>745145.07454658742</v>
      </c>
      <c r="F61" s="6">
        <v>517995</v>
      </c>
      <c r="G61" s="2">
        <v>1.0590999999999999</v>
      </c>
      <c r="H61" s="2">
        <v>0.68604947608499378</v>
      </c>
      <c r="I61" s="7">
        <f t="shared" si="10"/>
        <v>755040.29673776217</v>
      </c>
      <c r="J61" s="6">
        <v>580360</v>
      </c>
      <c r="K61" s="2">
        <v>1.0641</v>
      </c>
      <c r="L61" s="2">
        <v>0.7300252475020419</v>
      </c>
      <c r="M61" s="7">
        <f t="shared" si="11"/>
        <v>794986.20354000386</v>
      </c>
      <c r="N61" s="6">
        <v>592620</v>
      </c>
      <c r="O61" s="2">
        <v>1.1067</v>
      </c>
      <c r="P61" s="2">
        <v>0.80791894141050979</v>
      </c>
      <c r="Q61" s="7">
        <f t="shared" si="12"/>
        <v>733514.18022873811</v>
      </c>
      <c r="R61" s="6">
        <v>550120</v>
      </c>
      <c r="S61" s="2">
        <v>1.0629</v>
      </c>
      <c r="T61" s="2">
        <v>0.85873704282523078</v>
      </c>
      <c r="U61" s="7">
        <f t="shared" si="13"/>
        <v>640615.19716223516</v>
      </c>
      <c r="V61" s="6">
        <v>504730</v>
      </c>
      <c r="W61" s="2">
        <v>1.0295000000000001</v>
      </c>
      <c r="X61" s="2">
        <v>0.88406978558857519</v>
      </c>
      <c r="Y61" s="7">
        <f t="shared" si="14"/>
        <v>570916.46861788491</v>
      </c>
      <c r="Z61" s="6">
        <v>462950</v>
      </c>
      <c r="AA61" s="2">
        <v>1.0375000000000001</v>
      </c>
      <c r="AB61" s="3">
        <v>0.9172224025481468</v>
      </c>
      <c r="AC61" s="7">
        <f t="shared" si="15"/>
        <v>504730.36715399986</v>
      </c>
      <c r="AD61" s="6">
        <v>262080</v>
      </c>
      <c r="AE61" s="2">
        <v>1.0430999999999999</v>
      </c>
      <c r="AF61" s="3">
        <v>0.95675468809797182</v>
      </c>
      <c r="AG61" s="7">
        <f t="shared" si="16"/>
        <v>273926.01599999995</v>
      </c>
      <c r="AH61" s="6">
        <v>167640</v>
      </c>
      <c r="AI61" s="2">
        <v>1.0451999999999999</v>
      </c>
      <c r="AJ61" s="3">
        <v>1</v>
      </c>
      <c r="AK61" s="7">
        <f t="shared" si="17"/>
        <v>167640</v>
      </c>
    </row>
    <row r="62" spans="1:37" x14ac:dyDescent="0.25">
      <c r="A62" t="s">
        <v>152</v>
      </c>
      <c r="B62" s="6">
        <v>279355</v>
      </c>
      <c r="C62" s="2">
        <v>1.0584</v>
      </c>
      <c r="D62" s="2">
        <v>0.64776647727787162</v>
      </c>
      <c r="E62" s="7">
        <f t="shared" si="9"/>
        <v>431258.80977036949</v>
      </c>
      <c r="F62" s="6">
        <v>305620</v>
      </c>
      <c r="G62" s="2">
        <v>1.0590999999999999</v>
      </c>
      <c r="H62" s="2">
        <v>0.68604947608499378</v>
      </c>
      <c r="I62" s="7">
        <f t="shared" si="10"/>
        <v>445478.07505669916</v>
      </c>
      <c r="J62" s="6">
        <v>332420</v>
      </c>
      <c r="K62" s="2">
        <v>1.0641</v>
      </c>
      <c r="L62" s="2">
        <v>0.7300252475020419</v>
      </c>
      <c r="M62" s="7">
        <f t="shared" si="11"/>
        <v>455354.11430968379</v>
      </c>
      <c r="N62" s="6">
        <v>330990</v>
      </c>
      <c r="O62" s="2">
        <v>1.1067</v>
      </c>
      <c r="P62" s="2">
        <v>0.80791894141050979</v>
      </c>
      <c r="Q62" s="7">
        <f t="shared" si="12"/>
        <v>409682.18844100781</v>
      </c>
      <c r="R62" s="6">
        <v>310590</v>
      </c>
      <c r="S62" s="2">
        <v>1.0629</v>
      </c>
      <c r="T62" s="2">
        <v>0.85873704282523078</v>
      </c>
      <c r="U62" s="7">
        <f t="shared" si="13"/>
        <v>361682.31310735591</v>
      </c>
      <c r="V62" s="6">
        <v>295460</v>
      </c>
      <c r="W62" s="2">
        <v>1.0295000000000001</v>
      </c>
      <c r="X62" s="2">
        <v>0.88406978558857519</v>
      </c>
      <c r="Y62" s="7">
        <f t="shared" si="14"/>
        <v>334204.38614276994</v>
      </c>
      <c r="Z62" s="6">
        <v>281590</v>
      </c>
      <c r="AA62" s="2">
        <v>1.0375000000000001</v>
      </c>
      <c r="AB62" s="3">
        <v>0.9172224025481468</v>
      </c>
      <c r="AC62" s="7">
        <f t="shared" si="15"/>
        <v>307002.96811079991</v>
      </c>
      <c r="AD62" s="6">
        <v>158040</v>
      </c>
      <c r="AE62" s="2">
        <v>1.0430999999999999</v>
      </c>
      <c r="AF62" s="3">
        <v>0.95675468809797182</v>
      </c>
      <c r="AG62" s="7">
        <f t="shared" si="16"/>
        <v>165183.40799999997</v>
      </c>
      <c r="AH62" s="6">
        <v>134820</v>
      </c>
      <c r="AI62" s="2">
        <v>1.0451999999999999</v>
      </c>
      <c r="AJ62" s="3">
        <v>1</v>
      </c>
      <c r="AK62" s="7">
        <f t="shared" si="17"/>
        <v>134820</v>
      </c>
    </row>
    <row r="63" spans="1:37" x14ac:dyDescent="0.25">
      <c r="A63" t="s">
        <v>153</v>
      </c>
      <c r="B63" s="6">
        <v>2576975</v>
      </c>
      <c r="C63" s="2">
        <v>1.0584</v>
      </c>
      <c r="D63" s="2">
        <v>0.64776647727787162</v>
      </c>
      <c r="E63" s="7">
        <f t="shared" si="9"/>
        <v>3978246.9306366374</v>
      </c>
      <c r="F63" s="6">
        <v>2640095</v>
      </c>
      <c r="G63" s="2">
        <v>1.0590999999999999</v>
      </c>
      <c r="H63" s="2">
        <v>0.68604947608499378</v>
      </c>
      <c r="I63" s="7">
        <f t="shared" si="10"/>
        <v>3848257.4391951319</v>
      </c>
      <c r="J63" s="6">
        <v>2926750</v>
      </c>
      <c r="K63" s="2">
        <v>1.0641</v>
      </c>
      <c r="L63" s="2">
        <v>0.7300252475020419</v>
      </c>
      <c r="M63" s="7">
        <f t="shared" si="11"/>
        <v>4009107.9178625448</v>
      </c>
      <c r="N63" s="6">
        <v>2951370</v>
      </c>
      <c r="O63" s="2">
        <v>1.1067</v>
      </c>
      <c r="P63" s="2">
        <v>0.80791894141050979</v>
      </c>
      <c r="Q63" s="7">
        <f t="shared" si="12"/>
        <v>3653052.1178861512</v>
      </c>
      <c r="R63" s="6">
        <v>2739890</v>
      </c>
      <c r="S63" s="2">
        <v>1.0629</v>
      </c>
      <c r="T63" s="2">
        <v>0.85873704282523078</v>
      </c>
      <c r="U63" s="7">
        <f t="shared" si="13"/>
        <v>3190604.1819109223</v>
      </c>
      <c r="V63" s="6">
        <v>2646220</v>
      </c>
      <c r="W63" s="2">
        <v>1.0295000000000001</v>
      </c>
      <c r="X63" s="2">
        <v>0.88406978558857519</v>
      </c>
      <c r="Y63" s="7">
        <f t="shared" si="14"/>
        <v>2993225.2443603892</v>
      </c>
      <c r="Z63" s="6">
        <v>2646940</v>
      </c>
      <c r="AA63" s="2">
        <v>1.0375000000000001</v>
      </c>
      <c r="AB63" s="3">
        <v>0.9172224025481468</v>
      </c>
      <c r="AC63" s="7">
        <f t="shared" si="15"/>
        <v>2885821.3587527992</v>
      </c>
      <c r="AD63" s="6">
        <v>1694340</v>
      </c>
      <c r="AE63" s="2">
        <v>1.0430999999999999</v>
      </c>
      <c r="AF63" s="3">
        <v>0.95675468809797182</v>
      </c>
      <c r="AG63" s="7">
        <f t="shared" si="16"/>
        <v>1770924.1679999998</v>
      </c>
      <c r="AH63" s="6">
        <v>1721700</v>
      </c>
      <c r="AI63" s="2">
        <v>1.0451999999999999</v>
      </c>
      <c r="AJ63" s="3">
        <v>1</v>
      </c>
      <c r="AK63" s="7">
        <f t="shared" si="17"/>
        <v>1721700</v>
      </c>
    </row>
    <row r="64" spans="1:37" x14ac:dyDescent="0.25">
      <c r="A64" t="s">
        <v>154</v>
      </c>
      <c r="B64" s="6">
        <v>735485</v>
      </c>
      <c r="C64" s="2">
        <v>1.0584</v>
      </c>
      <c r="D64" s="2">
        <v>0.64776647727787162</v>
      </c>
      <c r="E64" s="7">
        <f t="shared" si="9"/>
        <v>1135416.891424747</v>
      </c>
      <c r="F64" s="6">
        <v>751755</v>
      </c>
      <c r="G64" s="2">
        <v>1.0590999999999999</v>
      </c>
      <c r="H64" s="2">
        <v>0.68604947608499378</v>
      </c>
      <c r="I64" s="7">
        <f t="shared" si="10"/>
        <v>1095773.739657905</v>
      </c>
      <c r="J64" s="6">
        <v>829610</v>
      </c>
      <c r="K64" s="2">
        <v>1.0641</v>
      </c>
      <c r="L64" s="2">
        <v>0.7300252475020419</v>
      </c>
      <c r="M64" s="7">
        <f t="shared" si="11"/>
        <v>1136412.7512558112</v>
      </c>
      <c r="N64" s="6">
        <v>835040</v>
      </c>
      <c r="O64" s="2">
        <v>1.1067</v>
      </c>
      <c r="P64" s="2">
        <v>0.80791894141050979</v>
      </c>
      <c r="Q64" s="7">
        <f t="shared" si="12"/>
        <v>1033569.0342178892</v>
      </c>
      <c r="R64" s="6">
        <v>780300</v>
      </c>
      <c r="S64" s="2">
        <v>1.0629</v>
      </c>
      <c r="T64" s="2">
        <v>0.85873704282523078</v>
      </c>
      <c r="U64" s="7">
        <f t="shared" si="13"/>
        <v>908659.99844705174</v>
      </c>
      <c r="V64" s="6">
        <v>752930</v>
      </c>
      <c r="W64" s="2">
        <v>1.0295000000000001</v>
      </c>
      <c r="X64" s="2">
        <v>0.88406978558857519</v>
      </c>
      <c r="Y64" s="7">
        <f t="shared" si="14"/>
        <v>851663.5363787848</v>
      </c>
      <c r="Z64" s="6">
        <v>685780</v>
      </c>
      <c r="AA64" s="2">
        <v>1.0375000000000001</v>
      </c>
      <c r="AB64" s="3">
        <v>0.9172224025481468</v>
      </c>
      <c r="AC64" s="7">
        <f t="shared" si="15"/>
        <v>747670.35573359986</v>
      </c>
      <c r="AD64" s="6">
        <v>433980</v>
      </c>
      <c r="AE64" s="2">
        <v>1.0430999999999999</v>
      </c>
      <c r="AF64" s="3">
        <v>0.95675468809797182</v>
      </c>
      <c r="AG64" s="7">
        <f t="shared" si="16"/>
        <v>453595.89599999995</v>
      </c>
      <c r="AH64" s="6">
        <v>410880</v>
      </c>
      <c r="AI64" s="2">
        <v>1.0451999999999999</v>
      </c>
      <c r="AJ64" s="3">
        <v>1</v>
      </c>
      <c r="AK64" s="7">
        <f t="shared" si="17"/>
        <v>410880</v>
      </c>
    </row>
    <row r="65" spans="1:37" x14ac:dyDescent="0.25">
      <c r="A65" t="s">
        <v>155</v>
      </c>
      <c r="B65" s="6">
        <v>776995</v>
      </c>
      <c r="C65" s="2">
        <v>1.0584</v>
      </c>
      <c r="D65" s="2">
        <v>0.64776647727787162</v>
      </c>
      <c r="E65" s="7">
        <f t="shared" si="9"/>
        <v>1199498.6268279725</v>
      </c>
      <c r="F65" s="6">
        <v>820570</v>
      </c>
      <c r="G65" s="2">
        <v>1.0590999999999999</v>
      </c>
      <c r="H65" s="2">
        <v>0.68604947608499378</v>
      </c>
      <c r="I65" s="7">
        <f t="shared" si="10"/>
        <v>1196079.9163970801</v>
      </c>
      <c r="J65" s="6">
        <v>909220</v>
      </c>
      <c r="K65" s="2">
        <v>1.0641</v>
      </c>
      <c r="L65" s="2">
        <v>0.7300252475020419</v>
      </c>
      <c r="M65" s="7">
        <f t="shared" si="11"/>
        <v>1245463.7741792032</v>
      </c>
      <c r="N65" s="6">
        <v>932960</v>
      </c>
      <c r="O65" s="2">
        <v>1.1067</v>
      </c>
      <c r="P65" s="2">
        <v>0.80791894141050979</v>
      </c>
      <c r="Q65" s="7">
        <f t="shared" si="12"/>
        <v>1154769.3118460455</v>
      </c>
      <c r="R65" s="6">
        <v>868700</v>
      </c>
      <c r="S65" s="2">
        <v>1.0629</v>
      </c>
      <c r="T65" s="2">
        <v>0.85873704282523078</v>
      </c>
      <c r="U65" s="7">
        <f t="shared" si="13"/>
        <v>1011601.8719094628</v>
      </c>
      <c r="V65" s="6">
        <v>813620</v>
      </c>
      <c r="W65" s="2">
        <v>1.0295000000000001</v>
      </c>
      <c r="X65" s="2">
        <v>0.88406978558857519</v>
      </c>
      <c r="Y65" s="7">
        <f t="shared" si="14"/>
        <v>920311.9632216898</v>
      </c>
      <c r="Z65" s="6">
        <v>718300</v>
      </c>
      <c r="AA65" s="2">
        <v>1.0375000000000001</v>
      </c>
      <c r="AB65" s="3">
        <v>0.9172224025481468</v>
      </c>
      <c r="AC65" s="7">
        <f t="shared" si="15"/>
        <v>783125.22459599981</v>
      </c>
      <c r="AD65" s="6">
        <v>427500</v>
      </c>
      <c r="AE65" s="2">
        <v>1.0430999999999999</v>
      </c>
      <c r="AF65" s="3">
        <v>0.95675468809797182</v>
      </c>
      <c r="AG65" s="7">
        <f t="shared" si="16"/>
        <v>446822.99999999994</v>
      </c>
      <c r="AH65" s="6">
        <v>387420</v>
      </c>
      <c r="AI65" s="2">
        <v>1.0451999999999999</v>
      </c>
      <c r="AJ65" s="3">
        <v>1</v>
      </c>
      <c r="AK65" s="7">
        <f t="shared" si="17"/>
        <v>387420</v>
      </c>
    </row>
    <row r="66" spans="1:37" x14ac:dyDescent="0.25">
      <c r="A66" t="s">
        <v>156</v>
      </c>
      <c r="B66" s="6">
        <v>740220</v>
      </c>
      <c r="C66" s="2">
        <v>1.0584</v>
      </c>
      <c r="D66" s="2">
        <v>0.64776647727787162</v>
      </c>
      <c r="E66" s="7">
        <f t="shared" ref="E66" si="18">B66/D66</f>
        <v>1142726.6244320772</v>
      </c>
      <c r="F66" s="6">
        <v>810610</v>
      </c>
      <c r="G66" s="2">
        <v>1.0590999999999999</v>
      </c>
      <c r="H66" s="2">
        <v>0.68604947608499378</v>
      </c>
      <c r="I66" s="7">
        <f t="shared" ref="I66" si="19">F66/H66</f>
        <v>1181562.0130283062</v>
      </c>
      <c r="J66" s="6">
        <v>903820</v>
      </c>
      <c r="K66" s="2">
        <v>1.0641</v>
      </c>
      <c r="L66" s="2">
        <v>0.7300252475020419</v>
      </c>
      <c r="M66" s="7">
        <f t="shared" ref="M66" si="20">J66/L66</f>
        <v>1238066.7697352096</v>
      </c>
      <c r="N66" s="6">
        <v>914260</v>
      </c>
      <c r="O66" s="2">
        <v>1.1067</v>
      </c>
      <c r="P66" s="2">
        <v>0.80791894141050979</v>
      </c>
      <c r="Q66" s="7">
        <f t="shared" ref="Q66" si="21">N66/P66</f>
        <v>1131623.4254934462</v>
      </c>
      <c r="R66" s="6">
        <v>813620</v>
      </c>
      <c r="S66" s="2">
        <v>1.0629</v>
      </c>
      <c r="T66" s="2">
        <v>0.85873704282523078</v>
      </c>
      <c r="U66" s="7">
        <f t="shared" ref="U66" si="22">R66/T66</f>
        <v>947461.16613672976</v>
      </c>
      <c r="V66" s="6">
        <v>807670</v>
      </c>
      <c r="W66" s="2">
        <v>1.0295000000000001</v>
      </c>
      <c r="X66" s="2">
        <v>0.88406978558857519</v>
      </c>
      <c r="Y66" s="7">
        <f t="shared" ref="Y66" si="23">V66/X66</f>
        <v>913581.7252959148</v>
      </c>
      <c r="Z66" s="6">
        <v>746510</v>
      </c>
      <c r="AA66" s="2">
        <v>1.0375000000000001</v>
      </c>
      <c r="AB66" s="3">
        <v>0.9172224025481468</v>
      </c>
      <c r="AC66" s="7">
        <f t="shared" ref="AC66" si="24">Z66/AB66</f>
        <v>813881.12406119984</v>
      </c>
      <c r="AD66" s="6">
        <v>437760</v>
      </c>
      <c r="AE66" s="2">
        <v>1.0430999999999999</v>
      </c>
      <c r="AF66" s="3">
        <v>0.95675468809797182</v>
      </c>
      <c r="AG66" s="7">
        <f t="shared" ref="AG66" si="25">AD66/AF66</f>
        <v>457546.75199999992</v>
      </c>
      <c r="AH66" s="6">
        <v>402360</v>
      </c>
      <c r="AI66" s="2">
        <v>1.0451999999999999</v>
      </c>
      <c r="AJ66" s="3">
        <v>1</v>
      </c>
      <c r="AK66" s="7">
        <f t="shared" ref="AK66" si="26">AH66/AJ66</f>
        <v>402360</v>
      </c>
    </row>
    <row r="67" spans="1:37" x14ac:dyDescent="0.25">
      <c r="A67" t="s">
        <v>157</v>
      </c>
      <c r="B67" s="6">
        <v>192830</v>
      </c>
      <c r="C67" s="2">
        <v>1.0584</v>
      </c>
      <c r="D67" s="2">
        <v>0.64776647727787162</v>
      </c>
      <c r="E67" s="7">
        <f t="shared" ref="E67:E80" si="27">B67/D67</f>
        <v>297684.4383956627</v>
      </c>
      <c r="F67" s="6">
        <v>223135</v>
      </c>
      <c r="G67" s="2">
        <v>1.0590999999999999</v>
      </c>
      <c r="H67" s="2">
        <v>0.68604947608499378</v>
      </c>
      <c r="I67" s="7">
        <f t="shared" ref="I67:I80" si="28">F67/H67</f>
        <v>325246.22170596349</v>
      </c>
      <c r="J67" s="6">
        <v>267860</v>
      </c>
      <c r="K67" s="2">
        <v>1.0641</v>
      </c>
      <c r="L67" s="2">
        <v>0.7300252475020419</v>
      </c>
      <c r="M67" s="7">
        <f t="shared" ref="M67:M80" si="29">J67/L67</f>
        <v>366918.81673482916</v>
      </c>
      <c r="N67" s="6">
        <v>282200</v>
      </c>
      <c r="O67" s="2">
        <v>1.1067</v>
      </c>
      <c r="P67" s="2">
        <v>0.80791894141050979</v>
      </c>
      <c r="Q67" s="7">
        <f t="shared" ref="Q67:Q80" si="30">N67/P67</f>
        <v>349292.46677558956</v>
      </c>
      <c r="R67" s="6">
        <v>259080</v>
      </c>
      <c r="S67" s="2">
        <v>1.0629</v>
      </c>
      <c r="T67" s="2">
        <v>0.85873704282523078</v>
      </c>
      <c r="U67" s="7">
        <f t="shared" ref="U67:U80" si="31">R67/T67</f>
        <v>301698.87530137406</v>
      </c>
      <c r="V67" s="6">
        <v>222190</v>
      </c>
      <c r="W67" s="2">
        <v>1.0295000000000001</v>
      </c>
      <c r="X67" s="2">
        <v>0.88406978558857519</v>
      </c>
      <c r="Y67" s="7">
        <f t="shared" ref="Y67:Y80" si="32">V67/X67</f>
        <v>251326.31339965496</v>
      </c>
      <c r="Z67" s="6">
        <v>200030</v>
      </c>
      <c r="AA67" s="2">
        <v>1.0375000000000001</v>
      </c>
      <c r="AB67" s="3">
        <v>0.9172224025481468</v>
      </c>
      <c r="AC67" s="7">
        <f t="shared" ref="AC67:AC80" si="33">Z67/AB67</f>
        <v>218082.33144359995</v>
      </c>
      <c r="AD67" s="6">
        <v>110880</v>
      </c>
      <c r="AE67" s="2">
        <v>1.0430999999999999</v>
      </c>
      <c r="AF67" s="3">
        <v>0.95675468809797182</v>
      </c>
      <c r="AG67" s="7">
        <f t="shared" ref="AG67:AG80" si="34">AD67/AF67</f>
        <v>115891.77599999998</v>
      </c>
      <c r="AH67" s="6">
        <v>96600</v>
      </c>
      <c r="AI67" s="2">
        <v>1.0451999999999999</v>
      </c>
      <c r="AJ67" s="3">
        <v>1</v>
      </c>
      <c r="AK67" s="7">
        <f t="shared" ref="AK67:AK80" si="35">AH67/AJ67</f>
        <v>96600</v>
      </c>
    </row>
    <row r="68" spans="1:37" x14ac:dyDescent="0.25">
      <c r="A68" t="s">
        <v>158</v>
      </c>
      <c r="B68" s="6">
        <v>717890</v>
      </c>
      <c r="C68" s="2">
        <v>1.0584</v>
      </c>
      <c r="D68" s="2">
        <v>0.64776647727787162</v>
      </c>
      <c r="E68" s="7">
        <f t="shared" si="27"/>
        <v>1108254.3249487232</v>
      </c>
      <c r="F68" s="6">
        <v>752090</v>
      </c>
      <c r="G68" s="2">
        <v>1.0590999999999999</v>
      </c>
      <c r="H68" s="2">
        <v>0.68604947608499378</v>
      </c>
      <c r="I68" s="7">
        <f t="shared" si="28"/>
        <v>1096262.0426326578</v>
      </c>
      <c r="J68" s="6">
        <v>851890</v>
      </c>
      <c r="K68" s="2">
        <v>1.0641</v>
      </c>
      <c r="L68" s="2">
        <v>0.7300252475020419</v>
      </c>
      <c r="M68" s="7">
        <f t="shared" si="29"/>
        <v>1166932.2436654731</v>
      </c>
      <c r="N68" s="6">
        <v>900660</v>
      </c>
      <c r="O68" s="2">
        <v>1.1067</v>
      </c>
      <c r="P68" s="2">
        <v>0.80791894141050979</v>
      </c>
      <c r="Q68" s="7">
        <f t="shared" si="30"/>
        <v>1114790.0536006468</v>
      </c>
      <c r="R68" s="6">
        <v>831980</v>
      </c>
      <c r="S68" s="2">
        <v>1.0629</v>
      </c>
      <c r="T68" s="2">
        <v>0.85873704282523078</v>
      </c>
      <c r="U68" s="7">
        <f t="shared" si="31"/>
        <v>968841.4013943075</v>
      </c>
      <c r="V68" s="6">
        <v>820080</v>
      </c>
      <c r="W68" s="2">
        <v>1.0295000000000001</v>
      </c>
      <c r="X68" s="2">
        <v>0.88406978558857519</v>
      </c>
      <c r="Y68" s="7">
        <f t="shared" si="32"/>
        <v>927619.07868395979</v>
      </c>
      <c r="Z68" s="6">
        <v>755610</v>
      </c>
      <c r="AA68" s="2">
        <v>1.0375000000000001</v>
      </c>
      <c r="AB68" s="3">
        <v>0.9172224025481468</v>
      </c>
      <c r="AC68" s="7">
        <f t="shared" si="33"/>
        <v>823802.38195319974</v>
      </c>
      <c r="AD68" s="6">
        <v>404280</v>
      </c>
      <c r="AE68" s="2">
        <v>1.0430999999999999</v>
      </c>
      <c r="AF68" s="3">
        <v>0.95675468809797182</v>
      </c>
      <c r="AG68" s="7">
        <f t="shared" si="34"/>
        <v>422553.45599999995</v>
      </c>
      <c r="AH68" s="6">
        <v>375960</v>
      </c>
      <c r="AI68" s="2">
        <v>1.0451999999999999</v>
      </c>
      <c r="AJ68" s="3">
        <v>1</v>
      </c>
      <c r="AK68" s="7">
        <f t="shared" si="35"/>
        <v>375960</v>
      </c>
    </row>
    <row r="69" spans="1:37" x14ac:dyDescent="0.25">
      <c r="A69" t="s">
        <v>159</v>
      </c>
      <c r="B69" s="6">
        <v>157520</v>
      </c>
      <c r="C69" s="2">
        <v>1.0584</v>
      </c>
      <c r="D69" s="2">
        <v>0.64776647727787162</v>
      </c>
      <c r="E69" s="7">
        <f t="shared" si="27"/>
        <v>243174.0534983394</v>
      </c>
      <c r="F69" s="6">
        <v>229040</v>
      </c>
      <c r="G69" s="2">
        <v>1.0590999999999999</v>
      </c>
      <c r="H69" s="2">
        <v>0.68604947608499378</v>
      </c>
      <c r="I69" s="7">
        <f t="shared" si="28"/>
        <v>333853.47264899674</v>
      </c>
      <c r="J69" s="6">
        <v>264840</v>
      </c>
      <c r="K69" s="2">
        <v>1.0641</v>
      </c>
      <c r="L69" s="2">
        <v>0.7300252475020419</v>
      </c>
      <c r="M69" s="7">
        <f t="shared" si="29"/>
        <v>362781.97350874392</v>
      </c>
      <c r="N69" s="6">
        <v>269790</v>
      </c>
      <c r="O69" s="2">
        <v>1.1067</v>
      </c>
      <c r="P69" s="2">
        <v>0.80791894141050979</v>
      </c>
      <c r="Q69" s="7">
        <f t="shared" si="30"/>
        <v>333932.01492341002</v>
      </c>
      <c r="R69" s="6">
        <v>252450</v>
      </c>
      <c r="S69" s="2">
        <v>1.0629</v>
      </c>
      <c r="T69" s="2">
        <v>0.85873704282523078</v>
      </c>
      <c r="U69" s="7">
        <f t="shared" si="31"/>
        <v>293978.23479169322</v>
      </c>
      <c r="V69" s="6">
        <v>238850</v>
      </c>
      <c r="W69" s="2">
        <v>1.0295000000000001</v>
      </c>
      <c r="X69" s="2">
        <v>0.88406978558857519</v>
      </c>
      <c r="Y69" s="7">
        <f t="shared" si="32"/>
        <v>270170.97959182493</v>
      </c>
      <c r="Z69" s="6">
        <v>260290</v>
      </c>
      <c r="AA69" s="2">
        <v>1.0375000000000001</v>
      </c>
      <c r="AB69" s="3">
        <v>0.9172224025481468</v>
      </c>
      <c r="AC69" s="7">
        <f t="shared" si="33"/>
        <v>283780.68315479992</v>
      </c>
      <c r="AD69" s="6">
        <v>151560</v>
      </c>
      <c r="AE69" s="2">
        <v>1.0430999999999999</v>
      </c>
      <c r="AF69" s="3">
        <v>0.95675468809797182</v>
      </c>
      <c r="AG69" s="7">
        <f t="shared" si="34"/>
        <v>158410.51199999999</v>
      </c>
      <c r="AH69" s="6">
        <v>130260</v>
      </c>
      <c r="AI69" s="2">
        <v>1.0451999999999999</v>
      </c>
      <c r="AJ69" s="3">
        <v>1</v>
      </c>
      <c r="AK69" s="7">
        <f t="shared" si="35"/>
        <v>130260</v>
      </c>
    </row>
    <row r="70" spans="1:37" x14ac:dyDescent="0.25">
      <c r="A70" t="s">
        <v>160</v>
      </c>
      <c r="B70" s="6">
        <v>302180</v>
      </c>
      <c r="C70" s="2">
        <v>1.0584</v>
      </c>
      <c r="D70" s="2">
        <v>0.64776647727787162</v>
      </c>
      <c r="E70" s="7">
        <f t="shared" si="27"/>
        <v>466495.27352798497</v>
      </c>
      <c r="F70" s="6">
        <v>321785</v>
      </c>
      <c r="G70" s="2">
        <v>1.0590999999999999</v>
      </c>
      <c r="H70" s="2">
        <v>0.68604947608499378</v>
      </c>
      <c r="I70" s="7">
        <f t="shared" si="28"/>
        <v>469040.51561455382</v>
      </c>
      <c r="J70" s="6">
        <v>352760</v>
      </c>
      <c r="K70" s="2">
        <v>1.0641</v>
      </c>
      <c r="L70" s="2">
        <v>0.7300252475020419</v>
      </c>
      <c r="M70" s="7">
        <f t="shared" si="29"/>
        <v>483216.16438205901</v>
      </c>
      <c r="N70" s="6">
        <v>354620</v>
      </c>
      <c r="O70" s="2">
        <v>1.1067</v>
      </c>
      <c r="P70" s="2">
        <v>0.80791894141050979</v>
      </c>
      <c r="Q70" s="7">
        <f t="shared" si="30"/>
        <v>438930.17210474692</v>
      </c>
      <c r="R70" s="6">
        <v>331160</v>
      </c>
      <c r="S70" s="2">
        <v>1.0629</v>
      </c>
      <c r="T70" s="2">
        <v>0.85873704282523078</v>
      </c>
      <c r="U70" s="7">
        <f t="shared" si="31"/>
        <v>385636.09520149388</v>
      </c>
      <c r="V70" s="6">
        <v>294100</v>
      </c>
      <c r="W70" s="2">
        <v>1.0295000000000001</v>
      </c>
      <c r="X70" s="2">
        <v>0.88406978558857519</v>
      </c>
      <c r="Y70" s="7">
        <f t="shared" si="32"/>
        <v>332666.04604544991</v>
      </c>
      <c r="Z70" s="6">
        <v>256300</v>
      </c>
      <c r="AA70" s="2">
        <v>1.0375000000000001</v>
      </c>
      <c r="AB70" s="3">
        <v>0.9172224025481468</v>
      </c>
      <c r="AC70" s="7">
        <f t="shared" si="33"/>
        <v>279430.5931559999</v>
      </c>
      <c r="AD70" s="6">
        <v>151740</v>
      </c>
      <c r="AE70" s="2">
        <v>1.0430999999999999</v>
      </c>
      <c r="AF70" s="3">
        <v>0.95675468809797182</v>
      </c>
      <c r="AG70" s="7">
        <f t="shared" si="34"/>
        <v>158598.64799999999</v>
      </c>
      <c r="AH70" s="6">
        <v>142200</v>
      </c>
      <c r="AI70" s="2">
        <v>1.0451999999999999</v>
      </c>
      <c r="AJ70" s="3">
        <v>1</v>
      </c>
      <c r="AK70" s="7">
        <f t="shared" si="35"/>
        <v>142200</v>
      </c>
    </row>
    <row r="71" spans="1:37" x14ac:dyDescent="0.25">
      <c r="A71" t="s">
        <v>161</v>
      </c>
      <c r="B71" s="6">
        <v>812865</v>
      </c>
      <c r="C71" s="2">
        <v>1.0584</v>
      </c>
      <c r="D71" s="2">
        <v>0.64776647727787162</v>
      </c>
      <c r="E71" s="7">
        <f t="shared" si="27"/>
        <v>1254873.520803248</v>
      </c>
      <c r="F71" s="6">
        <v>851530</v>
      </c>
      <c r="G71" s="2">
        <v>1.0590999999999999</v>
      </c>
      <c r="H71" s="2">
        <v>0.68604947608499378</v>
      </c>
      <c r="I71" s="7">
        <f t="shared" si="28"/>
        <v>1241207.856989173</v>
      </c>
      <c r="J71" s="6">
        <v>951560</v>
      </c>
      <c r="K71" s="2">
        <v>1.0641</v>
      </c>
      <c r="L71" s="2">
        <v>0.7300252475020419</v>
      </c>
      <c r="M71" s="7">
        <f t="shared" si="29"/>
        <v>1303461.7682826626</v>
      </c>
      <c r="N71" s="6">
        <v>972230</v>
      </c>
      <c r="O71" s="2">
        <v>1.1067</v>
      </c>
      <c r="P71" s="2">
        <v>0.80791894141050979</v>
      </c>
      <c r="Q71" s="7">
        <f t="shared" si="30"/>
        <v>1203375.673186504</v>
      </c>
      <c r="R71" s="6">
        <v>904910</v>
      </c>
      <c r="S71" s="2">
        <v>1.0629</v>
      </c>
      <c r="T71" s="2">
        <v>0.85873704282523078</v>
      </c>
      <c r="U71" s="7">
        <f t="shared" si="31"/>
        <v>1053768.4470007967</v>
      </c>
      <c r="V71" s="6">
        <v>834020</v>
      </c>
      <c r="W71" s="2">
        <v>1.0295000000000001</v>
      </c>
      <c r="X71" s="2">
        <v>0.88406978558857519</v>
      </c>
      <c r="Y71" s="7">
        <f t="shared" si="32"/>
        <v>943387.06468148984</v>
      </c>
      <c r="Z71" s="6">
        <v>712770</v>
      </c>
      <c r="AA71" s="2">
        <v>1.0375000000000001</v>
      </c>
      <c r="AB71" s="3">
        <v>0.9172224025481468</v>
      </c>
      <c r="AC71" s="7">
        <f t="shared" si="33"/>
        <v>777096.15249239979</v>
      </c>
      <c r="AD71" s="6">
        <v>408060</v>
      </c>
      <c r="AE71" s="2">
        <v>1.0430999999999999</v>
      </c>
      <c r="AF71" s="3">
        <v>0.95675468809797182</v>
      </c>
      <c r="AG71" s="7">
        <f t="shared" si="34"/>
        <v>426504.31199999992</v>
      </c>
      <c r="AH71" s="6">
        <v>404040</v>
      </c>
      <c r="AI71" s="2">
        <v>1.0451999999999999</v>
      </c>
      <c r="AJ71" s="3">
        <v>1</v>
      </c>
      <c r="AK71" s="7">
        <f t="shared" si="35"/>
        <v>404040</v>
      </c>
    </row>
    <row r="72" spans="1:37" x14ac:dyDescent="0.25">
      <c r="A72" t="s">
        <v>162</v>
      </c>
      <c r="B72" s="6">
        <v>251185</v>
      </c>
      <c r="C72" s="2">
        <v>1.0584</v>
      </c>
      <c r="D72" s="2">
        <v>0.64776647727787162</v>
      </c>
      <c r="E72" s="7">
        <f t="shared" si="27"/>
        <v>387770.91561693995</v>
      </c>
      <c r="F72" s="6">
        <v>257150</v>
      </c>
      <c r="G72" s="2">
        <v>1.0590999999999999</v>
      </c>
      <c r="H72" s="2">
        <v>0.68604947608499378</v>
      </c>
      <c r="I72" s="7">
        <f t="shared" si="28"/>
        <v>374827.19390363916</v>
      </c>
      <c r="J72" s="6">
        <v>284110</v>
      </c>
      <c r="K72" s="2">
        <v>1.0641</v>
      </c>
      <c r="L72" s="2">
        <v>0.7300252475020419</v>
      </c>
      <c r="M72" s="7">
        <f t="shared" si="29"/>
        <v>389178.32084869826</v>
      </c>
      <c r="N72" s="6">
        <v>284240</v>
      </c>
      <c r="O72" s="2">
        <v>1.1067</v>
      </c>
      <c r="P72" s="2">
        <v>0.80791894141050979</v>
      </c>
      <c r="Q72" s="7">
        <f t="shared" si="30"/>
        <v>351817.47255950951</v>
      </c>
      <c r="R72" s="6">
        <v>266050</v>
      </c>
      <c r="S72" s="2">
        <v>1.0629</v>
      </c>
      <c r="T72" s="2">
        <v>0.85873704282523078</v>
      </c>
      <c r="U72" s="7">
        <f t="shared" si="31"/>
        <v>309815.44609360263</v>
      </c>
      <c r="V72" s="6">
        <v>263840</v>
      </c>
      <c r="W72" s="2">
        <v>1.0295000000000001</v>
      </c>
      <c r="X72" s="2">
        <v>0.88406978558857519</v>
      </c>
      <c r="Y72" s="7">
        <f t="shared" si="32"/>
        <v>298437.97888007993</v>
      </c>
      <c r="Z72" s="6">
        <v>245050</v>
      </c>
      <c r="AA72" s="2">
        <v>1.0375000000000001</v>
      </c>
      <c r="AB72" s="3">
        <v>0.9172224025481468</v>
      </c>
      <c r="AC72" s="7">
        <f t="shared" si="33"/>
        <v>267165.30180599994</v>
      </c>
      <c r="AD72" s="6">
        <v>164880</v>
      </c>
      <c r="AE72" s="2">
        <v>1.0430999999999999</v>
      </c>
      <c r="AF72" s="3">
        <v>0.95675468809797182</v>
      </c>
      <c r="AG72" s="7">
        <f t="shared" si="34"/>
        <v>172332.57599999997</v>
      </c>
      <c r="AH72" s="6">
        <v>159840</v>
      </c>
      <c r="AI72" s="2">
        <v>1.0451999999999999</v>
      </c>
      <c r="AJ72" s="3">
        <v>1</v>
      </c>
      <c r="AK72" s="7">
        <f t="shared" si="35"/>
        <v>159840</v>
      </c>
    </row>
    <row r="73" spans="1:37" x14ac:dyDescent="0.25">
      <c r="A73" t="s">
        <v>163</v>
      </c>
      <c r="B73" s="6">
        <v>362575</v>
      </c>
      <c r="C73" s="2">
        <v>1.0584</v>
      </c>
      <c r="D73" s="2">
        <v>0.64776647727787162</v>
      </c>
      <c r="E73" s="7">
        <f t="shared" si="27"/>
        <v>559731.03381894622</v>
      </c>
      <c r="F73" s="6">
        <v>413500</v>
      </c>
      <c r="G73" s="2">
        <v>1.0590999999999999</v>
      </c>
      <c r="H73" s="2">
        <v>0.68604947608499378</v>
      </c>
      <c r="I73" s="7">
        <f t="shared" si="28"/>
        <v>602726.20913534821</v>
      </c>
      <c r="J73" s="6">
        <v>492960</v>
      </c>
      <c r="K73" s="2">
        <v>1.0641</v>
      </c>
      <c r="L73" s="2">
        <v>0.7300252475020419</v>
      </c>
      <c r="M73" s="7">
        <f t="shared" si="29"/>
        <v>675264.31679833261</v>
      </c>
      <c r="N73" s="6">
        <v>520880</v>
      </c>
      <c r="O73" s="2">
        <v>1.1067</v>
      </c>
      <c r="P73" s="2">
        <v>0.80791894141050979</v>
      </c>
      <c r="Q73" s="7">
        <f t="shared" si="30"/>
        <v>644718.1434942208</v>
      </c>
      <c r="R73" s="6">
        <v>487220</v>
      </c>
      <c r="S73" s="2">
        <v>1.0629</v>
      </c>
      <c r="T73" s="2">
        <v>0.85873704282523078</v>
      </c>
      <c r="U73" s="7">
        <f t="shared" si="31"/>
        <v>567368.09489090415</v>
      </c>
      <c r="V73" s="6">
        <v>464950</v>
      </c>
      <c r="W73" s="2">
        <v>1.0295000000000001</v>
      </c>
      <c r="X73" s="2">
        <v>0.88406978558857519</v>
      </c>
      <c r="Y73" s="7">
        <f t="shared" si="32"/>
        <v>525920.02077127493</v>
      </c>
      <c r="Z73" s="6">
        <v>387690</v>
      </c>
      <c r="AA73" s="2">
        <v>1.0375000000000001</v>
      </c>
      <c r="AB73" s="3">
        <v>0.9172224025481468</v>
      </c>
      <c r="AC73" s="7">
        <f t="shared" si="33"/>
        <v>422678.29364279989</v>
      </c>
      <c r="AD73" s="6">
        <v>198360</v>
      </c>
      <c r="AE73" s="2">
        <v>1.0430999999999999</v>
      </c>
      <c r="AF73" s="3">
        <v>0.95675468809797182</v>
      </c>
      <c r="AG73" s="7">
        <f t="shared" si="34"/>
        <v>207325.87199999997</v>
      </c>
      <c r="AH73" s="6">
        <v>162840</v>
      </c>
      <c r="AI73" s="2">
        <v>1.0451999999999999</v>
      </c>
      <c r="AJ73" s="3">
        <v>1</v>
      </c>
      <c r="AK73" s="7">
        <f t="shared" si="35"/>
        <v>162840</v>
      </c>
    </row>
    <row r="74" spans="1:37" x14ac:dyDescent="0.25">
      <c r="A74" t="s">
        <v>164</v>
      </c>
      <c r="B74" s="6">
        <v>1067110</v>
      </c>
      <c r="C74" s="2">
        <v>1.0584</v>
      </c>
      <c r="D74" s="2">
        <v>0.64776647727787162</v>
      </c>
      <c r="E74" s="7">
        <f t="shared" si="27"/>
        <v>1647368.3610247141</v>
      </c>
      <c r="F74" s="6">
        <v>1186770</v>
      </c>
      <c r="G74" s="2">
        <v>1.0590999999999999</v>
      </c>
      <c r="H74" s="2">
        <v>0.68604947608499378</v>
      </c>
      <c r="I74" s="7">
        <f t="shared" si="28"/>
        <v>1729860.6607389532</v>
      </c>
      <c r="J74" s="6">
        <v>1387540</v>
      </c>
      <c r="K74" s="2">
        <v>1.0641</v>
      </c>
      <c r="L74" s="2">
        <v>0.7300252475020419</v>
      </c>
      <c r="M74" s="7">
        <f t="shared" si="29"/>
        <v>1900673.9900404869</v>
      </c>
      <c r="N74" s="6">
        <v>1426810</v>
      </c>
      <c r="O74" s="2">
        <v>1.1067</v>
      </c>
      <c r="P74" s="2">
        <v>0.80791894141050979</v>
      </c>
      <c r="Q74" s="7">
        <f t="shared" si="30"/>
        <v>1766031.1287033274</v>
      </c>
      <c r="R74" s="6">
        <v>1332800</v>
      </c>
      <c r="S74" s="2">
        <v>1.0629</v>
      </c>
      <c r="T74" s="2">
        <v>0.85873704282523078</v>
      </c>
      <c r="U74" s="7">
        <f t="shared" si="31"/>
        <v>1552046.7075871211</v>
      </c>
      <c r="V74" s="6">
        <v>1316140</v>
      </c>
      <c r="W74" s="2">
        <v>1.0295000000000001</v>
      </c>
      <c r="X74" s="2">
        <v>0.88406978558857519</v>
      </c>
      <c r="Y74" s="7">
        <f t="shared" si="32"/>
        <v>1488728.6291814297</v>
      </c>
      <c r="Z74" s="6">
        <v>1213150</v>
      </c>
      <c r="AA74" s="2">
        <v>1.0375000000000001</v>
      </c>
      <c r="AB74" s="3">
        <v>0.9172224025481468</v>
      </c>
      <c r="AC74" s="7">
        <f t="shared" si="33"/>
        <v>1322634.5067779997</v>
      </c>
      <c r="AD74" s="6">
        <v>659520</v>
      </c>
      <c r="AE74" s="2">
        <v>1.0430999999999999</v>
      </c>
      <c r="AF74" s="3">
        <v>0.95675468809797182</v>
      </c>
      <c r="AG74" s="7">
        <f t="shared" si="34"/>
        <v>689330.30399999989</v>
      </c>
      <c r="AH74" s="6">
        <v>512700</v>
      </c>
      <c r="AI74" s="2">
        <v>1.0451999999999999</v>
      </c>
      <c r="AJ74" s="3">
        <v>1</v>
      </c>
      <c r="AK74" s="7">
        <f t="shared" si="35"/>
        <v>512700</v>
      </c>
    </row>
    <row r="75" spans="1:37" x14ac:dyDescent="0.25">
      <c r="A75" t="s">
        <v>165</v>
      </c>
      <c r="B75" s="6">
        <v>361130</v>
      </c>
      <c r="C75" s="2">
        <v>1.0584</v>
      </c>
      <c r="D75" s="2">
        <v>0.64776647727787162</v>
      </c>
      <c r="E75" s="7">
        <f t="shared" si="27"/>
        <v>557500.29164458672</v>
      </c>
      <c r="F75" s="6">
        <v>397145</v>
      </c>
      <c r="G75" s="2">
        <v>1.0590999999999999</v>
      </c>
      <c r="H75" s="2">
        <v>0.68604947608499378</v>
      </c>
      <c r="I75" s="7">
        <f t="shared" si="28"/>
        <v>578886.82062166347</v>
      </c>
      <c r="J75" s="6">
        <v>460770</v>
      </c>
      <c r="K75" s="2">
        <v>1.0641</v>
      </c>
      <c r="L75" s="2">
        <v>0.7300252475020419</v>
      </c>
      <c r="M75" s="7">
        <f t="shared" si="29"/>
        <v>631169.95141830517</v>
      </c>
      <c r="N75" s="6">
        <v>467330</v>
      </c>
      <c r="O75" s="2">
        <v>1.1067</v>
      </c>
      <c r="P75" s="2">
        <v>0.80791894141050979</v>
      </c>
      <c r="Q75" s="7">
        <f t="shared" si="30"/>
        <v>578436.74166632281</v>
      </c>
      <c r="R75" s="6">
        <v>440810</v>
      </c>
      <c r="S75" s="2">
        <v>1.0629</v>
      </c>
      <c r="T75" s="2">
        <v>0.85873704282523078</v>
      </c>
      <c r="U75" s="7">
        <f t="shared" si="31"/>
        <v>513323.61132313835</v>
      </c>
      <c r="V75" s="6">
        <v>435540</v>
      </c>
      <c r="W75" s="2">
        <v>1.0295000000000001</v>
      </c>
      <c r="X75" s="2">
        <v>0.88406978558857519</v>
      </c>
      <c r="Y75" s="7">
        <f t="shared" si="32"/>
        <v>492653.41616672988</v>
      </c>
      <c r="Z75" s="6">
        <v>383120</v>
      </c>
      <c r="AA75" s="2">
        <v>1.0375000000000001</v>
      </c>
      <c r="AB75" s="3">
        <v>0.9172224025481468</v>
      </c>
      <c r="AC75" s="7">
        <f t="shared" si="33"/>
        <v>417695.85973439988</v>
      </c>
      <c r="AD75" s="6">
        <v>248400</v>
      </c>
      <c r="AE75" s="2">
        <v>1.0430999999999999</v>
      </c>
      <c r="AF75" s="3">
        <v>0.95675468809797182</v>
      </c>
      <c r="AG75" s="7">
        <f t="shared" si="34"/>
        <v>259627.67999999996</v>
      </c>
      <c r="AH75" s="6">
        <v>244560</v>
      </c>
      <c r="AI75" s="2">
        <v>1.0451999999999999</v>
      </c>
      <c r="AJ75" s="3">
        <v>1</v>
      </c>
      <c r="AK75" s="7">
        <f t="shared" si="35"/>
        <v>244560</v>
      </c>
    </row>
    <row r="76" spans="1:37" x14ac:dyDescent="0.25">
      <c r="A76" t="s">
        <v>166</v>
      </c>
      <c r="B76" s="6">
        <v>365975</v>
      </c>
      <c r="C76" s="2">
        <v>1.0584</v>
      </c>
      <c r="D76" s="2">
        <v>0.64776647727787162</v>
      </c>
      <c r="E76" s="7">
        <f t="shared" si="27"/>
        <v>564979.83893508604</v>
      </c>
      <c r="F76" s="6">
        <v>408320</v>
      </c>
      <c r="G76" s="2">
        <v>1.0590999999999999</v>
      </c>
      <c r="H76" s="2">
        <v>0.68604947608499378</v>
      </c>
      <c r="I76" s="7">
        <f t="shared" si="28"/>
        <v>595175.73328692955</v>
      </c>
      <c r="J76" s="6">
        <v>456030</v>
      </c>
      <c r="K76" s="2">
        <v>1.0641</v>
      </c>
      <c r="L76" s="2">
        <v>0.7300252475020419</v>
      </c>
      <c r="M76" s="7">
        <f t="shared" si="29"/>
        <v>624677.0252952443</v>
      </c>
      <c r="N76" s="6">
        <v>459000</v>
      </c>
      <c r="O76" s="2">
        <v>1.1067</v>
      </c>
      <c r="P76" s="2">
        <v>0.80791894141050979</v>
      </c>
      <c r="Q76" s="7">
        <f t="shared" si="30"/>
        <v>568126.3013819831</v>
      </c>
      <c r="R76" s="6">
        <v>426700</v>
      </c>
      <c r="S76" s="2">
        <v>1.0629</v>
      </c>
      <c r="T76" s="2">
        <v>0.85873704282523078</v>
      </c>
      <c r="U76" s="7">
        <f t="shared" si="31"/>
        <v>496892.50459740736</v>
      </c>
      <c r="V76" s="6">
        <v>433500</v>
      </c>
      <c r="W76" s="2">
        <v>1.0295000000000001</v>
      </c>
      <c r="X76" s="2">
        <v>0.88406978558857519</v>
      </c>
      <c r="Y76" s="7">
        <f t="shared" si="32"/>
        <v>490345.90602074988</v>
      </c>
      <c r="Z76" s="6">
        <v>356890</v>
      </c>
      <c r="AA76" s="2">
        <v>1.0375000000000001</v>
      </c>
      <c r="AB76" s="3">
        <v>0.9172224025481468</v>
      </c>
      <c r="AC76" s="7">
        <f t="shared" si="33"/>
        <v>389098.65154679993</v>
      </c>
      <c r="AD76" s="6">
        <v>187740</v>
      </c>
      <c r="AE76" s="2">
        <v>1.0430999999999999</v>
      </c>
      <c r="AF76" s="3">
        <v>0.95675468809797182</v>
      </c>
      <c r="AG76" s="7">
        <f t="shared" si="34"/>
        <v>196225.84799999997</v>
      </c>
      <c r="AH76" s="6">
        <v>170160</v>
      </c>
      <c r="AI76" s="2">
        <v>1.0451999999999999</v>
      </c>
      <c r="AJ76" s="3">
        <v>1</v>
      </c>
      <c r="AK76" s="7">
        <f t="shared" si="35"/>
        <v>170160</v>
      </c>
    </row>
    <row r="77" spans="1:37" x14ac:dyDescent="0.25">
      <c r="A77" t="s">
        <v>167</v>
      </c>
      <c r="B77" s="6">
        <v>173950</v>
      </c>
      <c r="C77" s="2">
        <v>1.0584</v>
      </c>
      <c r="D77" s="2">
        <v>0.64776647727787162</v>
      </c>
      <c r="E77" s="7">
        <f t="shared" si="27"/>
        <v>268538.13233898004</v>
      </c>
      <c r="F77" s="6">
        <v>180375</v>
      </c>
      <c r="G77" s="2">
        <v>1.0590999999999999</v>
      </c>
      <c r="H77" s="2">
        <v>0.68604947608499378</v>
      </c>
      <c r="I77" s="7">
        <f t="shared" si="28"/>
        <v>262918.35543600586</v>
      </c>
      <c r="J77" s="6">
        <v>213330</v>
      </c>
      <c r="K77" s="2">
        <v>1.0641</v>
      </c>
      <c r="L77" s="2">
        <v>0.7300252475020419</v>
      </c>
      <c r="M77" s="7">
        <f t="shared" si="29"/>
        <v>292222.77000687335</v>
      </c>
      <c r="N77" s="6">
        <v>221680</v>
      </c>
      <c r="O77" s="2">
        <v>1.1067</v>
      </c>
      <c r="P77" s="2">
        <v>0.80791894141050979</v>
      </c>
      <c r="Q77" s="7">
        <f t="shared" si="30"/>
        <v>274383.96185263182</v>
      </c>
      <c r="R77" s="6">
        <v>206380</v>
      </c>
      <c r="S77" s="2">
        <v>1.0629</v>
      </c>
      <c r="T77" s="2">
        <v>0.85873704282523078</v>
      </c>
      <c r="U77" s="7">
        <f t="shared" si="31"/>
        <v>240329.68150647511</v>
      </c>
      <c r="V77" s="6">
        <v>184450</v>
      </c>
      <c r="W77" s="2">
        <v>1.0295000000000001</v>
      </c>
      <c r="X77" s="2">
        <v>0.88406978558857519</v>
      </c>
      <c r="Y77" s="7">
        <f t="shared" si="32"/>
        <v>208637.37569902497</v>
      </c>
      <c r="Z77" s="6">
        <v>188280</v>
      </c>
      <c r="AA77" s="2">
        <v>1.0375000000000001</v>
      </c>
      <c r="AB77" s="3">
        <v>0.9172224025481468</v>
      </c>
      <c r="AC77" s="7">
        <f t="shared" si="33"/>
        <v>205271.91603359993</v>
      </c>
      <c r="AD77" s="6">
        <v>104760</v>
      </c>
      <c r="AE77" s="2">
        <v>1.0430999999999999</v>
      </c>
      <c r="AF77" s="3">
        <v>0.95675468809797182</v>
      </c>
      <c r="AG77" s="7">
        <f t="shared" si="34"/>
        <v>109495.15199999999</v>
      </c>
      <c r="AH77" s="6">
        <v>82440</v>
      </c>
      <c r="AI77" s="2">
        <v>1.0451999999999999</v>
      </c>
      <c r="AJ77" s="3">
        <v>1</v>
      </c>
      <c r="AK77" s="7">
        <f t="shared" si="35"/>
        <v>82440</v>
      </c>
    </row>
    <row r="78" spans="1:37" x14ac:dyDescent="0.25">
      <c r="A78" t="s">
        <v>168</v>
      </c>
      <c r="B78" s="6">
        <v>498320</v>
      </c>
      <c r="C78" s="2">
        <v>1.0584</v>
      </c>
      <c r="D78" s="2">
        <v>0.64776647727787162</v>
      </c>
      <c r="E78" s="7">
        <f t="shared" si="27"/>
        <v>769289.57808083086</v>
      </c>
      <c r="F78" s="6">
        <v>510720</v>
      </c>
      <c r="G78" s="2">
        <v>1.0590999999999999</v>
      </c>
      <c r="H78" s="2">
        <v>0.68604947608499378</v>
      </c>
      <c r="I78" s="7">
        <f t="shared" si="28"/>
        <v>744436.10527111252</v>
      </c>
      <c r="J78" s="6">
        <v>550490</v>
      </c>
      <c r="K78" s="2">
        <v>1.0641</v>
      </c>
      <c r="L78" s="2">
        <v>0.7300252475020419</v>
      </c>
      <c r="M78" s="7">
        <f t="shared" si="29"/>
        <v>754069.81043961807</v>
      </c>
      <c r="N78" s="6">
        <v>546720</v>
      </c>
      <c r="O78" s="2">
        <v>1.1067</v>
      </c>
      <c r="P78" s="2">
        <v>0.80791894141050979</v>
      </c>
      <c r="Q78" s="7">
        <f t="shared" si="30"/>
        <v>676701.55009053985</v>
      </c>
      <c r="R78" s="6">
        <v>511700</v>
      </c>
      <c r="S78" s="2">
        <v>1.0629</v>
      </c>
      <c r="T78" s="2">
        <v>0.85873704282523078</v>
      </c>
      <c r="U78" s="7">
        <f t="shared" si="31"/>
        <v>595875.07523434109</v>
      </c>
      <c r="V78" s="6">
        <v>432820</v>
      </c>
      <c r="W78" s="2">
        <v>1.0295000000000001</v>
      </c>
      <c r="X78" s="2">
        <v>0.88406978558857519</v>
      </c>
      <c r="Y78" s="7">
        <f t="shared" si="32"/>
        <v>489576.73597208993</v>
      </c>
      <c r="Z78" s="6">
        <v>504550</v>
      </c>
      <c r="AA78" s="2">
        <v>1.0375000000000001</v>
      </c>
      <c r="AB78" s="3">
        <v>0.9172224025481468</v>
      </c>
      <c r="AC78" s="7">
        <f t="shared" si="33"/>
        <v>550084.68894599983</v>
      </c>
      <c r="AD78" s="6">
        <v>247500</v>
      </c>
      <c r="AE78" s="2">
        <v>1.0430999999999999</v>
      </c>
      <c r="AF78" s="3">
        <v>0.95675468809797182</v>
      </c>
      <c r="AG78" s="7">
        <f t="shared" si="34"/>
        <v>258686.99999999997</v>
      </c>
      <c r="AH78" s="6">
        <v>226980</v>
      </c>
      <c r="AI78" s="2">
        <v>1.0451999999999999</v>
      </c>
      <c r="AJ78" s="3">
        <v>1</v>
      </c>
      <c r="AK78" s="7">
        <f t="shared" si="35"/>
        <v>226980</v>
      </c>
    </row>
    <row r="79" spans="1:37" x14ac:dyDescent="0.25">
      <c r="A79" t="s">
        <v>169</v>
      </c>
      <c r="B79" s="6">
        <v>1978445</v>
      </c>
      <c r="C79" s="2">
        <v>1.0584</v>
      </c>
      <c r="D79" s="2">
        <v>0.64776647727787162</v>
      </c>
      <c r="E79" s="7">
        <f t="shared" si="27"/>
        <v>3054256.5405886369</v>
      </c>
      <c r="F79" s="6">
        <v>2113155</v>
      </c>
      <c r="G79" s="2">
        <v>1.0590999999999999</v>
      </c>
      <c r="H79" s="2">
        <v>0.68604947608499378</v>
      </c>
      <c r="I79" s="7">
        <f t="shared" si="28"/>
        <v>3080178.7242210559</v>
      </c>
      <c r="J79" s="6">
        <v>2390670</v>
      </c>
      <c r="K79" s="2">
        <v>1.0641</v>
      </c>
      <c r="L79" s="2">
        <v>0.7300252475020419</v>
      </c>
      <c r="M79" s="7">
        <f t="shared" si="29"/>
        <v>3274777.1507632867</v>
      </c>
      <c r="N79" s="6">
        <v>2444250</v>
      </c>
      <c r="O79" s="2">
        <v>1.1067</v>
      </c>
      <c r="P79" s="2">
        <v>0.80791894141050979</v>
      </c>
      <c r="Q79" s="7">
        <f t="shared" si="30"/>
        <v>3025365.3859540569</v>
      </c>
      <c r="R79" s="6">
        <v>2256410</v>
      </c>
      <c r="S79" s="2">
        <v>1.0629</v>
      </c>
      <c r="T79" s="2">
        <v>0.85873704282523078</v>
      </c>
      <c r="U79" s="7">
        <f t="shared" si="31"/>
        <v>2627591.3201280432</v>
      </c>
      <c r="V79" s="6">
        <v>2149140</v>
      </c>
      <c r="W79" s="2">
        <v>1.0295000000000001</v>
      </c>
      <c r="X79" s="2">
        <v>0.88406978558857519</v>
      </c>
      <c r="Y79" s="7">
        <f t="shared" si="32"/>
        <v>2430961.9387899293</v>
      </c>
      <c r="Z79" s="6">
        <v>1995720</v>
      </c>
      <c r="AA79" s="2">
        <v>1.0375000000000001</v>
      </c>
      <c r="AB79" s="2">
        <v>0.9172224025481468</v>
      </c>
      <c r="AC79" s="7">
        <f t="shared" si="33"/>
        <v>2175829.9780463995</v>
      </c>
      <c r="AD79" s="6">
        <v>1245960</v>
      </c>
      <c r="AE79" s="2">
        <v>1.0430999999999999</v>
      </c>
      <c r="AF79" s="2">
        <v>0.95675468809797182</v>
      </c>
      <c r="AG79" s="7">
        <f t="shared" si="34"/>
        <v>1302277.3919999998</v>
      </c>
      <c r="AH79" s="6">
        <v>1130820</v>
      </c>
      <c r="AI79" s="2">
        <v>1.0451999999999999</v>
      </c>
      <c r="AJ79" s="2">
        <v>1</v>
      </c>
      <c r="AK79" s="7">
        <f t="shared" si="35"/>
        <v>1130820</v>
      </c>
    </row>
    <row r="80" spans="1:37" x14ac:dyDescent="0.25">
      <c r="A80" t="s">
        <v>170</v>
      </c>
      <c r="B80" s="6">
        <v>447015</v>
      </c>
      <c r="C80" s="2">
        <v>1.0584</v>
      </c>
      <c r="D80" s="2">
        <v>0.64776647727787162</v>
      </c>
      <c r="E80" s="7">
        <f t="shared" si="27"/>
        <v>690086.65264449071</v>
      </c>
      <c r="F80" s="6">
        <v>455560</v>
      </c>
      <c r="G80" s="2">
        <v>1.0590999999999999</v>
      </c>
      <c r="H80" s="2">
        <v>0.68604947608499378</v>
      </c>
      <c r="I80" s="7">
        <f t="shared" si="28"/>
        <v>664033.74083119514</v>
      </c>
      <c r="J80" s="6">
        <v>507390</v>
      </c>
      <c r="K80" s="2">
        <v>1.0641</v>
      </c>
      <c r="L80" s="2">
        <v>0.7300252475020419</v>
      </c>
      <c r="M80" s="7">
        <f t="shared" si="29"/>
        <v>695030.75645144843</v>
      </c>
      <c r="N80" s="6">
        <v>518670</v>
      </c>
      <c r="O80" s="2">
        <v>1.1067</v>
      </c>
      <c r="P80" s="2">
        <v>0.80791894141050979</v>
      </c>
      <c r="Q80" s="7">
        <f t="shared" si="30"/>
        <v>641982.7205616408</v>
      </c>
      <c r="R80" s="6">
        <v>471750</v>
      </c>
      <c r="S80" s="2">
        <v>1.0629</v>
      </c>
      <c r="T80" s="2">
        <v>0.85873704282523078</v>
      </c>
      <c r="U80" s="7">
        <f t="shared" si="31"/>
        <v>549353.26703498221</v>
      </c>
      <c r="V80" s="6">
        <v>473790</v>
      </c>
      <c r="W80" s="2">
        <v>1.0295000000000001</v>
      </c>
      <c r="X80" s="2">
        <v>0.88406978558857519</v>
      </c>
      <c r="Y80" s="7">
        <f t="shared" si="32"/>
        <v>535919.23140385491</v>
      </c>
      <c r="Z80" s="6">
        <v>431920</v>
      </c>
      <c r="AA80" s="2">
        <v>1.0375000000000001</v>
      </c>
      <c r="AB80" s="2">
        <v>0.9172224025481468</v>
      </c>
      <c r="AC80" s="7">
        <f t="shared" si="33"/>
        <v>470899.96799039986</v>
      </c>
      <c r="AD80" s="6">
        <v>226800</v>
      </c>
      <c r="AE80" s="2">
        <v>1.0430999999999999</v>
      </c>
      <c r="AF80" s="2">
        <v>0.95675468809797182</v>
      </c>
      <c r="AG80" s="7">
        <f t="shared" si="34"/>
        <v>237051.35999999996</v>
      </c>
      <c r="AH80" s="6">
        <v>189420</v>
      </c>
      <c r="AI80" s="2">
        <v>1.0451999999999999</v>
      </c>
      <c r="AJ80" s="2">
        <v>1</v>
      </c>
      <c r="AK80" s="7">
        <f t="shared" si="35"/>
        <v>189420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topLeftCell="A27" zoomScale="70" zoomScaleNormal="70" workbookViewId="0">
      <selection activeCell="E80" sqref="E80"/>
    </sheetView>
  </sheetViews>
  <sheetFormatPr defaultRowHeight="15" x14ac:dyDescent="0.25"/>
  <cols>
    <col min="1" max="1" width="24.28515625" bestFit="1" customWidth="1"/>
    <col min="2" max="2" width="18" hidden="1" customWidth="1"/>
    <col min="3" max="3" width="9.42578125" hidden="1" customWidth="1"/>
    <col min="4" max="4" width="8.85546875" hidden="1" customWidth="1"/>
    <col min="5" max="5" width="28.140625" bestFit="1" customWidth="1"/>
    <col min="6" max="6" width="18" hidden="1" customWidth="1"/>
    <col min="7" max="7" width="9.42578125" hidden="1" customWidth="1"/>
    <col min="8" max="8" width="8.85546875" hidden="1" customWidth="1"/>
    <col min="9" max="9" width="28.140625" customWidth="1"/>
    <col min="10" max="10" width="18" hidden="1" customWidth="1"/>
    <col min="11" max="11" width="9.42578125" hidden="1" customWidth="1"/>
    <col min="12" max="12" width="8.85546875" hidden="1" customWidth="1"/>
    <col min="13" max="13" width="28.140625" bestFit="1" customWidth="1"/>
    <col min="14" max="14" width="18" hidden="1" customWidth="1"/>
    <col min="15" max="15" width="9.42578125" hidden="1" customWidth="1"/>
    <col min="16" max="16" width="8.85546875" hidden="1" customWidth="1"/>
    <col min="17" max="17" width="28.140625" bestFit="1" customWidth="1"/>
    <col min="18" max="18" width="16.85546875" hidden="1" customWidth="1"/>
    <col min="19" max="19" width="9.42578125" hidden="1" customWidth="1"/>
    <col min="20" max="20" width="8.85546875" hidden="1" customWidth="1"/>
    <col min="21" max="21" width="28.140625" bestFit="1" customWidth="1"/>
    <col min="22" max="22" width="18" hidden="1" customWidth="1"/>
    <col min="23" max="23" width="9.42578125" hidden="1" customWidth="1"/>
    <col min="24" max="24" width="8.85546875" hidden="1" customWidth="1"/>
    <col min="25" max="25" width="28.140625" bestFit="1" customWidth="1"/>
    <col min="26" max="26" width="18" hidden="1" customWidth="1"/>
    <col min="27" max="27" width="9.42578125" hidden="1" customWidth="1"/>
    <col min="28" max="28" width="8.85546875" hidden="1" customWidth="1"/>
    <col min="29" max="29" width="28.140625" bestFit="1" customWidth="1"/>
    <col min="30" max="30" width="18" hidden="1" customWidth="1"/>
    <col min="31" max="31" width="9.42578125" hidden="1" customWidth="1"/>
    <col min="32" max="32" width="8.85546875" hidden="1" customWidth="1"/>
    <col min="33" max="33" width="28.140625" bestFit="1" customWidth="1"/>
    <col min="34" max="34" width="18" hidden="1" customWidth="1"/>
    <col min="35" max="35" width="9.42578125" hidden="1" customWidth="1"/>
    <col min="36" max="36" width="8.85546875" hidden="1" customWidth="1"/>
    <col min="37" max="37" width="28.140625" bestFit="1" customWidth="1"/>
  </cols>
  <sheetData>
    <row r="1" spans="1:37" ht="15.75" x14ac:dyDescent="0.25">
      <c r="A1" s="1" t="s">
        <v>205</v>
      </c>
      <c r="B1" s="5" t="s">
        <v>230</v>
      </c>
      <c r="C1" s="1" t="s">
        <v>1</v>
      </c>
      <c r="D1" s="1" t="s">
        <v>2</v>
      </c>
      <c r="E1" s="1" t="s">
        <v>211</v>
      </c>
      <c r="F1" s="5" t="s">
        <v>231</v>
      </c>
      <c r="G1" s="1" t="s">
        <v>1</v>
      </c>
      <c r="H1" s="1" t="s">
        <v>2</v>
      </c>
      <c r="I1" s="1" t="s">
        <v>232</v>
      </c>
      <c r="J1" s="5" t="s">
        <v>233</v>
      </c>
      <c r="K1" s="1" t="s">
        <v>1</v>
      </c>
      <c r="L1" s="1" t="s">
        <v>2</v>
      </c>
      <c r="M1" s="1" t="s">
        <v>234</v>
      </c>
      <c r="N1" s="5" t="s">
        <v>235</v>
      </c>
      <c r="O1" s="1" t="s">
        <v>1</v>
      </c>
      <c r="P1" s="1" t="s">
        <v>2</v>
      </c>
      <c r="Q1" s="1" t="s">
        <v>236</v>
      </c>
      <c r="R1" s="5" t="s">
        <v>237</v>
      </c>
      <c r="S1" s="1" t="s">
        <v>1</v>
      </c>
      <c r="T1" s="1" t="s">
        <v>2</v>
      </c>
      <c r="U1" s="1" t="s">
        <v>238</v>
      </c>
      <c r="V1" s="5" t="s">
        <v>239</v>
      </c>
      <c r="W1" s="1" t="s">
        <v>1</v>
      </c>
      <c r="X1" s="1" t="s">
        <v>2</v>
      </c>
      <c r="Y1" s="1" t="s">
        <v>240</v>
      </c>
      <c r="Z1" s="5" t="s">
        <v>241</v>
      </c>
      <c r="AA1" s="1" t="s">
        <v>1</v>
      </c>
      <c r="AB1" s="1" t="s">
        <v>2</v>
      </c>
      <c r="AC1" s="1" t="s">
        <v>242</v>
      </c>
      <c r="AD1" s="5" t="s">
        <v>243</v>
      </c>
      <c r="AE1" s="1" t="s">
        <v>1</v>
      </c>
      <c r="AF1" s="1" t="s">
        <v>2</v>
      </c>
      <c r="AG1" s="1" t="s">
        <v>244</v>
      </c>
      <c r="AH1" s="5" t="s">
        <v>245</v>
      </c>
      <c r="AI1" s="1" t="s">
        <v>1</v>
      </c>
      <c r="AJ1" s="1" t="s">
        <v>2</v>
      </c>
      <c r="AK1" s="1" t="s">
        <v>212</v>
      </c>
    </row>
    <row r="2" spans="1:37" x14ac:dyDescent="0.25">
      <c r="A2" t="s">
        <v>209</v>
      </c>
      <c r="B2" s="6">
        <v>17195.179923893404</v>
      </c>
      <c r="C2" s="2">
        <v>1.0584</v>
      </c>
      <c r="D2" s="2">
        <v>0.64776647727787162</v>
      </c>
      <c r="E2" s="7">
        <f>B2/D2</f>
        <v>26545.337752199252</v>
      </c>
      <c r="F2" s="6">
        <v>20068.216456365026</v>
      </c>
      <c r="G2" s="2">
        <v>1.0590999999999999</v>
      </c>
      <c r="H2" s="2">
        <v>0.68604947608499378</v>
      </c>
      <c r="I2" s="7">
        <f>F2/H2</f>
        <v>29251.850130235798</v>
      </c>
      <c r="J2" s="6">
        <v>36410.17</v>
      </c>
      <c r="K2" s="2">
        <v>1.0641</v>
      </c>
      <c r="L2" s="2">
        <v>0.7300252475020419</v>
      </c>
      <c r="M2" s="7">
        <f>J2/L2</f>
        <v>49875.220240102943</v>
      </c>
      <c r="N2" s="6">
        <v>60840.88</v>
      </c>
      <c r="O2" s="2">
        <v>1.1067</v>
      </c>
      <c r="P2" s="2">
        <v>0.80791894141050979</v>
      </c>
      <c r="Q2" s="7">
        <f>N2/P2</f>
        <v>75305.673479793171</v>
      </c>
      <c r="R2" s="6">
        <v>75878.48</v>
      </c>
      <c r="S2" s="2">
        <v>1.0629</v>
      </c>
      <c r="T2" s="2">
        <v>0.85873704282523078</v>
      </c>
      <c r="U2" s="7">
        <f>R2/T2</f>
        <v>88360.553016743099</v>
      </c>
      <c r="V2" s="6">
        <v>99292.77</v>
      </c>
      <c r="W2" s="2">
        <v>1.0295000000000001</v>
      </c>
      <c r="X2" s="2">
        <v>0.88406978558857519</v>
      </c>
      <c r="Y2" s="7">
        <f>V2/X2</f>
        <v>112313.27166542085</v>
      </c>
      <c r="Z2" s="6">
        <v>87398.36</v>
      </c>
      <c r="AA2" s="2">
        <v>1.0375000000000001</v>
      </c>
      <c r="AB2" s="3">
        <v>0.9172224025481468</v>
      </c>
      <c r="AC2" s="7">
        <f>Z2/AB2</f>
        <v>95285.897681083181</v>
      </c>
      <c r="AD2" s="6">
        <v>72679.91</v>
      </c>
      <c r="AE2" s="2">
        <v>1.0430999999999999</v>
      </c>
      <c r="AF2" s="3">
        <v>0.95675468809797182</v>
      </c>
      <c r="AG2" s="7">
        <f>AD2/AF2</f>
        <v>75965.041931999993</v>
      </c>
      <c r="AH2" s="6">
        <v>68741.960000000006</v>
      </c>
      <c r="AI2" s="2">
        <v>1.0451999999999999</v>
      </c>
      <c r="AJ2" s="3">
        <v>1</v>
      </c>
      <c r="AK2" s="7">
        <f>AH2/AJ2</f>
        <v>68741.960000000006</v>
      </c>
    </row>
    <row r="3" spans="1:37" x14ac:dyDescent="0.25">
      <c r="A3" t="s">
        <v>93</v>
      </c>
      <c r="B3" s="6">
        <v>24798.5</v>
      </c>
      <c r="C3" s="2">
        <v>1.0584</v>
      </c>
      <c r="D3" s="2">
        <v>0.64776647727787162</v>
      </c>
      <c r="E3" s="7">
        <f>B3/D3</f>
        <v>38283.086374292594</v>
      </c>
      <c r="F3" s="6">
        <v>26178.880000000001</v>
      </c>
      <c r="G3" s="2">
        <v>1.0590999999999999</v>
      </c>
      <c r="H3" s="2">
        <v>0.68604947608499378</v>
      </c>
      <c r="I3" s="7">
        <f t="shared" ref="I3:I66" si="0">F3/H3</f>
        <v>38158.880536418823</v>
      </c>
      <c r="J3" s="6">
        <v>28792.36</v>
      </c>
      <c r="K3" s="2">
        <v>1.0641</v>
      </c>
      <c r="L3" s="2">
        <v>0.7300252475020419</v>
      </c>
      <c r="M3" s="7">
        <f t="shared" ref="M3:M66" si="1">J3/L3</f>
        <v>39440.224976492296</v>
      </c>
      <c r="N3" s="6">
        <v>32148.42</v>
      </c>
      <c r="O3" s="2">
        <v>1.1067</v>
      </c>
      <c r="P3" s="2">
        <v>0.80791894141050979</v>
      </c>
      <c r="Q3" s="7">
        <f t="shared" ref="Q3:Q66" si="2">N3/P3</f>
        <v>39791.640413670088</v>
      </c>
      <c r="R3" s="6">
        <v>30703.85</v>
      </c>
      <c r="S3" s="2">
        <v>1.0629</v>
      </c>
      <c r="T3" s="2">
        <v>0.85873704282523078</v>
      </c>
      <c r="U3" s="7">
        <f t="shared" ref="U3:U66" si="3">R3/T3</f>
        <v>35754.658840597855</v>
      </c>
      <c r="V3" s="6">
        <v>31627.69</v>
      </c>
      <c r="W3" s="2">
        <v>1.0295000000000001</v>
      </c>
      <c r="X3" s="2">
        <v>0.88406978558857519</v>
      </c>
      <c r="Y3" s="7">
        <f t="shared" ref="Y3:Y66" si="4">V3/X3</f>
        <v>35775.105671034398</v>
      </c>
      <c r="Z3" s="6">
        <v>31806.11</v>
      </c>
      <c r="AA3" s="2">
        <v>1.0375000000000001</v>
      </c>
      <c r="AB3" s="3">
        <v>0.9172224025481468</v>
      </c>
      <c r="AC3" s="7">
        <f t="shared" ref="AC3:AC66" si="5">Z3/AB3</f>
        <v>34676.551632013194</v>
      </c>
      <c r="AD3" s="6">
        <v>31409.32</v>
      </c>
      <c r="AE3" s="2">
        <v>1.0430999999999999</v>
      </c>
      <c r="AF3" s="3">
        <v>0.95675468809797182</v>
      </c>
      <c r="AG3" s="7">
        <f t="shared" ref="AG3:AG66" si="6">AD3/AF3</f>
        <v>32829.021263999995</v>
      </c>
      <c r="AH3" s="6">
        <v>44439.68</v>
      </c>
      <c r="AI3" s="2">
        <v>1.0451999999999999</v>
      </c>
      <c r="AJ3" s="3">
        <v>1</v>
      </c>
      <c r="AK3" s="7">
        <f t="shared" ref="AK3:AK66" si="7">AH3/AJ3</f>
        <v>44439.68</v>
      </c>
    </row>
    <row r="4" spans="1:37" x14ac:dyDescent="0.25">
      <c r="A4" t="s">
        <v>94</v>
      </c>
      <c r="B4" s="6">
        <v>14732.04</v>
      </c>
      <c r="C4" s="2">
        <v>1.0584</v>
      </c>
      <c r="D4" s="2">
        <v>0.64776647727787162</v>
      </c>
      <c r="E4" s="7">
        <f t="shared" ref="E4:E67" si="8">B4/D4</f>
        <v>22742.8255656404</v>
      </c>
      <c r="F4" s="6">
        <v>17301.669999999998</v>
      </c>
      <c r="G4" s="2">
        <v>1.0590999999999999</v>
      </c>
      <c r="H4" s="2">
        <v>0.68604947608499378</v>
      </c>
      <c r="I4" s="7">
        <f t="shared" si="0"/>
        <v>25219.274415503696</v>
      </c>
      <c r="J4" s="6">
        <v>19038.849999999999</v>
      </c>
      <c r="K4" s="2">
        <v>1.0641</v>
      </c>
      <c r="L4" s="2">
        <v>0.7300252475020419</v>
      </c>
      <c r="M4" s="7">
        <f t="shared" si="1"/>
        <v>26079.714455282243</v>
      </c>
      <c r="N4" s="6">
        <v>20900.98</v>
      </c>
      <c r="O4" s="2">
        <v>1.1067</v>
      </c>
      <c r="P4" s="2">
        <v>0.80791894141050979</v>
      </c>
      <c r="Q4" s="7">
        <f t="shared" si="2"/>
        <v>25870.144798820915</v>
      </c>
      <c r="R4" s="6">
        <v>23074.82</v>
      </c>
      <c r="S4" s="2">
        <v>1.0629</v>
      </c>
      <c r="T4" s="2">
        <v>0.85873704282523078</v>
      </c>
      <c r="U4" s="7">
        <f t="shared" si="3"/>
        <v>26870.64706570037</v>
      </c>
      <c r="V4" s="6">
        <v>23465.01</v>
      </c>
      <c r="W4" s="2">
        <v>1.0295000000000001</v>
      </c>
      <c r="X4" s="2">
        <v>0.88406978558857519</v>
      </c>
      <c r="Y4" s="7">
        <f t="shared" si="4"/>
        <v>26542.033652216738</v>
      </c>
      <c r="Z4" s="6">
        <v>26340.65</v>
      </c>
      <c r="AA4" s="2">
        <v>1.0375000000000001</v>
      </c>
      <c r="AB4" s="3">
        <v>0.9172224025481468</v>
      </c>
      <c r="AC4" s="7">
        <f t="shared" si="5"/>
        <v>28717.844142077993</v>
      </c>
      <c r="AD4" s="6">
        <v>24685.759999999998</v>
      </c>
      <c r="AE4" s="2">
        <v>1.0430999999999999</v>
      </c>
      <c r="AF4" s="3">
        <v>0.95675468809797182</v>
      </c>
      <c r="AG4" s="7">
        <f t="shared" si="6"/>
        <v>25801.556351999996</v>
      </c>
      <c r="AH4" s="6">
        <v>32016.94</v>
      </c>
      <c r="AI4" s="2">
        <v>1.0451999999999999</v>
      </c>
      <c r="AJ4" s="3">
        <v>1</v>
      </c>
      <c r="AK4" s="7">
        <f t="shared" si="7"/>
        <v>32016.94</v>
      </c>
    </row>
    <row r="5" spans="1:37" x14ac:dyDescent="0.25">
      <c r="A5" t="s">
        <v>95</v>
      </c>
      <c r="B5" s="6">
        <v>10501.54</v>
      </c>
      <c r="C5" s="2">
        <v>1.0584</v>
      </c>
      <c r="D5" s="2">
        <v>0.64776647727787162</v>
      </c>
      <c r="E5" s="7">
        <f>B5/D5</f>
        <v>16211.922611572823</v>
      </c>
      <c r="F5" s="6">
        <v>11735.1</v>
      </c>
      <c r="G5" s="2">
        <v>1.0590999999999999</v>
      </c>
      <c r="H5" s="2">
        <v>0.68604947608499378</v>
      </c>
      <c r="I5" s="7">
        <f t="shared" si="0"/>
        <v>17105.326086636578</v>
      </c>
      <c r="J5" s="6">
        <v>13424.73</v>
      </c>
      <c r="K5" s="2">
        <v>1.0641</v>
      </c>
      <c r="L5" s="2">
        <v>0.7300252475020419</v>
      </c>
      <c r="M5" s="7">
        <f t="shared" si="1"/>
        <v>18389.405086928105</v>
      </c>
      <c r="N5" s="6">
        <v>15956.54</v>
      </c>
      <c r="O5" s="2">
        <v>1.1067</v>
      </c>
      <c r="P5" s="2">
        <v>0.80791894141050979</v>
      </c>
      <c r="Q5" s="7">
        <f t="shared" si="2"/>
        <v>19750.174407524333</v>
      </c>
      <c r="R5" s="6">
        <v>16598</v>
      </c>
      <c r="S5" s="2">
        <v>1.0629</v>
      </c>
      <c r="T5" s="2">
        <v>0.85873704282523078</v>
      </c>
      <c r="U5" s="7">
        <f t="shared" si="3"/>
        <v>19328.384793315603</v>
      </c>
      <c r="V5" s="6">
        <v>16855.54</v>
      </c>
      <c r="W5" s="2">
        <v>1.0295000000000001</v>
      </c>
      <c r="X5" s="2">
        <v>0.88406978558857519</v>
      </c>
      <c r="Y5" s="7">
        <f t="shared" si="4"/>
        <v>19065.847826456727</v>
      </c>
      <c r="Z5" s="6">
        <v>18115.3</v>
      </c>
      <c r="AA5" s="2">
        <v>1.0375000000000001</v>
      </c>
      <c r="AB5" s="3">
        <v>0.9172224025481468</v>
      </c>
      <c r="AC5" s="7">
        <f t="shared" si="5"/>
        <v>19750.171768235996</v>
      </c>
      <c r="AD5" s="6">
        <v>19922.509999999998</v>
      </c>
      <c r="AE5" s="2">
        <v>1.0430999999999999</v>
      </c>
      <c r="AF5" s="3">
        <v>0.95675468809797182</v>
      </c>
      <c r="AG5" s="7">
        <f t="shared" si="6"/>
        <v>20823.007451999994</v>
      </c>
      <c r="AH5" s="6">
        <v>23083.94</v>
      </c>
      <c r="AI5" s="2">
        <v>1.0451999999999999</v>
      </c>
      <c r="AJ5" s="3">
        <v>1</v>
      </c>
      <c r="AK5" s="7">
        <f t="shared" si="7"/>
        <v>23083.94</v>
      </c>
    </row>
    <row r="6" spans="1:37" x14ac:dyDescent="0.25">
      <c r="A6" t="s">
        <v>96</v>
      </c>
      <c r="B6" s="6">
        <v>15059.11</v>
      </c>
      <c r="C6" s="2">
        <v>1.0584</v>
      </c>
      <c r="D6" s="2">
        <v>0.64776647727787162</v>
      </c>
      <c r="E6" s="7">
        <f t="shared" si="8"/>
        <v>23247.745180150952</v>
      </c>
      <c r="F6" s="6">
        <v>20806.82</v>
      </c>
      <c r="G6" s="2">
        <v>1.0590999999999999</v>
      </c>
      <c r="H6" s="2">
        <v>0.68604947608499378</v>
      </c>
      <c r="I6" s="7">
        <f t="shared" si="0"/>
        <v>30328.454033280639</v>
      </c>
      <c r="J6" s="6">
        <v>19713.09</v>
      </c>
      <c r="K6" s="2">
        <v>1.0641</v>
      </c>
      <c r="L6" s="2">
        <v>0.7300252475020419</v>
      </c>
      <c r="M6" s="7">
        <f t="shared" si="1"/>
        <v>27003.298950896711</v>
      </c>
      <c r="N6" s="6">
        <v>20350.87</v>
      </c>
      <c r="O6" s="2">
        <v>1.1067</v>
      </c>
      <c r="P6" s="2">
        <v>0.80791894141050979</v>
      </c>
      <c r="Q6" s="7">
        <f t="shared" si="2"/>
        <v>25189.247283236509</v>
      </c>
      <c r="R6" s="6">
        <v>24012.89</v>
      </c>
      <c r="S6" s="2">
        <v>1.0629</v>
      </c>
      <c r="T6" s="2">
        <v>0.85873704282523078</v>
      </c>
      <c r="U6" s="7">
        <f t="shared" si="3"/>
        <v>27963.030360257879</v>
      </c>
      <c r="V6" s="6">
        <v>22931.13</v>
      </c>
      <c r="W6" s="2">
        <v>1.0295000000000001</v>
      </c>
      <c r="X6" s="2">
        <v>0.88406978558857519</v>
      </c>
      <c r="Y6" s="7">
        <f t="shared" si="4"/>
        <v>25938.144673424682</v>
      </c>
      <c r="Z6" s="6">
        <v>29088.54</v>
      </c>
      <c r="AA6" s="2">
        <v>1.0375000000000001</v>
      </c>
      <c r="AB6" s="3">
        <v>0.9172224025481468</v>
      </c>
      <c r="AC6" s="7">
        <f t="shared" si="5"/>
        <v>31713.726048544791</v>
      </c>
      <c r="AD6" s="6">
        <v>28897.200000000001</v>
      </c>
      <c r="AE6" s="2">
        <v>1.0430999999999999</v>
      </c>
      <c r="AF6" s="3">
        <v>0.95675468809797182</v>
      </c>
      <c r="AG6" s="7">
        <f t="shared" si="6"/>
        <v>30203.353439999995</v>
      </c>
      <c r="AH6" s="6">
        <v>35491.699999999997</v>
      </c>
      <c r="AI6" s="2">
        <v>1.0451999999999999</v>
      </c>
      <c r="AJ6" s="3">
        <v>1</v>
      </c>
      <c r="AK6" s="7">
        <f t="shared" si="7"/>
        <v>35491.699999999997</v>
      </c>
    </row>
    <row r="7" spans="1:37" x14ac:dyDescent="0.25">
      <c r="A7" t="s">
        <v>97</v>
      </c>
      <c r="B7" s="6">
        <v>30113.08</v>
      </c>
      <c r="C7" s="2">
        <v>1.0584</v>
      </c>
      <c r="D7" s="2">
        <v>0.64776647727787162</v>
      </c>
      <c r="E7" s="7">
        <f t="shared" si="8"/>
        <v>46487.555401979269</v>
      </c>
      <c r="F7" s="6">
        <v>43871.76</v>
      </c>
      <c r="G7" s="2">
        <v>1.0590999999999999</v>
      </c>
      <c r="H7" s="2">
        <v>0.68604947608499378</v>
      </c>
      <c r="I7" s="7">
        <f t="shared" si="0"/>
        <v>63948.390792976548</v>
      </c>
      <c r="J7" s="6">
        <v>41391.26</v>
      </c>
      <c r="K7" s="2">
        <v>1.0641</v>
      </c>
      <c r="L7" s="2">
        <v>0.7300252475020419</v>
      </c>
      <c r="M7" s="7">
        <f t="shared" si="1"/>
        <v>56698.395215275385</v>
      </c>
      <c r="N7" s="6">
        <v>52806.63</v>
      </c>
      <c r="O7" s="2">
        <v>1.1067</v>
      </c>
      <c r="P7" s="2">
        <v>0.80791894141050979</v>
      </c>
      <c r="Q7" s="7">
        <f t="shared" si="2"/>
        <v>65361.297146725199</v>
      </c>
      <c r="R7" s="6">
        <v>60910.33</v>
      </c>
      <c r="S7" s="2">
        <v>1.0629</v>
      </c>
      <c r="T7" s="2">
        <v>0.85873704282523078</v>
      </c>
      <c r="U7" s="7">
        <f t="shared" si="3"/>
        <v>70930.129902869929</v>
      </c>
      <c r="V7" s="6">
        <v>69010.47</v>
      </c>
      <c r="W7" s="2">
        <v>1.0295000000000001</v>
      </c>
      <c r="X7" s="2">
        <v>0.88406978558857519</v>
      </c>
      <c r="Y7" s="7">
        <f t="shared" si="4"/>
        <v>78059.980246984502</v>
      </c>
      <c r="Z7" s="6">
        <v>77744.89</v>
      </c>
      <c r="AA7" s="2">
        <v>1.0375000000000001</v>
      </c>
      <c r="AB7" s="3">
        <v>0.9172224025481468</v>
      </c>
      <c r="AC7" s="7">
        <f t="shared" si="5"/>
        <v>84761.22016210678</v>
      </c>
      <c r="AD7" s="6">
        <v>69120.84</v>
      </c>
      <c r="AE7" s="2">
        <v>1.0430999999999999</v>
      </c>
      <c r="AF7" s="3">
        <v>0.95675468809797182</v>
      </c>
      <c r="AG7" s="7">
        <f t="shared" si="6"/>
        <v>72245.101967999988</v>
      </c>
      <c r="AH7" s="6">
        <v>87104.16</v>
      </c>
      <c r="AI7" s="2">
        <v>1.0451999999999999</v>
      </c>
      <c r="AJ7" s="3">
        <v>1</v>
      </c>
      <c r="AK7" s="7">
        <f t="shared" si="7"/>
        <v>87104.16</v>
      </c>
    </row>
    <row r="8" spans="1:37" x14ac:dyDescent="0.25">
      <c r="A8" t="s">
        <v>98</v>
      </c>
      <c r="B8" s="6">
        <v>21961.37</v>
      </c>
      <c r="C8" s="2">
        <v>1.0584</v>
      </c>
      <c r="D8" s="2">
        <v>0.64776647727787162</v>
      </c>
      <c r="E8" s="7">
        <f t="shared" si="8"/>
        <v>33903.220945129666</v>
      </c>
      <c r="F8" s="6">
        <v>14775.2</v>
      </c>
      <c r="G8" s="2">
        <v>1.0590999999999999</v>
      </c>
      <c r="H8" s="2">
        <v>0.68604947608499378</v>
      </c>
      <c r="I8" s="7">
        <f t="shared" si="0"/>
        <v>21536.639141999025</v>
      </c>
      <c r="J8" s="6">
        <v>16156.62</v>
      </c>
      <c r="K8" s="2">
        <v>1.0641</v>
      </c>
      <c r="L8" s="2">
        <v>0.7300252475020419</v>
      </c>
      <c r="M8" s="7">
        <f t="shared" si="1"/>
        <v>22131.590729613512</v>
      </c>
      <c r="N8" s="6">
        <v>22124.84</v>
      </c>
      <c r="O8" s="2">
        <v>1.1067</v>
      </c>
      <c r="P8" s="2">
        <v>0.80791894141050979</v>
      </c>
      <c r="Q8" s="7">
        <f t="shared" si="2"/>
        <v>27384.974984462209</v>
      </c>
      <c r="R8" s="6">
        <v>22891.61</v>
      </c>
      <c r="S8" s="2">
        <v>1.0629</v>
      </c>
      <c r="T8" s="2">
        <v>0.85873704282523078</v>
      </c>
      <c r="U8" s="7">
        <f t="shared" si="3"/>
        <v>26657.298868448692</v>
      </c>
      <c r="V8" s="6">
        <v>26238.09</v>
      </c>
      <c r="W8" s="2">
        <v>1.0295000000000001</v>
      </c>
      <c r="X8" s="2">
        <v>0.88406978558857519</v>
      </c>
      <c r="Y8" s="7">
        <f t="shared" si="4"/>
        <v>29678.754355949201</v>
      </c>
      <c r="Z8" s="6">
        <v>35052.81</v>
      </c>
      <c r="AA8" s="2">
        <v>1.0375000000000001</v>
      </c>
      <c r="AB8" s="3">
        <v>0.9172224025481468</v>
      </c>
      <c r="AC8" s="7">
        <f t="shared" si="5"/>
        <v>38216.260203217185</v>
      </c>
      <c r="AD8" s="6">
        <v>41772.58</v>
      </c>
      <c r="AE8" s="2">
        <v>1.0430999999999999</v>
      </c>
      <c r="AF8" s="3">
        <v>0.95675468809797182</v>
      </c>
      <c r="AG8" s="7">
        <f t="shared" si="6"/>
        <v>43660.700615999995</v>
      </c>
      <c r="AH8" s="6">
        <v>59161.79</v>
      </c>
      <c r="AI8" s="2">
        <v>1.0451999999999999</v>
      </c>
      <c r="AJ8" s="3">
        <v>1</v>
      </c>
      <c r="AK8" s="7">
        <f t="shared" si="7"/>
        <v>59161.79</v>
      </c>
    </row>
    <row r="9" spans="1:37" x14ac:dyDescent="0.25">
      <c r="A9" t="s">
        <v>99</v>
      </c>
      <c r="B9" s="6">
        <v>29243.94</v>
      </c>
      <c r="C9" s="2">
        <v>1.0584</v>
      </c>
      <c r="D9" s="2">
        <v>0.64776647727787162</v>
      </c>
      <c r="E9" s="7">
        <f t="shared" si="8"/>
        <v>45145.806437672843</v>
      </c>
      <c r="F9" s="6">
        <v>33566.71</v>
      </c>
      <c r="G9" s="2">
        <v>1.0590999999999999</v>
      </c>
      <c r="H9" s="2">
        <v>0.68604947608499378</v>
      </c>
      <c r="I9" s="7">
        <f t="shared" si="0"/>
        <v>48927.535360206966</v>
      </c>
      <c r="J9" s="6">
        <v>31462.57</v>
      </c>
      <c r="K9" s="2">
        <v>1.0641</v>
      </c>
      <c r="L9" s="2">
        <v>0.7300252475020419</v>
      </c>
      <c r="M9" s="7">
        <f t="shared" si="1"/>
        <v>43097.920390639636</v>
      </c>
      <c r="N9" s="6">
        <v>32877.65</v>
      </c>
      <c r="O9" s="2">
        <v>1.1067</v>
      </c>
      <c r="P9" s="2">
        <v>0.80791894141050979</v>
      </c>
      <c r="Q9" s="7">
        <f t="shared" si="2"/>
        <v>40694.243339066132</v>
      </c>
      <c r="R9" s="6">
        <v>36119.58</v>
      </c>
      <c r="S9" s="2">
        <v>1.0629</v>
      </c>
      <c r="T9" s="2">
        <v>0.85873704282523078</v>
      </c>
      <c r="U9" s="7">
        <f t="shared" si="3"/>
        <v>42061.280926192696</v>
      </c>
      <c r="V9" s="6">
        <v>41337.94</v>
      </c>
      <c r="W9" s="2">
        <v>1.0295000000000001</v>
      </c>
      <c r="X9" s="2">
        <v>0.88406978558857519</v>
      </c>
      <c r="Y9" s="7">
        <f t="shared" si="4"/>
        <v>46758.684296035521</v>
      </c>
      <c r="Z9" s="6">
        <v>48730.47</v>
      </c>
      <c r="AA9" s="2">
        <v>1.0375000000000001</v>
      </c>
      <c r="AB9" s="3">
        <v>0.9172224025481468</v>
      </c>
      <c r="AC9" s="7">
        <f t="shared" si="5"/>
        <v>53128.303304216388</v>
      </c>
      <c r="AD9" s="6">
        <v>45009.97</v>
      </c>
      <c r="AE9" s="2">
        <v>1.0430999999999999</v>
      </c>
      <c r="AF9" s="3">
        <v>0.95675468809797182</v>
      </c>
      <c r="AG9" s="7">
        <f t="shared" si="6"/>
        <v>47044.420643999998</v>
      </c>
      <c r="AH9" s="6">
        <v>47430.12</v>
      </c>
      <c r="AI9" s="2">
        <v>1.0451999999999999</v>
      </c>
      <c r="AJ9" s="3">
        <v>1</v>
      </c>
      <c r="AK9" s="7">
        <f t="shared" si="7"/>
        <v>47430.12</v>
      </c>
    </row>
    <row r="10" spans="1:37" x14ac:dyDescent="0.25">
      <c r="A10" t="s">
        <v>100</v>
      </c>
      <c r="B10" s="6">
        <v>12895.57</v>
      </c>
      <c r="C10" s="2">
        <v>1.0584</v>
      </c>
      <c r="D10" s="2">
        <v>0.64776647727787162</v>
      </c>
      <c r="E10" s="7">
        <f t="shared" si="8"/>
        <v>19907.745232805868</v>
      </c>
      <c r="F10" s="6">
        <v>14283.7</v>
      </c>
      <c r="G10" s="2">
        <v>1.0590999999999999</v>
      </c>
      <c r="H10" s="2">
        <v>0.68604947608499378</v>
      </c>
      <c r="I10" s="7">
        <f t="shared" si="0"/>
        <v>20820.21850889135</v>
      </c>
      <c r="J10" s="6">
        <v>16270.68</v>
      </c>
      <c r="K10" s="2">
        <v>1.0641</v>
      </c>
      <c r="L10" s="2">
        <v>0.7300252475020419</v>
      </c>
      <c r="M10" s="7">
        <f t="shared" si="1"/>
        <v>22287.831901258305</v>
      </c>
      <c r="N10" s="6">
        <v>17137.57</v>
      </c>
      <c r="O10" s="2">
        <v>1.1067</v>
      </c>
      <c r="P10" s="2">
        <v>0.80791894141050979</v>
      </c>
      <c r="Q10" s="7">
        <f t="shared" si="2"/>
        <v>21211.991849182639</v>
      </c>
      <c r="R10" s="6">
        <v>18572.54</v>
      </c>
      <c r="S10" s="2">
        <v>1.0629</v>
      </c>
      <c r="T10" s="2">
        <v>0.85873704282523078</v>
      </c>
      <c r="U10" s="7">
        <f t="shared" si="3"/>
        <v>21627.738264203264</v>
      </c>
      <c r="V10" s="6">
        <v>19335</v>
      </c>
      <c r="W10" s="2">
        <v>1.0295000000000001</v>
      </c>
      <c r="X10" s="2">
        <v>0.88406978558857519</v>
      </c>
      <c r="Y10" s="7">
        <f t="shared" si="4"/>
        <v>21870.445427707495</v>
      </c>
      <c r="Z10" s="6">
        <v>19386.93</v>
      </c>
      <c r="AA10" s="2">
        <v>1.0375000000000001</v>
      </c>
      <c r="AB10" s="3">
        <v>0.9172224025481468</v>
      </c>
      <c r="AC10" s="7">
        <f t="shared" si="5"/>
        <v>21136.563985071596</v>
      </c>
      <c r="AD10" s="6">
        <v>20073.8</v>
      </c>
      <c r="AE10" s="2">
        <v>1.0430999999999999</v>
      </c>
      <c r="AF10" s="3">
        <v>0.95675468809797182</v>
      </c>
      <c r="AG10" s="7">
        <f t="shared" si="6"/>
        <v>20981.135759999997</v>
      </c>
      <c r="AH10" s="6">
        <v>21548.9</v>
      </c>
      <c r="AI10" s="2">
        <v>1.0451999999999999</v>
      </c>
      <c r="AJ10" s="3">
        <v>1</v>
      </c>
      <c r="AK10" s="7">
        <f t="shared" si="7"/>
        <v>21548.9</v>
      </c>
    </row>
    <row r="11" spans="1:37" x14ac:dyDescent="0.25">
      <c r="A11" t="s">
        <v>101</v>
      </c>
      <c r="B11" s="6">
        <v>34098.6</v>
      </c>
      <c r="C11" s="2">
        <v>1.0584</v>
      </c>
      <c r="D11" s="2">
        <v>0.64776647727787162</v>
      </c>
      <c r="E11" s="7">
        <f t="shared" si="8"/>
        <v>52640.266509766858</v>
      </c>
      <c r="F11" s="6">
        <v>42379.43</v>
      </c>
      <c r="G11" s="2">
        <v>1.0590999999999999</v>
      </c>
      <c r="H11" s="2">
        <v>0.68604947608499378</v>
      </c>
      <c r="I11" s="7">
        <f t="shared" si="0"/>
        <v>61773.139514430106</v>
      </c>
      <c r="J11" s="6">
        <v>43904.14</v>
      </c>
      <c r="K11" s="2">
        <v>1.0641</v>
      </c>
      <c r="L11" s="2">
        <v>0.7300252475020419</v>
      </c>
      <c r="M11" s="7">
        <f t="shared" si="1"/>
        <v>60140.577535131342</v>
      </c>
      <c r="N11" s="6">
        <v>40129.1</v>
      </c>
      <c r="O11" s="2">
        <v>1.1067</v>
      </c>
      <c r="P11" s="2">
        <v>0.80791894141050979</v>
      </c>
      <c r="Q11" s="7">
        <f t="shared" si="2"/>
        <v>49669.710589951494</v>
      </c>
      <c r="R11" s="6">
        <v>50243.9</v>
      </c>
      <c r="S11" s="2">
        <v>1.0629</v>
      </c>
      <c r="T11" s="2">
        <v>0.85873704282523078</v>
      </c>
      <c r="U11" s="7">
        <f t="shared" si="3"/>
        <v>58509.063303823947</v>
      </c>
      <c r="V11" s="6">
        <v>40591.440000000002</v>
      </c>
      <c r="W11" s="2">
        <v>1.0295000000000001</v>
      </c>
      <c r="X11" s="2">
        <v>0.88406978558857519</v>
      </c>
      <c r="Y11" s="7">
        <f t="shared" si="4"/>
        <v>45914.293941146272</v>
      </c>
      <c r="Z11" s="6">
        <v>49986.81</v>
      </c>
      <c r="AA11" s="2">
        <v>1.0375000000000001</v>
      </c>
      <c r="AB11" s="3">
        <v>0.9172224025481468</v>
      </c>
      <c r="AC11" s="7">
        <f t="shared" si="5"/>
        <v>54498.025627297182</v>
      </c>
      <c r="AD11" s="6">
        <v>41636.57</v>
      </c>
      <c r="AE11" s="2">
        <v>1.0430999999999999</v>
      </c>
      <c r="AF11" s="3">
        <v>0.95675468809797182</v>
      </c>
      <c r="AG11" s="7">
        <f t="shared" si="6"/>
        <v>43518.542963999993</v>
      </c>
      <c r="AH11" s="6">
        <v>77539.3</v>
      </c>
      <c r="AI11" s="2">
        <v>1.0451999999999999</v>
      </c>
      <c r="AJ11" s="3">
        <v>1</v>
      </c>
      <c r="AK11" s="7">
        <f t="shared" si="7"/>
        <v>77539.3</v>
      </c>
    </row>
    <row r="12" spans="1:37" x14ac:dyDescent="0.25">
      <c r="A12" t="s">
        <v>102</v>
      </c>
      <c r="B12" s="6">
        <v>29993.56</v>
      </c>
      <c r="C12" s="2">
        <v>1.0584</v>
      </c>
      <c r="D12" s="2">
        <v>0.64776647727787162</v>
      </c>
      <c r="E12" s="7">
        <f t="shared" si="8"/>
        <v>46303.044464484847</v>
      </c>
      <c r="F12" s="6">
        <v>33547.53</v>
      </c>
      <c r="G12" s="2">
        <v>1.0590999999999999</v>
      </c>
      <c r="H12" s="2">
        <v>0.68604947608499378</v>
      </c>
      <c r="I12" s="7">
        <f t="shared" si="0"/>
        <v>48899.578192876339</v>
      </c>
      <c r="J12" s="6">
        <v>37904.39</v>
      </c>
      <c r="K12" s="2">
        <v>1.0641</v>
      </c>
      <c r="L12" s="2">
        <v>0.7300252475020419</v>
      </c>
      <c r="M12" s="7">
        <f t="shared" si="1"/>
        <v>51922.026162381429</v>
      </c>
      <c r="N12" s="6">
        <v>42440.31</v>
      </c>
      <c r="O12" s="2">
        <v>1.1067</v>
      </c>
      <c r="P12" s="2">
        <v>0.80791894141050979</v>
      </c>
      <c r="Q12" s="7">
        <f t="shared" si="2"/>
        <v>52530.405990860105</v>
      </c>
      <c r="R12" s="6">
        <v>47710.9</v>
      </c>
      <c r="S12" s="2">
        <v>1.0629</v>
      </c>
      <c r="T12" s="2">
        <v>0.85873704282523078</v>
      </c>
      <c r="U12" s="7">
        <f t="shared" si="3"/>
        <v>55559.382698843321</v>
      </c>
      <c r="V12" s="6">
        <v>48144.55</v>
      </c>
      <c r="W12" s="2">
        <v>1.0295000000000001</v>
      </c>
      <c r="X12" s="2">
        <v>0.88406978558857519</v>
      </c>
      <c r="Y12" s="7">
        <f t="shared" si="4"/>
        <v>54457.861567961467</v>
      </c>
      <c r="Z12" s="6">
        <v>60749.94</v>
      </c>
      <c r="AA12" s="2">
        <v>1.0375000000000001</v>
      </c>
      <c r="AB12" s="3">
        <v>0.9172224025481468</v>
      </c>
      <c r="AC12" s="7">
        <f t="shared" si="5"/>
        <v>66232.507875112788</v>
      </c>
      <c r="AD12" s="6">
        <v>56191.82</v>
      </c>
      <c r="AE12" s="2">
        <v>1.0430999999999999</v>
      </c>
      <c r="AF12" s="3">
        <v>0.95675468809797182</v>
      </c>
      <c r="AG12" s="7">
        <f t="shared" si="6"/>
        <v>58731.69026399999</v>
      </c>
      <c r="AH12" s="6">
        <v>78916.429999999993</v>
      </c>
      <c r="AI12" s="2">
        <v>1.0451999999999999</v>
      </c>
      <c r="AJ12" s="3">
        <v>1</v>
      </c>
      <c r="AK12" s="7">
        <f t="shared" si="7"/>
        <v>78916.429999999993</v>
      </c>
    </row>
    <row r="13" spans="1:37" x14ac:dyDescent="0.25">
      <c r="A13" t="s">
        <v>103</v>
      </c>
      <c r="B13" s="6">
        <v>24644</v>
      </c>
      <c r="C13" s="2">
        <v>1.0584</v>
      </c>
      <c r="D13" s="2">
        <v>0.64776647727787162</v>
      </c>
      <c r="E13" s="7">
        <f t="shared" si="8"/>
        <v>38044.574494750355</v>
      </c>
      <c r="F13" s="6">
        <v>23231.65</v>
      </c>
      <c r="G13" s="2">
        <v>1.0590999999999999</v>
      </c>
      <c r="H13" s="2">
        <v>0.68604947608499378</v>
      </c>
      <c r="I13" s="7">
        <f t="shared" si="0"/>
        <v>33862.936726624452</v>
      </c>
      <c r="J13" s="6">
        <v>29266.12</v>
      </c>
      <c r="K13" s="2">
        <v>1.0641</v>
      </c>
      <c r="L13" s="2">
        <v>0.7300252475020419</v>
      </c>
      <c r="M13" s="7">
        <f t="shared" si="1"/>
        <v>40089.188833045315</v>
      </c>
      <c r="N13" s="6">
        <v>28371.8</v>
      </c>
      <c r="O13" s="2">
        <v>1.1067</v>
      </c>
      <c r="P13" s="2">
        <v>0.80791894141050979</v>
      </c>
      <c r="Q13" s="7">
        <f t="shared" si="2"/>
        <v>35117.136813833</v>
      </c>
      <c r="R13" s="6">
        <v>33809.160000000003</v>
      </c>
      <c r="S13" s="2">
        <v>1.0629</v>
      </c>
      <c r="T13" s="2">
        <v>0.85873704282523078</v>
      </c>
      <c r="U13" s="7">
        <f t="shared" si="3"/>
        <v>39370.794916181119</v>
      </c>
      <c r="V13" s="6">
        <v>35384.04</v>
      </c>
      <c r="W13" s="2">
        <v>1.0295000000000001</v>
      </c>
      <c r="X13" s="2">
        <v>0.88406978558857519</v>
      </c>
      <c r="Y13" s="7">
        <f t="shared" si="4"/>
        <v>40024.03495380497</v>
      </c>
      <c r="Z13" s="6">
        <v>34549.4</v>
      </c>
      <c r="AA13" s="2">
        <v>1.0375000000000001</v>
      </c>
      <c r="AB13" s="3">
        <v>0.9172224025481468</v>
      </c>
      <c r="AC13" s="7">
        <f t="shared" si="5"/>
        <v>37667.418397127993</v>
      </c>
      <c r="AD13" s="6">
        <v>36514.11</v>
      </c>
      <c r="AE13" s="2">
        <v>1.0430999999999999</v>
      </c>
      <c r="AF13" s="3">
        <v>0.95675468809797182</v>
      </c>
      <c r="AG13" s="7">
        <f t="shared" si="6"/>
        <v>38164.547771999998</v>
      </c>
      <c r="AH13" s="6">
        <v>39408.54</v>
      </c>
      <c r="AI13" s="2">
        <v>1.0451999999999999</v>
      </c>
      <c r="AJ13" s="3">
        <v>1</v>
      </c>
      <c r="AK13" s="7">
        <f t="shared" si="7"/>
        <v>39408.54</v>
      </c>
    </row>
    <row r="14" spans="1:37" x14ac:dyDescent="0.25">
      <c r="A14" t="s">
        <v>104</v>
      </c>
      <c r="B14" s="6">
        <v>24056.1</v>
      </c>
      <c r="C14" s="2">
        <v>1.0584</v>
      </c>
      <c r="D14" s="2">
        <v>0.64776647727787162</v>
      </c>
      <c r="E14" s="7">
        <f t="shared" si="8"/>
        <v>37136.994339521341</v>
      </c>
      <c r="F14" s="6">
        <v>27286.38</v>
      </c>
      <c r="G14" s="2">
        <v>1.0590999999999999</v>
      </c>
      <c r="H14" s="2">
        <v>0.68604947608499378</v>
      </c>
      <c r="I14" s="7">
        <f t="shared" si="0"/>
        <v>39773.195594743847</v>
      </c>
      <c r="J14" s="6">
        <v>28656.560000000001</v>
      </c>
      <c r="K14" s="2">
        <v>1.0641</v>
      </c>
      <c r="L14" s="2">
        <v>0.7300252475020419</v>
      </c>
      <c r="M14" s="7">
        <f t="shared" si="1"/>
        <v>39254.204012882234</v>
      </c>
      <c r="N14" s="6">
        <v>26571.08</v>
      </c>
      <c r="O14" s="2">
        <v>1.1067</v>
      </c>
      <c r="P14" s="2">
        <v>0.80791894141050979</v>
      </c>
      <c r="Q14" s="7">
        <f t="shared" si="2"/>
        <v>32888.299355391682</v>
      </c>
      <c r="R14" s="6">
        <v>30701.39</v>
      </c>
      <c r="S14" s="2">
        <v>1.0629</v>
      </c>
      <c r="T14" s="2">
        <v>0.85873704282523078</v>
      </c>
      <c r="U14" s="7">
        <f t="shared" si="3"/>
        <v>35751.794168553541</v>
      </c>
      <c r="V14" s="6">
        <v>30153.93</v>
      </c>
      <c r="W14" s="2">
        <v>1.0295000000000001</v>
      </c>
      <c r="X14" s="2">
        <v>0.88406978558857519</v>
      </c>
      <c r="Y14" s="7">
        <f t="shared" si="4"/>
        <v>34108.087949103276</v>
      </c>
      <c r="Z14" s="6">
        <v>34576.76</v>
      </c>
      <c r="AA14" s="2">
        <v>1.0375000000000001</v>
      </c>
      <c r="AB14" s="3">
        <v>0.9172224025481468</v>
      </c>
      <c r="AC14" s="7">
        <f t="shared" si="5"/>
        <v>37697.247585691191</v>
      </c>
      <c r="AD14" s="6">
        <v>34276.879999999997</v>
      </c>
      <c r="AE14" s="2">
        <v>1.0430999999999999</v>
      </c>
      <c r="AF14" s="3">
        <v>0.95675468809797182</v>
      </c>
      <c r="AG14" s="7">
        <f t="shared" si="6"/>
        <v>35826.194975999992</v>
      </c>
      <c r="AH14" s="6">
        <v>45307.75</v>
      </c>
      <c r="AI14" s="2">
        <v>1.0451999999999999</v>
      </c>
      <c r="AJ14" s="3">
        <v>1</v>
      </c>
      <c r="AK14" s="7">
        <f t="shared" si="7"/>
        <v>45307.75</v>
      </c>
    </row>
    <row r="15" spans="1:37" x14ac:dyDescent="0.25">
      <c r="A15" t="s">
        <v>105</v>
      </c>
      <c r="B15" s="6">
        <v>13706.44</v>
      </c>
      <c r="C15" s="2">
        <v>1.0584</v>
      </c>
      <c r="D15" s="2">
        <v>0.64776647727787162</v>
      </c>
      <c r="E15" s="7">
        <f t="shared" si="8"/>
        <v>21159.538940018912</v>
      </c>
      <c r="F15" s="6">
        <v>14647.13</v>
      </c>
      <c r="G15" s="2">
        <v>1.0590999999999999</v>
      </c>
      <c r="H15" s="2">
        <v>0.68604947608499378</v>
      </c>
      <c r="I15" s="7">
        <f t="shared" si="0"/>
        <v>21349.961643561383</v>
      </c>
      <c r="J15" s="6">
        <v>16881.5</v>
      </c>
      <c r="K15" s="2">
        <v>1.0641</v>
      </c>
      <c r="L15" s="2">
        <v>0.7300252475020419</v>
      </c>
      <c r="M15" s="7">
        <f t="shared" si="1"/>
        <v>23124.542689124984</v>
      </c>
      <c r="N15" s="6">
        <v>17373.87</v>
      </c>
      <c r="O15" s="2">
        <v>1.1067</v>
      </c>
      <c r="P15" s="2">
        <v>0.80791894141050979</v>
      </c>
      <c r="Q15" s="7">
        <f t="shared" si="2"/>
        <v>21504.47168582003</v>
      </c>
      <c r="R15" s="6">
        <v>19858.98</v>
      </c>
      <c r="S15" s="2">
        <v>1.0629</v>
      </c>
      <c r="T15" s="2">
        <v>0.85873704282523078</v>
      </c>
      <c r="U15" s="7">
        <f t="shared" si="3"/>
        <v>23125.798713264168</v>
      </c>
      <c r="V15" s="6">
        <v>21195.97</v>
      </c>
      <c r="W15" s="2">
        <v>1.0295000000000001</v>
      </c>
      <c r="X15" s="2">
        <v>0.88406978558857519</v>
      </c>
      <c r="Y15" s="7">
        <f t="shared" si="4"/>
        <v>23975.448935729262</v>
      </c>
      <c r="Z15" s="6">
        <v>22514.01</v>
      </c>
      <c r="AA15" s="2">
        <v>1.0375000000000001</v>
      </c>
      <c r="AB15" s="3">
        <v>0.9172224025481468</v>
      </c>
      <c r="AC15" s="7">
        <f t="shared" si="5"/>
        <v>24545.857076161192</v>
      </c>
      <c r="AD15" s="6">
        <v>22410.560000000001</v>
      </c>
      <c r="AE15" s="2">
        <v>1.0430999999999999</v>
      </c>
      <c r="AF15" s="3">
        <v>0.95675468809797182</v>
      </c>
      <c r="AG15" s="7">
        <f t="shared" si="6"/>
        <v>23423.517311999996</v>
      </c>
      <c r="AH15" s="6">
        <v>27785.919999999998</v>
      </c>
      <c r="AI15" s="2">
        <v>1.0451999999999999</v>
      </c>
      <c r="AJ15" s="3">
        <v>1</v>
      </c>
      <c r="AK15" s="7">
        <f t="shared" si="7"/>
        <v>27785.919999999998</v>
      </c>
    </row>
    <row r="16" spans="1:37" x14ac:dyDescent="0.25">
      <c r="A16" t="s">
        <v>106</v>
      </c>
      <c r="B16" s="6">
        <v>21521.41</v>
      </c>
      <c r="C16" s="2">
        <v>1.0584</v>
      </c>
      <c r="D16" s="2">
        <v>0.64776647727787162</v>
      </c>
      <c r="E16" s="7">
        <f t="shared" si="8"/>
        <v>33224.025563101168</v>
      </c>
      <c r="F16" s="6">
        <v>22575.77</v>
      </c>
      <c r="G16" s="2">
        <v>1.0590999999999999</v>
      </c>
      <c r="H16" s="2">
        <v>0.68604947608499378</v>
      </c>
      <c r="I16" s="7">
        <f t="shared" si="0"/>
        <v>32906.912383099203</v>
      </c>
      <c r="J16" s="6">
        <v>23949.87</v>
      </c>
      <c r="K16" s="2">
        <v>1.0641</v>
      </c>
      <c r="L16" s="2">
        <v>0.7300252475020419</v>
      </c>
      <c r="M16" s="7">
        <f t="shared" si="1"/>
        <v>32806.906448715679</v>
      </c>
      <c r="N16" s="6">
        <v>25025.15</v>
      </c>
      <c r="O16" s="2">
        <v>1.1067</v>
      </c>
      <c r="P16" s="2">
        <v>0.80791894141050979</v>
      </c>
      <c r="Q16" s="7">
        <f t="shared" si="2"/>
        <v>30974.827692874365</v>
      </c>
      <c r="R16" s="6">
        <v>25004.75</v>
      </c>
      <c r="S16" s="2">
        <v>1.0629</v>
      </c>
      <c r="T16" s="2">
        <v>0.85873704282523078</v>
      </c>
      <c r="U16" s="7">
        <f t="shared" si="3"/>
        <v>29118.052154516106</v>
      </c>
      <c r="V16" s="6">
        <v>26776.05</v>
      </c>
      <c r="W16" s="2">
        <v>1.0295000000000001</v>
      </c>
      <c r="X16" s="2">
        <v>0.88406978558857519</v>
      </c>
      <c r="Y16" s="7">
        <f t="shared" si="4"/>
        <v>30287.258355033217</v>
      </c>
      <c r="Z16" s="6">
        <v>27071.599999999999</v>
      </c>
      <c r="AA16" s="2">
        <v>1.0375000000000001</v>
      </c>
      <c r="AB16" s="3">
        <v>0.9172224025481468</v>
      </c>
      <c r="AC16" s="7">
        <f t="shared" si="5"/>
        <v>29514.761005391993</v>
      </c>
      <c r="AD16" s="6">
        <v>27954.42</v>
      </c>
      <c r="AE16" s="2">
        <v>1.0430999999999999</v>
      </c>
      <c r="AF16" s="3">
        <v>0.95675468809797182</v>
      </c>
      <c r="AG16" s="7">
        <f t="shared" si="6"/>
        <v>29217.959783999995</v>
      </c>
      <c r="AH16" s="6">
        <v>33838.019999999997</v>
      </c>
      <c r="AI16" s="2">
        <v>1.0451999999999999</v>
      </c>
      <c r="AJ16" s="3">
        <v>1</v>
      </c>
      <c r="AK16" s="7">
        <f t="shared" si="7"/>
        <v>33838.019999999997</v>
      </c>
    </row>
    <row r="17" spans="1:37" x14ac:dyDescent="0.25">
      <c r="A17" t="s">
        <v>107</v>
      </c>
      <c r="B17" s="6">
        <v>18704.39</v>
      </c>
      <c r="C17" s="2">
        <v>1.0584</v>
      </c>
      <c r="D17" s="2">
        <v>0.64776647727787162</v>
      </c>
      <c r="E17" s="7">
        <f t="shared" si="8"/>
        <v>28875.205272434003</v>
      </c>
      <c r="F17" s="6">
        <v>20981.27</v>
      </c>
      <c r="G17" s="2">
        <v>1.0590999999999999</v>
      </c>
      <c r="H17" s="2">
        <v>0.68604947608499378</v>
      </c>
      <c r="I17" s="7">
        <f t="shared" si="0"/>
        <v>30582.735985357212</v>
      </c>
      <c r="J17" s="6">
        <v>25758</v>
      </c>
      <c r="K17" s="2">
        <v>1.0641</v>
      </c>
      <c r="L17" s="2">
        <v>0.7300252475020419</v>
      </c>
      <c r="M17" s="7">
        <f t="shared" si="1"/>
        <v>35283.711197848614</v>
      </c>
      <c r="N17" s="6">
        <v>26732.23</v>
      </c>
      <c r="O17" s="2">
        <v>1.1067</v>
      </c>
      <c r="P17" s="2">
        <v>0.80791894141050979</v>
      </c>
      <c r="Q17" s="7">
        <f t="shared" si="2"/>
        <v>33087.762434842021</v>
      </c>
      <c r="R17" s="6">
        <v>29866.44</v>
      </c>
      <c r="S17" s="2">
        <v>1.0629</v>
      </c>
      <c r="T17" s="2">
        <v>0.85873704282523078</v>
      </c>
      <c r="U17" s="7">
        <f t="shared" si="3"/>
        <v>34779.4941996911</v>
      </c>
      <c r="V17" s="6">
        <v>31741.15</v>
      </c>
      <c r="W17" s="2">
        <v>1.0295000000000001</v>
      </c>
      <c r="X17" s="2">
        <v>0.88406978558857519</v>
      </c>
      <c r="Y17" s="7">
        <f t="shared" si="4"/>
        <v>35903.44395591817</v>
      </c>
      <c r="Z17" s="6">
        <v>34566.620000000003</v>
      </c>
      <c r="AA17" s="2">
        <v>1.0375000000000001</v>
      </c>
      <c r="AB17" s="3">
        <v>0.9172224025481468</v>
      </c>
      <c r="AC17" s="7">
        <f t="shared" si="5"/>
        <v>37686.192469754395</v>
      </c>
      <c r="AD17" s="6">
        <v>35991.46</v>
      </c>
      <c r="AE17" s="2">
        <v>1.0430999999999999</v>
      </c>
      <c r="AF17" s="3">
        <v>0.95675468809797182</v>
      </c>
      <c r="AG17" s="7">
        <f t="shared" si="6"/>
        <v>37618.273991999995</v>
      </c>
      <c r="AH17" s="6">
        <v>43851.21</v>
      </c>
      <c r="AI17" s="2">
        <v>1.0451999999999999</v>
      </c>
      <c r="AJ17" s="3">
        <v>1</v>
      </c>
      <c r="AK17" s="7">
        <f t="shared" si="7"/>
        <v>43851.21</v>
      </c>
    </row>
    <row r="18" spans="1:37" x14ac:dyDescent="0.25">
      <c r="A18" t="s">
        <v>108</v>
      </c>
      <c r="B18" s="6">
        <v>48513.21</v>
      </c>
      <c r="C18" s="2">
        <v>1.0584</v>
      </c>
      <c r="D18" s="2">
        <v>0.64776647727787162</v>
      </c>
      <c r="E18" s="7">
        <f t="shared" si="8"/>
        <v>74893.054367167177</v>
      </c>
      <c r="F18" s="6">
        <v>37053</v>
      </c>
      <c r="G18" s="2">
        <v>1.0590999999999999</v>
      </c>
      <c r="H18" s="2">
        <v>0.68604947608499378</v>
      </c>
      <c r="I18" s="7">
        <f t="shared" si="0"/>
        <v>54009.224249315732</v>
      </c>
      <c r="J18" s="6">
        <v>63668.09</v>
      </c>
      <c r="K18" s="2">
        <v>1.0641</v>
      </c>
      <c r="L18" s="2">
        <v>0.7300252475020419</v>
      </c>
      <c r="M18" s="7">
        <f t="shared" si="1"/>
        <v>87213.545309365363</v>
      </c>
      <c r="N18" s="6">
        <v>47765.75</v>
      </c>
      <c r="O18" s="2">
        <v>1.1067</v>
      </c>
      <c r="P18" s="2">
        <v>0.80791894141050979</v>
      </c>
      <c r="Q18" s="7">
        <f t="shared" si="2"/>
        <v>59121.958344741739</v>
      </c>
      <c r="R18" s="6">
        <v>40948.54</v>
      </c>
      <c r="S18" s="2">
        <v>1.0629</v>
      </c>
      <c r="T18" s="2">
        <v>0.85873704282523078</v>
      </c>
      <c r="U18" s="7">
        <f t="shared" si="3"/>
        <v>47684.608859168315</v>
      </c>
      <c r="V18" s="6">
        <v>43752.57</v>
      </c>
      <c r="W18" s="2">
        <v>1.0295000000000001</v>
      </c>
      <c r="X18" s="2">
        <v>0.88406978558857519</v>
      </c>
      <c r="Y18" s="7">
        <f t="shared" si="4"/>
        <v>49489.950582205951</v>
      </c>
      <c r="Z18" s="6">
        <v>48277.62</v>
      </c>
      <c r="AA18" s="2">
        <v>1.0375000000000001</v>
      </c>
      <c r="AB18" s="3">
        <v>0.9172224025481468</v>
      </c>
      <c r="AC18" s="7">
        <f t="shared" si="5"/>
        <v>52634.584443074389</v>
      </c>
      <c r="AD18" s="6">
        <v>50569.27</v>
      </c>
      <c r="AE18" s="2">
        <v>1.0430999999999999</v>
      </c>
      <c r="AF18" s="3">
        <v>0.95675468809797182</v>
      </c>
      <c r="AG18" s="7">
        <f t="shared" si="6"/>
        <v>52855.001003999991</v>
      </c>
      <c r="AH18" s="6">
        <v>61553.79</v>
      </c>
      <c r="AI18" s="2">
        <v>1.0451999999999999</v>
      </c>
      <c r="AJ18" s="3">
        <v>1</v>
      </c>
      <c r="AK18" s="7">
        <f t="shared" si="7"/>
        <v>61553.79</v>
      </c>
    </row>
    <row r="19" spans="1:37" x14ac:dyDescent="0.25">
      <c r="A19" t="s">
        <v>109</v>
      </c>
      <c r="B19" s="6">
        <v>31712.3</v>
      </c>
      <c r="C19" s="2">
        <v>1.0584</v>
      </c>
      <c r="D19" s="2">
        <v>0.64776647727787162</v>
      </c>
      <c r="E19" s="7">
        <f t="shared" si="8"/>
        <v>48956.377201341973</v>
      </c>
      <c r="F19" s="6">
        <v>32274.720000000001</v>
      </c>
      <c r="G19" s="2">
        <v>1.0590999999999999</v>
      </c>
      <c r="H19" s="2">
        <v>0.68604947608499378</v>
      </c>
      <c r="I19" s="7">
        <f t="shared" si="0"/>
        <v>47044.303836770989</v>
      </c>
      <c r="J19" s="6">
        <v>33323.9</v>
      </c>
      <c r="K19" s="2">
        <v>1.0641</v>
      </c>
      <c r="L19" s="2">
        <v>0.7300252475020419</v>
      </c>
      <c r="M19" s="7">
        <f t="shared" si="1"/>
        <v>45647.59933170228</v>
      </c>
      <c r="N19" s="6">
        <v>37527.910000000003</v>
      </c>
      <c r="O19" s="2">
        <v>1.1067</v>
      </c>
      <c r="P19" s="2">
        <v>0.80791894141050979</v>
      </c>
      <c r="Q19" s="7">
        <f t="shared" si="2"/>
        <v>46450.093043346271</v>
      </c>
      <c r="R19" s="6">
        <v>43299.46</v>
      </c>
      <c r="S19" s="2">
        <v>1.0629</v>
      </c>
      <c r="T19" s="2">
        <v>0.85873704282523078</v>
      </c>
      <c r="U19" s="7">
        <f t="shared" si="3"/>
        <v>50422.257152836319</v>
      </c>
      <c r="V19" s="6">
        <v>40409.9</v>
      </c>
      <c r="W19" s="2">
        <v>1.0295000000000001</v>
      </c>
      <c r="X19" s="2">
        <v>0.88406978558857519</v>
      </c>
      <c r="Y19" s="7">
        <f t="shared" si="4"/>
        <v>45708.948160802545</v>
      </c>
      <c r="Z19" s="6">
        <v>46878.17</v>
      </c>
      <c r="AA19" s="2">
        <v>1.0375000000000001</v>
      </c>
      <c r="AB19" s="3">
        <v>0.9172224025481468</v>
      </c>
      <c r="AC19" s="7">
        <f t="shared" si="5"/>
        <v>51108.836711540382</v>
      </c>
      <c r="AD19" s="6">
        <v>41258.199999999997</v>
      </c>
      <c r="AE19" s="2">
        <v>1.0430999999999999</v>
      </c>
      <c r="AF19" s="3">
        <v>0.95675468809797182</v>
      </c>
      <c r="AG19" s="7">
        <f t="shared" si="6"/>
        <v>43123.070639999991</v>
      </c>
      <c r="AH19" s="6">
        <v>62384.98</v>
      </c>
      <c r="AI19" s="2">
        <v>1.0451999999999999</v>
      </c>
      <c r="AJ19" s="3">
        <v>1</v>
      </c>
      <c r="AK19" s="7">
        <f t="shared" si="7"/>
        <v>62384.98</v>
      </c>
    </row>
    <row r="20" spans="1:37" x14ac:dyDescent="0.25">
      <c r="A20" t="s">
        <v>110</v>
      </c>
      <c r="B20" s="6">
        <v>19801.28</v>
      </c>
      <c r="C20" s="2">
        <v>1.0584</v>
      </c>
      <c r="D20" s="2">
        <v>0.64776647727787162</v>
      </c>
      <c r="E20" s="7">
        <f t="shared" si="8"/>
        <v>30568.54699121126</v>
      </c>
      <c r="F20" s="6">
        <v>21529.06</v>
      </c>
      <c r="G20" s="2">
        <v>1.0590999999999999</v>
      </c>
      <c r="H20" s="2">
        <v>0.68604947608499378</v>
      </c>
      <c r="I20" s="7">
        <f t="shared" si="0"/>
        <v>31381.206094431582</v>
      </c>
      <c r="J20" s="6">
        <v>23597.97</v>
      </c>
      <c r="K20" s="2">
        <v>1.0641</v>
      </c>
      <c r="L20" s="2">
        <v>0.7300252475020419</v>
      </c>
      <c r="M20" s="7">
        <f t="shared" si="1"/>
        <v>32324.868325782114</v>
      </c>
      <c r="N20" s="6">
        <v>25884.54</v>
      </c>
      <c r="O20" s="2">
        <v>1.1067</v>
      </c>
      <c r="P20" s="2">
        <v>0.80791894141050979</v>
      </c>
      <c r="Q20" s="7">
        <f t="shared" si="2"/>
        <v>32038.535889267965</v>
      </c>
      <c r="R20" s="6">
        <v>29026.11</v>
      </c>
      <c r="S20" s="2">
        <v>1.0629</v>
      </c>
      <c r="T20" s="2">
        <v>0.85873704282523078</v>
      </c>
      <c r="U20" s="7">
        <f t="shared" si="3"/>
        <v>33800.929216357748</v>
      </c>
      <c r="V20" s="6">
        <v>29853.64</v>
      </c>
      <c r="W20" s="2">
        <v>1.0295000000000001</v>
      </c>
      <c r="X20" s="2">
        <v>0.88406978558857519</v>
      </c>
      <c r="Y20" s="7">
        <f t="shared" si="4"/>
        <v>33768.420193350175</v>
      </c>
      <c r="Z20" s="6">
        <v>31709.98</v>
      </c>
      <c r="AA20" s="2">
        <v>1.0375000000000001</v>
      </c>
      <c r="AB20" s="3">
        <v>0.9172224025481468</v>
      </c>
      <c r="AC20" s="7">
        <f t="shared" si="5"/>
        <v>34571.746080237594</v>
      </c>
      <c r="AD20" s="6">
        <v>30875.81</v>
      </c>
      <c r="AE20" s="2">
        <v>1.0430999999999999</v>
      </c>
      <c r="AF20" s="3">
        <v>0.95675468809797182</v>
      </c>
      <c r="AG20" s="7">
        <f t="shared" si="6"/>
        <v>32271.396611999997</v>
      </c>
      <c r="AH20" s="6">
        <v>39439.24</v>
      </c>
      <c r="AI20" s="2">
        <v>1.0451999999999999</v>
      </c>
      <c r="AJ20" s="3">
        <v>1</v>
      </c>
      <c r="AK20" s="7">
        <f t="shared" si="7"/>
        <v>39439.24</v>
      </c>
    </row>
    <row r="21" spans="1:37" x14ac:dyDescent="0.25">
      <c r="A21" t="s">
        <v>111</v>
      </c>
      <c r="B21" s="6">
        <v>23787.23</v>
      </c>
      <c r="C21" s="2">
        <v>1.0584</v>
      </c>
      <c r="D21" s="2">
        <v>0.64776647727787162</v>
      </c>
      <c r="E21" s="7">
        <f t="shared" si="8"/>
        <v>36721.921918469423</v>
      </c>
      <c r="F21" s="6">
        <v>24905.06</v>
      </c>
      <c r="G21" s="2">
        <v>1.0590999999999999</v>
      </c>
      <c r="H21" s="2">
        <v>0.68604947608499378</v>
      </c>
      <c r="I21" s="7">
        <f t="shared" si="0"/>
        <v>36302.133983285115</v>
      </c>
      <c r="J21" s="6">
        <v>28255.84</v>
      </c>
      <c r="K21" s="2">
        <v>1.0641</v>
      </c>
      <c r="L21" s="2">
        <v>0.7300252475020419</v>
      </c>
      <c r="M21" s="7">
        <f t="shared" si="1"/>
        <v>38705.291490512413</v>
      </c>
      <c r="N21" s="6">
        <v>28350.46</v>
      </c>
      <c r="O21" s="2">
        <v>1.1067</v>
      </c>
      <c r="P21" s="2">
        <v>0.80791894141050979</v>
      </c>
      <c r="Q21" s="7">
        <f t="shared" si="2"/>
        <v>35090.723272936506</v>
      </c>
      <c r="R21" s="6">
        <v>29458.83</v>
      </c>
      <c r="S21" s="2">
        <v>1.0629</v>
      </c>
      <c r="T21" s="2">
        <v>0.85873704282523078</v>
      </c>
      <c r="U21" s="7">
        <f t="shared" si="3"/>
        <v>34304.832015957916</v>
      </c>
      <c r="V21" s="6">
        <v>30933.62</v>
      </c>
      <c r="W21" s="2">
        <v>1.0295000000000001</v>
      </c>
      <c r="X21" s="2">
        <v>0.88406978558857519</v>
      </c>
      <c r="Y21" s="7">
        <f t="shared" si="4"/>
        <v>34990.020589161679</v>
      </c>
      <c r="Z21" s="6">
        <v>32941.82</v>
      </c>
      <c r="AA21" s="2">
        <v>1.0375000000000001</v>
      </c>
      <c r="AB21" s="3">
        <v>0.9172224025481468</v>
      </c>
      <c r="AC21" s="7">
        <f t="shared" si="5"/>
        <v>35914.757324378392</v>
      </c>
      <c r="AD21" s="6">
        <v>33730.449999999997</v>
      </c>
      <c r="AE21" s="2">
        <v>1.0430999999999999</v>
      </c>
      <c r="AF21" s="3">
        <v>0.95675468809797182</v>
      </c>
      <c r="AG21" s="7">
        <f t="shared" si="6"/>
        <v>35255.06633999999</v>
      </c>
      <c r="AH21" s="6">
        <v>33243.629999999997</v>
      </c>
      <c r="AI21" s="2">
        <v>1.0451999999999999</v>
      </c>
      <c r="AJ21" s="3">
        <v>1</v>
      </c>
      <c r="AK21" s="7">
        <f t="shared" si="7"/>
        <v>33243.629999999997</v>
      </c>
    </row>
    <row r="22" spans="1:37" x14ac:dyDescent="0.25">
      <c r="A22" t="s">
        <v>112</v>
      </c>
      <c r="B22" s="6">
        <v>14637.04</v>
      </c>
      <c r="C22" s="2">
        <v>1.0584</v>
      </c>
      <c r="D22" s="2">
        <v>0.64776647727787162</v>
      </c>
      <c r="E22" s="7">
        <f t="shared" si="8"/>
        <v>22596.167775630609</v>
      </c>
      <c r="F22" s="6">
        <v>15664.91</v>
      </c>
      <c r="G22" s="2">
        <v>1.0590999999999999</v>
      </c>
      <c r="H22" s="2">
        <v>0.68604947608499378</v>
      </c>
      <c r="I22" s="7">
        <f t="shared" si="0"/>
        <v>22833.498961901831</v>
      </c>
      <c r="J22" s="6">
        <v>17041.689999999999</v>
      </c>
      <c r="K22" s="2">
        <v>1.0641</v>
      </c>
      <c r="L22" s="2">
        <v>0.7300252475020419</v>
      </c>
      <c r="M22" s="7">
        <f t="shared" si="1"/>
        <v>23343.973456140411</v>
      </c>
      <c r="N22" s="6">
        <v>18227.3</v>
      </c>
      <c r="O22" s="2">
        <v>1.1067</v>
      </c>
      <c r="P22" s="2">
        <v>0.80791894141050979</v>
      </c>
      <c r="Q22" s="7">
        <f t="shared" si="2"/>
        <v>22560.802904531196</v>
      </c>
      <c r="R22" s="6">
        <v>19812.7</v>
      </c>
      <c r="S22" s="2">
        <v>1.0629</v>
      </c>
      <c r="T22" s="2">
        <v>0.85873704282523078</v>
      </c>
      <c r="U22" s="7">
        <f t="shared" si="3"/>
        <v>23071.905614804436</v>
      </c>
      <c r="V22" s="6">
        <v>19629.53</v>
      </c>
      <c r="W22" s="2">
        <v>1.0295000000000001</v>
      </c>
      <c r="X22" s="2">
        <v>0.88406978558857519</v>
      </c>
      <c r="Y22" s="7">
        <f t="shared" si="4"/>
        <v>22203.597860695478</v>
      </c>
      <c r="Z22" s="6">
        <v>19684.04</v>
      </c>
      <c r="AA22" s="2">
        <v>1.0375000000000001</v>
      </c>
      <c r="AB22" s="3">
        <v>0.9172224025481468</v>
      </c>
      <c r="AC22" s="7">
        <f t="shared" si="5"/>
        <v>21460.487604004797</v>
      </c>
      <c r="AD22" s="6">
        <v>19664.990000000002</v>
      </c>
      <c r="AE22" s="2">
        <v>1.0430999999999999</v>
      </c>
      <c r="AF22" s="3">
        <v>0.95675468809797182</v>
      </c>
      <c r="AG22" s="7">
        <f t="shared" si="6"/>
        <v>20553.847547999998</v>
      </c>
      <c r="AH22" s="6">
        <v>23586.34</v>
      </c>
      <c r="AI22" s="2">
        <v>1.0451999999999999</v>
      </c>
      <c r="AJ22" s="3">
        <v>1</v>
      </c>
      <c r="AK22" s="7">
        <f t="shared" si="7"/>
        <v>23586.34</v>
      </c>
    </row>
    <row r="23" spans="1:37" x14ac:dyDescent="0.25">
      <c r="A23" t="s">
        <v>113</v>
      </c>
      <c r="B23" s="6">
        <v>19064.93</v>
      </c>
      <c r="C23" s="2">
        <v>1.0584</v>
      </c>
      <c r="D23" s="2">
        <v>0.64776647727787162</v>
      </c>
      <c r="E23" s="7">
        <f t="shared" si="8"/>
        <v>29431.794742014321</v>
      </c>
      <c r="F23" s="6">
        <v>19563.88</v>
      </c>
      <c r="G23" s="2">
        <v>1.0590999999999999</v>
      </c>
      <c r="H23" s="2">
        <v>0.68604947608499378</v>
      </c>
      <c r="I23" s="7">
        <f t="shared" si="0"/>
        <v>28516.718811073413</v>
      </c>
      <c r="J23" s="6">
        <v>21943.08</v>
      </c>
      <c r="K23" s="2">
        <v>1.0641</v>
      </c>
      <c r="L23" s="2">
        <v>0.7300252475020419</v>
      </c>
      <c r="M23" s="7">
        <f t="shared" si="1"/>
        <v>30057.974124982062</v>
      </c>
      <c r="N23" s="6">
        <v>21943.24</v>
      </c>
      <c r="O23" s="2">
        <v>1.1067</v>
      </c>
      <c r="P23" s="2">
        <v>0.80791894141050979</v>
      </c>
      <c r="Q23" s="7">
        <f t="shared" si="2"/>
        <v>27160.199959776008</v>
      </c>
      <c r="R23" s="6">
        <v>24066.27</v>
      </c>
      <c r="S23" s="2">
        <v>1.0629</v>
      </c>
      <c r="T23" s="2">
        <v>0.85873704282523078</v>
      </c>
      <c r="U23" s="7">
        <f t="shared" si="3"/>
        <v>28025.191414617875</v>
      </c>
      <c r="V23" s="6">
        <v>25444.63</v>
      </c>
      <c r="W23" s="2">
        <v>1.0295000000000001</v>
      </c>
      <c r="X23" s="2">
        <v>0.88406978558857519</v>
      </c>
      <c r="Y23" s="7">
        <f t="shared" si="4"/>
        <v>28781.24602240543</v>
      </c>
      <c r="Z23" s="6">
        <v>26072.62</v>
      </c>
      <c r="AA23" s="2">
        <v>1.0375000000000001</v>
      </c>
      <c r="AB23" s="3">
        <v>0.9172224025481468</v>
      </c>
      <c r="AC23" s="7">
        <f t="shared" si="5"/>
        <v>28425.624938474393</v>
      </c>
      <c r="AD23" s="6">
        <v>29028.92</v>
      </c>
      <c r="AE23" s="2">
        <v>1.0430999999999999</v>
      </c>
      <c r="AF23" s="3">
        <v>0.95675468809797182</v>
      </c>
      <c r="AG23" s="7">
        <f t="shared" si="6"/>
        <v>30341.027183999995</v>
      </c>
      <c r="AH23" s="6">
        <v>33300.67</v>
      </c>
      <c r="AI23" s="2">
        <v>1.0451999999999999</v>
      </c>
      <c r="AJ23" s="3">
        <v>1</v>
      </c>
      <c r="AK23" s="7">
        <f t="shared" si="7"/>
        <v>33300.67</v>
      </c>
    </row>
    <row r="24" spans="1:37" x14ac:dyDescent="0.25">
      <c r="A24" t="s">
        <v>114</v>
      </c>
      <c r="B24" s="6">
        <v>32050.768396483643</v>
      </c>
      <c r="C24" s="2">
        <v>1.0584</v>
      </c>
      <c r="D24" s="2">
        <v>0.64776647727787162</v>
      </c>
      <c r="E24" s="7">
        <f>B24/D24</f>
        <v>49478.893275199334</v>
      </c>
      <c r="F24" s="6">
        <v>31648.381687880315</v>
      </c>
      <c r="G24" s="2">
        <v>1.0590999999999999</v>
      </c>
      <c r="H24" s="2">
        <v>0.68604947608499378</v>
      </c>
      <c r="I24" s="7">
        <f>F24/H24</f>
        <v>46131.340072562693</v>
      </c>
      <c r="J24" s="6">
        <v>63423.48</v>
      </c>
      <c r="K24" s="2">
        <v>1.0641</v>
      </c>
      <c r="L24" s="2">
        <v>0.7300252475020419</v>
      </c>
      <c r="M24" s="7">
        <f t="shared" si="1"/>
        <v>86878.474706208857</v>
      </c>
      <c r="N24" s="6">
        <v>66774.87</v>
      </c>
      <c r="O24" s="2">
        <v>1.1067</v>
      </c>
      <c r="P24" s="2">
        <v>0.80791894141050979</v>
      </c>
      <c r="Q24" s="7">
        <f t="shared" si="2"/>
        <v>82650.457338480905</v>
      </c>
      <c r="R24" s="6">
        <v>64393.599999999999</v>
      </c>
      <c r="S24" s="2">
        <v>1.0629</v>
      </c>
      <c r="T24" s="2">
        <v>0.85873704282523078</v>
      </c>
      <c r="U24" s="7">
        <f t="shared" si="3"/>
        <v>74986.400712546543</v>
      </c>
      <c r="V24" s="6">
        <v>62094.02</v>
      </c>
      <c r="W24" s="2">
        <v>1.0295000000000001</v>
      </c>
      <c r="X24" s="2">
        <v>0.88406978558857519</v>
      </c>
      <c r="Y24" s="7">
        <f t="shared" si="4"/>
        <v>70236.559389551476</v>
      </c>
      <c r="Z24" s="6">
        <v>72378.960000000006</v>
      </c>
      <c r="AA24" s="2">
        <v>1.0375000000000001</v>
      </c>
      <c r="AB24" s="3">
        <v>0.9172224025481468</v>
      </c>
      <c r="AC24" s="7">
        <f t="shared" si="5"/>
        <v>78911.02506755518</v>
      </c>
      <c r="AD24" s="6">
        <v>74364.320000000007</v>
      </c>
      <c r="AE24" s="2">
        <v>1.0430999999999999</v>
      </c>
      <c r="AF24" s="3">
        <v>0.95675468809797182</v>
      </c>
      <c r="AG24" s="7">
        <f t="shared" si="6"/>
        <v>77725.587264000002</v>
      </c>
      <c r="AH24" s="6">
        <v>81731.25</v>
      </c>
      <c r="AI24" s="2">
        <v>1.0451999999999999</v>
      </c>
      <c r="AJ24" s="3">
        <v>1</v>
      </c>
      <c r="AK24" s="7">
        <f t="shared" si="7"/>
        <v>81731.25</v>
      </c>
    </row>
    <row r="25" spans="1:37" x14ac:dyDescent="0.25">
      <c r="A25" t="s">
        <v>115</v>
      </c>
      <c r="B25" s="6">
        <v>13826.72</v>
      </c>
      <c r="C25" s="2">
        <v>1.0584</v>
      </c>
      <c r="D25" s="2">
        <v>0.64776647727787162</v>
      </c>
      <c r="E25" s="7">
        <f t="shared" si="8"/>
        <v>21345.223139833412</v>
      </c>
      <c r="F25" s="6">
        <v>14753.94</v>
      </c>
      <c r="G25" s="2">
        <v>1.0590999999999999</v>
      </c>
      <c r="H25" s="2">
        <v>0.68604947608499378</v>
      </c>
      <c r="I25" s="7">
        <f t="shared" si="0"/>
        <v>21505.650123362466</v>
      </c>
      <c r="J25" s="6">
        <v>16629.150000000001</v>
      </c>
      <c r="K25" s="2">
        <v>1.0641</v>
      </c>
      <c r="L25" s="2">
        <v>0.7300252475020419</v>
      </c>
      <c r="M25" s="7">
        <f t="shared" si="1"/>
        <v>22778.869712932072</v>
      </c>
      <c r="N25" s="6">
        <v>18068.39</v>
      </c>
      <c r="O25" s="2">
        <v>1.1067</v>
      </c>
      <c r="P25" s="2">
        <v>0.80791894141050979</v>
      </c>
      <c r="Q25" s="7">
        <f t="shared" si="2"/>
        <v>22364.112380451435</v>
      </c>
      <c r="R25" s="6">
        <v>19161.259999999998</v>
      </c>
      <c r="S25" s="2">
        <v>1.0629</v>
      </c>
      <c r="T25" s="2">
        <v>0.85873704282523078</v>
      </c>
      <c r="U25" s="7">
        <f t="shared" si="3"/>
        <v>22313.303193442975</v>
      </c>
      <c r="V25" s="6">
        <v>18769.810000000001</v>
      </c>
      <c r="W25" s="2">
        <v>1.0295000000000001</v>
      </c>
      <c r="X25" s="2">
        <v>0.88406978558857519</v>
      </c>
      <c r="Y25" s="7">
        <f t="shared" si="4"/>
        <v>21231.140692704343</v>
      </c>
      <c r="Z25" s="6">
        <v>18413.18</v>
      </c>
      <c r="AA25" s="2">
        <v>1.0375000000000001</v>
      </c>
      <c r="AB25" s="3">
        <v>0.9172224025481468</v>
      </c>
      <c r="AC25" s="7">
        <f t="shared" si="5"/>
        <v>20074.934878221597</v>
      </c>
      <c r="AD25" s="6">
        <v>18709.169999999998</v>
      </c>
      <c r="AE25" s="2">
        <v>1.0430999999999999</v>
      </c>
      <c r="AF25" s="3">
        <v>0.95675468809797182</v>
      </c>
      <c r="AG25" s="7">
        <f t="shared" si="6"/>
        <v>19554.824483999997</v>
      </c>
      <c r="AH25" s="6">
        <v>20842.8</v>
      </c>
      <c r="AI25" s="2">
        <v>1.0451999999999999</v>
      </c>
      <c r="AJ25" s="3">
        <v>1</v>
      </c>
      <c r="AK25" s="7">
        <f t="shared" si="7"/>
        <v>20842.8</v>
      </c>
    </row>
    <row r="26" spans="1:37" x14ac:dyDescent="0.25">
      <c r="A26" t="s">
        <v>116</v>
      </c>
      <c r="B26" s="6">
        <v>9615.93</v>
      </c>
      <c r="C26" s="2">
        <v>1.0584</v>
      </c>
      <c r="D26" s="2">
        <v>0.64776647727787162</v>
      </c>
      <c r="E26" s="7">
        <f t="shared" si="8"/>
        <v>14844.747817777341</v>
      </c>
      <c r="F26" s="6">
        <v>10645.49</v>
      </c>
      <c r="G26" s="2">
        <v>1.0590999999999999</v>
      </c>
      <c r="H26" s="2">
        <v>0.68604947608499378</v>
      </c>
      <c r="I26" s="7">
        <f t="shared" si="0"/>
        <v>15517.087864784178</v>
      </c>
      <c r="J26" s="6">
        <v>11498.95</v>
      </c>
      <c r="K26" s="2">
        <v>1.0641</v>
      </c>
      <c r="L26" s="2">
        <v>0.7300252475020419</v>
      </c>
      <c r="M26" s="7">
        <f t="shared" si="1"/>
        <v>15751.441528010766</v>
      </c>
      <c r="N26" s="6">
        <v>12018.57</v>
      </c>
      <c r="O26" s="2">
        <v>1.1067</v>
      </c>
      <c r="P26" s="2">
        <v>0.80791894141050979</v>
      </c>
      <c r="Q26" s="7">
        <f t="shared" si="2"/>
        <v>14875.960178650239</v>
      </c>
      <c r="R26" s="6">
        <v>12257.38</v>
      </c>
      <c r="S26" s="2">
        <v>1.0629</v>
      </c>
      <c r="T26" s="2">
        <v>0.85873704282523078</v>
      </c>
      <c r="U26" s="7">
        <f t="shared" si="3"/>
        <v>14273.729196161634</v>
      </c>
      <c r="V26" s="6">
        <v>12841.43</v>
      </c>
      <c r="W26" s="2">
        <v>1.0295000000000001</v>
      </c>
      <c r="X26" s="2">
        <v>0.88406978558857519</v>
      </c>
      <c r="Y26" s="7">
        <f t="shared" si="4"/>
        <v>14525.357849947033</v>
      </c>
      <c r="Z26" s="6">
        <v>13949.12</v>
      </c>
      <c r="AA26" s="2">
        <v>1.0375000000000001</v>
      </c>
      <c r="AB26" s="3">
        <v>0.9172224025481468</v>
      </c>
      <c r="AC26" s="7">
        <f t="shared" si="5"/>
        <v>15208.001855654396</v>
      </c>
      <c r="AD26" s="6">
        <v>14024.49</v>
      </c>
      <c r="AE26" s="2">
        <v>1.0430999999999999</v>
      </c>
      <c r="AF26" s="3">
        <v>0.95675468809797182</v>
      </c>
      <c r="AG26" s="7">
        <f t="shared" si="6"/>
        <v>14658.396947999998</v>
      </c>
      <c r="AH26" s="6">
        <v>17318.490000000002</v>
      </c>
      <c r="AI26" s="2">
        <v>1.0451999999999999</v>
      </c>
      <c r="AJ26" s="3">
        <v>1</v>
      </c>
      <c r="AK26" s="7">
        <f t="shared" si="7"/>
        <v>17318.490000000002</v>
      </c>
    </row>
    <row r="27" spans="1:37" x14ac:dyDescent="0.25">
      <c r="A27" t="s">
        <v>117</v>
      </c>
      <c r="B27" s="6">
        <v>23319.64</v>
      </c>
      <c r="C27" s="2">
        <v>1.0584</v>
      </c>
      <c r="D27" s="2">
        <v>0.64776647727787162</v>
      </c>
      <c r="E27" s="7">
        <f t="shared" si="8"/>
        <v>36000.072276041232</v>
      </c>
      <c r="F27" s="6">
        <v>24829</v>
      </c>
      <c r="G27" s="2">
        <v>1.0590999999999999</v>
      </c>
      <c r="H27" s="2">
        <v>0.68604947608499378</v>
      </c>
      <c r="I27" s="7">
        <f t="shared" si="0"/>
        <v>36191.26734370389</v>
      </c>
      <c r="J27" s="6">
        <v>28709.83</v>
      </c>
      <c r="K27" s="2">
        <v>1.0641</v>
      </c>
      <c r="L27" s="2">
        <v>0.7300252475020419</v>
      </c>
      <c r="M27" s="7">
        <f t="shared" si="1"/>
        <v>39327.174091906592</v>
      </c>
      <c r="N27" s="6">
        <v>25234.43</v>
      </c>
      <c r="O27" s="2">
        <v>1.1067</v>
      </c>
      <c r="P27" s="2">
        <v>0.80791894141050979</v>
      </c>
      <c r="Q27" s="7">
        <f t="shared" si="2"/>
        <v>31233.863580354151</v>
      </c>
      <c r="R27" s="6">
        <v>24068.95</v>
      </c>
      <c r="S27" s="2">
        <v>1.0629</v>
      </c>
      <c r="T27" s="2">
        <v>0.85873704282523078</v>
      </c>
      <c r="U27" s="7">
        <f t="shared" si="3"/>
        <v>28028.312276845016</v>
      </c>
      <c r="V27" s="6">
        <v>26114.74</v>
      </c>
      <c r="W27" s="2">
        <v>1.0295000000000001</v>
      </c>
      <c r="X27" s="2">
        <v>0.88406978558857519</v>
      </c>
      <c r="Y27" s="7">
        <f t="shared" si="4"/>
        <v>29539.229171387127</v>
      </c>
      <c r="Z27" s="6">
        <v>27578.76</v>
      </c>
      <c r="AA27" s="2">
        <v>1.0375000000000001</v>
      </c>
      <c r="AB27" s="3">
        <v>0.9172224025481468</v>
      </c>
      <c r="AC27" s="7">
        <f t="shared" si="5"/>
        <v>30067.691241931192</v>
      </c>
      <c r="AD27" s="6">
        <v>24960.26</v>
      </c>
      <c r="AE27" s="2">
        <v>1.0430999999999999</v>
      </c>
      <c r="AF27" s="3">
        <v>0.95675468809797182</v>
      </c>
      <c r="AG27" s="7">
        <f t="shared" si="6"/>
        <v>26088.463751999996</v>
      </c>
      <c r="AH27" s="6">
        <v>25756.9</v>
      </c>
      <c r="AI27" s="2">
        <v>1.0451999999999999</v>
      </c>
      <c r="AJ27" s="3">
        <v>1</v>
      </c>
      <c r="AK27" s="7">
        <f t="shared" si="7"/>
        <v>25756.9</v>
      </c>
    </row>
    <row r="28" spans="1:37" x14ac:dyDescent="0.25">
      <c r="A28" t="s">
        <v>118</v>
      </c>
      <c r="B28" s="6">
        <v>27172.620168868354</v>
      </c>
      <c r="C28" s="2">
        <v>1.0584</v>
      </c>
      <c r="D28" s="2">
        <v>0.64776647727787162</v>
      </c>
      <c r="E28" s="7">
        <f>B28/D28</f>
        <v>41948.172870965267</v>
      </c>
      <c r="F28" s="6">
        <v>33695.861855754651</v>
      </c>
      <c r="G28" s="2">
        <v>1.0590999999999999</v>
      </c>
      <c r="H28" s="2">
        <v>0.68604947608499378</v>
      </c>
      <c r="I28" s="7">
        <f>F28/H28</f>
        <v>49115.789794116994</v>
      </c>
      <c r="J28" s="6">
        <v>59999.56</v>
      </c>
      <c r="K28" s="2">
        <v>1.0641</v>
      </c>
      <c r="L28" s="2">
        <v>0.7300252475020419</v>
      </c>
      <c r="M28" s="7">
        <f t="shared" si="1"/>
        <v>82188.335547712923</v>
      </c>
      <c r="N28" s="6">
        <v>66362.91</v>
      </c>
      <c r="O28" s="2">
        <v>1.1067</v>
      </c>
      <c r="P28" s="2">
        <v>0.80791894141050979</v>
      </c>
      <c r="Q28" s="7">
        <f t="shared" si="2"/>
        <v>82140.55469988109</v>
      </c>
      <c r="R28" s="6">
        <v>75327.02</v>
      </c>
      <c r="S28" s="2">
        <v>1.0629</v>
      </c>
      <c r="T28" s="2">
        <v>0.85873704282523078</v>
      </c>
      <c r="U28" s="7">
        <f t="shared" si="3"/>
        <v>87718.377388467299</v>
      </c>
      <c r="V28" s="6">
        <v>73526.880000000005</v>
      </c>
      <c r="W28" s="2">
        <v>1.0295000000000001</v>
      </c>
      <c r="X28" s="2">
        <v>0.88406978558857519</v>
      </c>
      <c r="Y28" s="7">
        <f t="shared" si="4"/>
        <v>83168.638040320555</v>
      </c>
      <c r="Z28" s="6">
        <v>88937.4</v>
      </c>
      <c r="AA28" s="2">
        <v>1.0375000000000001</v>
      </c>
      <c r="AB28" s="3">
        <v>0.9172224025481468</v>
      </c>
      <c r="AC28" s="7">
        <f t="shared" si="5"/>
        <v>96963.833147687968</v>
      </c>
      <c r="AD28" s="6">
        <v>73656.34</v>
      </c>
      <c r="AE28" s="2">
        <v>1.0430999999999999</v>
      </c>
      <c r="AF28" s="3">
        <v>0.95675468809797182</v>
      </c>
      <c r="AG28" s="7">
        <f t="shared" si="6"/>
        <v>76985.606567999988</v>
      </c>
      <c r="AH28" s="6">
        <v>93009.600000000006</v>
      </c>
      <c r="AI28" s="2">
        <v>1.0451999999999999</v>
      </c>
      <c r="AJ28" s="3">
        <v>1</v>
      </c>
      <c r="AK28" s="7">
        <f t="shared" si="7"/>
        <v>93009.600000000006</v>
      </c>
    </row>
    <row r="29" spans="1:37" x14ac:dyDescent="0.25">
      <c r="A29" t="s">
        <v>119</v>
      </c>
      <c r="B29" s="6">
        <v>18981.75</v>
      </c>
      <c r="C29" s="2">
        <v>1.0584</v>
      </c>
      <c r="D29" s="2">
        <v>0.64776647727787162</v>
      </c>
      <c r="E29" s="7">
        <f t="shared" si="8"/>
        <v>29303.384268614169</v>
      </c>
      <c r="F29" s="6">
        <v>20386.77</v>
      </c>
      <c r="G29" s="2">
        <v>1.0590999999999999</v>
      </c>
      <c r="H29" s="2">
        <v>0.68604947608499378</v>
      </c>
      <c r="I29" s="7">
        <f t="shared" si="0"/>
        <v>29716.18040777326</v>
      </c>
      <c r="J29" s="6">
        <v>22953.86</v>
      </c>
      <c r="K29" s="2">
        <v>1.0641</v>
      </c>
      <c r="L29" s="2">
        <v>0.7300252475020419</v>
      </c>
      <c r="M29" s="7">
        <f t="shared" si="1"/>
        <v>31442.55637533385</v>
      </c>
      <c r="N29" s="6">
        <v>23753.52</v>
      </c>
      <c r="O29" s="2">
        <v>1.1067</v>
      </c>
      <c r="P29" s="2">
        <v>0.80791894141050979</v>
      </c>
      <c r="Q29" s="7">
        <f t="shared" si="2"/>
        <v>29400.870288459613</v>
      </c>
      <c r="R29" s="6">
        <v>24581.71</v>
      </c>
      <c r="S29" s="2">
        <v>1.0629</v>
      </c>
      <c r="T29" s="2">
        <v>0.85873704282523078</v>
      </c>
      <c r="U29" s="7">
        <f t="shared" si="3"/>
        <v>28625.42172296024</v>
      </c>
      <c r="V29" s="6">
        <v>25208.13</v>
      </c>
      <c r="W29" s="2">
        <v>1.0295000000000001</v>
      </c>
      <c r="X29" s="2">
        <v>0.88406978558857519</v>
      </c>
      <c r="Y29" s="7">
        <f t="shared" si="4"/>
        <v>28513.73320401118</v>
      </c>
      <c r="Z29" s="6">
        <v>26818.959999999999</v>
      </c>
      <c r="AA29" s="2">
        <v>1.0375000000000001</v>
      </c>
      <c r="AB29" s="3">
        <v>0.9172224025481468</v>
      </c>
      <c r="AC29" s="7">
        <f t="shared" si="5"/>
        <v>29239.32072035519</v>
      </c>
      <c r="AD29" s="6">
        <v>26685</v>
      </c>
      <c r="AE29" s="2">
        <v>1.0430999999999999</v>
      </c>
      <c r="AF29" s="3">
        <v>0.95675468809797182</v>
      </c>
      <c r="AG29" s="7">
        <f t="shared" si="6"/>
        <v>27891.161999999997</v>
      </c>
      <c r="AH29" s="6">
        <v>30123.8</v>
      </c>
      <c r="AI29" s="2">
        <v>1.0451999999999999</v>
      </c>
      <c r="AJ29" s="3">
        <v>1</v>
      </c>
      <c r="AK29" s="7">
        <f t="shared" si="7"/>
        <v>30123.8</v>
      </c>
    </row>
    <row r="30" spans="1:37" x14ac:dyDescent="0.25">
      <c r="A30" t="s">
        <v>120</v>
      </c>
      <c r="B30" s="6">
        <v>12643.04</v>
      </c>
      <c r="C30" s="2">
        <v>1.0584</v>
      </c>
      <c r="D30" s="2">
        <v>0.64776647727787162</v>
      </c>
      <c r="E30" s="7">
        <f t="shared" si="8"/>
        <v>19517.897951635634</v>
      </c>
      <c r="F30" s="6">
        <v>15071.94</v>
      </c>
      <c r="G30" s="2">
        <v>1.0590999999999999</v>
      </c>
      <c r="H30" s="2">
        <v>0.68604947608499378</v>
      </c>
      <c r="I30" s="7">
        <f t="shared" si="0"/>
        <v>21969.173544172721</v>
      </c>
      <c r="J30" s="6">
        <v>17161.61</v>
      </c>
      <c r="K30" s="2">
        <v>1.0641</v>
      </c>
      <c r="L30" s="2">
        <v>0.7300252475020419</v>
      </c>
      <c r="M30" s="7">
        <f t="shared" si="1"/>
        <v>23508.241747422577</v>
      </c>
      <c r="N30" s="6">
        <v>17876.580000000002</v>
      </c>
      <c r="O30" s="2">
        <v>1.1067</v>
      </c>
      <c r="P30" s="2">
        <v>0.80791894141050979</v>
      </c>
      <c r="Q30" s="7">
        <f t="shared" si="2"/>
        <v>22126.699949366299</v>
      </c>
      <c r="R30" s="6">
        <v>19331.509999999998</v>
      </c>
      <c r="S30" s="2">
        <v>1.0629</v>
      </c>
      <c r="T30" s="2">
        <v>0.85873704282523078</v>
      </c>
      <c r="U30" s="7">
        <f t="shared" si="3"/>
        <v>22511.559459924596</v>
      </c>
      <c r="V30" s="6">
        <v>20677.310000000001</v>
      </c>
      <c r="W30" s="2">
        <v>1.0295000000000001</v>
      </c>
      <c r="X30" s="2">
        <v>0.88406978558857519</v>
      </c>
      <c r="Y30" s="7">
        <f t="shared" si="4"/>
        <v>23388.775792438093</v>
      </c>
      <c r="Z30" s="6">
        <v>22937.24</v>
      </c>
      <c r="AA30" s="2">
        <v>1.0375000000000001</v>
      </c>
      <c r="AB30" s="3">
        <v>0.9172224025481468</v>
      </c>
      <c r="AC30" s="7">
        <f t="shared" si="5"/>
        <v>25007.282787988795</v>
      </c>
      <c r="AD30" s="6">
        <v>23517.96</v>
      </c>
      <c r="AE30" s="2">
        <v>1.0430999999999999</v>
      </c>
      <c r="AF30" s="3">
        <v>0.95675468809797182</v>
      </c>
      <c r="AG30" s="7">
        <f t="shared" si="6"/>
        <v>24580.971791999997</v>
      </c>
      <c r="AH30" s="6">
        <v>30688.17</v>
      </c>
      <c r="AI30" s="2">
        <v>1.0451999999999999</v>
      </c>
      <c r="AJ30" s="3">
        <v>1</v>
      </c>
      <c r="AK30" s="7">
        <f t="shared" si="7"/>
        <v>30688.17</v>
      </c>
    </row>
    <row r="31" spans="1:37" x14ac:dyDescent="0.25">
      <c r="A31" t="s">
        <v>121</v>
      </c>
      <c r="B31" s="6">
        <v>11977.94</v>
      </c>
      <c r="C31" s="2">
        <v>1.0584</v>
      </c>
      <c r="D31" s="2">
        <v>0.64776647727787162</v>
      </c>
      <c r="E31" s="7">
        <f t="shared" si="8"/>
        <v>18491.139044946034</v>
      </c>
      <c r="F31" s="6">
        <v>15663.59</v>
      </c>
      <c r="G31" s="2">
        <v>1.0590999999999999</v>
      </c>
      <c r="H31" s="2">
        <v>0.68604947608499378</v>
      </c>
      <c r="I31" s="7">
        <f t="shared" si="0"/>
        <v>22831.574902419223</v>
      </c>
      <c r="J31" s="6">
        <v>15760.24</v>
      </c>
      <c r="K31" s="2">
        <v>1.0641</v>
      </c>
      <c r="L31" s="2">
        <v>0.7300252475020419</v>
      </c>
      <c r="M31" s="7">
        <f t="shared" si="1"/>
        <v>21588.623207111639</v>
      </c>
      <c r="N31" s="6">
        <v>28564.37</v>
      </c>
      <c r="O31" s="2">
        <v>1.1067</v>
      </c>
      <c r="P31" s="2">
        <v>0.80791894141050979</v>
      </c>
      <c r="Q31" s="7">
        <f t="shared" si="2"/>
        <v>35355.489933347439</v>
      </c>
      <c r="R31" s="6">
        <v>17521.759999999998</v>
      </c>
      <c r="S31" s="2">
        <v>1.0629</v>
      </c>
      <c r="T31" s="2">
        <v>0.85873704282523078</v>
      </c>
      <c r="U31" s="7">
        <f t="shared" si="3"/>
        <v>20404.104080981175</v>
      </c>
      <c r="V31" s="6">
        <v>16781.64</v>
      </c>
      <c r="W31" s="2">
        <v>1.0295000000000001</v>
      </c>
      <c r="X31" s="2">
        <v>0.88406978558857519</v>
      </c>
      <c r="Y31" s="7">
        <f t="shared" si="4"/>
        <v>18982.257140286176</v>
      </c>
      <c r="Z31" s="6">
        <v>18319.91</v>
      </c>
      <c r="AA31" s="2">
        <v>1.0375000000000001</v>
      </c>
      <c r="AB31" s="3">
        <v>0.9172224025481468</v>
      </c>
      <c r="AC31" s="7">
        <f t="shared" si="5"/>
        <v>19973.247436069196</v>
      </c>
      <c r="AD31" s="6">
        <v>18700.03</v>
      </c>
      <c r="AE31" s="2">
        <v>1.0430999999999999</v>
      </c>
      <c r="AF31" s="3">
        <v>0.95675468809797182</v>
      </c>
      <c r="AG31" s="7">
        <f t="shared" si="6"/>
        <v>19545.271355999997</v>
      </c>
      <c r="AH31" s="6">
        <v>23305.58</v>
      </c>
      <c r="AI31" s="2">
        <v>1.0451999999999999</v>
      </c>
      <c r="AJ31" s="3">
        <v>1</v>
      </c>
      <c r="AK31" s="7">
        <f t="shared" si="7"/>
        <v>23305.58</v>
      </c>
    </row>
    <row r="32" spans="1:37" x14ac:dyDescent="0.25">
      <c r="A32" t="s">
        <v>122</v>
      </c>
      <c r="B32" s="6">
        <v>14652.5</v>
      </c>
      <c r="C32" s="2">
        <v>1.0584</v>
      </c>
      <c r="D32" s="2">
        <v>0.64776647727787162</v>
      </c>
      <c r="E32" s="7">
        <f t="shared" si="8"/>
        <v>22620.03440124694</v>
      </c>
      <c r="F32" s="6">
        <v>14889.18</v>
      </c>
      <c r="G32" s="2">
        <v>1.0590999999999999</v>
      </c>
      <c r="H32" s="2">
        <v>0.68604947608499378</v>
      </c>
      <c r="I32" s="7">
        <f t="shared" si="0"/>
        <v>21702.778763080638</v>
      </c>
      <c r="J32" s="6">
        <v>14012.12</v>
      </c>
      <c r="K32" s="2">
        <v>1.0641</v>
      </c>
      <c r="L32" s="2">
        <v>0.7300252475020419</v>
      </c>
      <c r="M32" s="7">
        <f t="shared" si="1"/>
        <v>19194.021094401684</v>
      </c>
      <c r="N32" s="6">
        <v>18131.95</v>
      </c>
      <c r="O32" s="2">
        <v>1.1067</v>
      </c>
      <c r="P32" s="2">
        <v>0.80791894141050979</v>
      </c>
      <c r="Q32" s="7">
        <f t="shared" si="2"/>
        <v>22442.783639091609</v>
      </c>
      <c r="R32" s="6">
        <v>19894.95</v>
      </c>
      <c r="S32" s="2">
        <v>1.0629</v>
      </c>
      <c r="T32" s="2">
        <v>0.85873704282523078</v>
      </c>
      <c r="U32" s="7">
        <f t="shared" si="3"/>
        <v>23167.68580815606</v>
      </c>
      <c r="V32" s="6">
        <v>20590.740000000002</v>
      </c>
      <c r="W32" s="2">
        <v>1.0295000000000001</v>
      </c>
      <c r="X32" s="2">
        <v>0.88406978558857519</v>
      </c>
      <c r="Y32" s="7">
        <f t="shared" si="4"/>
        <v>23290.853658449127</v>
      </c>
      <c r="Z32" s="6">
        <v>23804.6</v>
      </c>
      <c r="AA32" s="2">
        <v>1.0375000000000001</v>
      </c>
      <c r="AB32" s="3">
        <v>0.9172224025481468</v>
      </c>
      <c r="AC32" s="7">
        <f t="shared" si="5"/>
        <v>25952.920397351991</v>
      </c>
      <c r="AD32" s="6">
        <v>21728.31</v>
      </c>
      <c r="AE32" s="2">
        <v>1.0430999999999999</v>
      </c>
      <c r="AF32" s="3">
        <v>0.95675468809797182</v>
      </c>
      <c r="AG32" s="7">
        <f t="shared" si="6"/>
        <v>22710.429612</v>
      </c>
      <c r="AH32" s="6">
        <v>30347.759999999998</v>
      </c>
      <c r="AI32" s="2">
        <v>1.0451999999999999</v>
      </c>
      <c r="AJ32" s="3">
        <v>1</v>
      </c>
      <c r="AK32" s="7">
        <f t="shared" si="7"/>
        <v>30347.759999999998</v>
      </c>
    </row>
    <row r="33" spans="1:37" x14ac:dyDescent="0.25">
      <c r="A33" t="s">
        <v>123</v>
      </c>
      <c r="B33" s="6">
        <v>27244.31</v>
      </c>
      <c r="C33" s="2">
        <v>1.0584</v>
      </c>
      <c r="D33" s="2">
        <v>0.64776647727787162</v>
      </c>
      <c r="E33" s="7">
        <f t="shared" si="8"/>
        <v>42058.845209912033</v>
      </c>
      <c r="F33" s="6">
        <v>27098.98</v>
      </c>
      <c r="G33" s="2">
        <v>1.0590999999999999</v>
      </c>
      <c r="H33" s="2">
        <v>0.68604947608499378</v>
      </c>
      <c r="I33" s="7">
        <f t="shared" si="0"/>
        <v>39500.037453046229</v>
      </c>
      <c r="J33" s="6">
        <v>33096.339999999997</v>
      </c>
      <c r="K33" s="2">
        <v>1.0641</v>
      </c>
      <c r="L33" s="2">
        <v>0.7300252475020419</v>
      </c>
      <c r="M33" s="7">
        <f t="shared" si="1"/>
        <v>45335.884085169841</v>
      </c>
      <c r="N33" s="6">
        <v>34271.65</v>
      </c>
      <c r="O33" s="2">
        <v>1.1067</v>
      </c>
      <c r="P33" s="2">
        <v>0.80791894141050979</v>
      </c>
      <c r="Q33" s="7">
        <f t="shared" si="2"/>
        <v>42419.663958078083</v>
      </c>
      <c r="R33" s="6">
        <v>36325.300000000003</v>
      </c>
      <c r="S33" s="2">
        <v>1.0629</v>
      </c>
      <c r="T33" s="2">
        <v>0.85873704282523078</v>
      </c>
      <c r="U33" s="7">
        <f t="shared" si="3"/>
        <v>42300.842037150702</v>
      </c>
      <c r="V33" s="6">
        <v>38197.49</v>
      </c>
      <c r="W33" s="2">
        <v>1.0295000000000001</v>
      </c>
      <c r="X33" s="2">
        <v>0.88406978558857519</v>
      </c>
      <c r="Y33" s="7">
        <f t="shared" si="4"/>
        <v>43206.419473514492</v>
      </c>
      <c r="Z33" s="6">
        <v>38427.67</v>
      </c>
      <c r="AA33" s="2">
        <v>1.0375000000000001</v>
      </c>
      <c r="AB33" s="3">
        <v>0.9172224025481468</v>
      </c>
      <c r="AC33" s="7">
        <f t="shared" si="5"/>
        <v>41895.694973480386</v>
      </c>
      <c r="AD33" s="6">
        <v>42505.96</v>
      </c>
      <c r="AE33" s="2">
        <v>1.0430999999999999</v>
      </c>
      <c r="AF33" s="3">
        <v>0.95675468809797182</v>
      </c>
      <c r="AG33" s="7">
        <f t="shared" si="6"/>
        <v>44427.229391999994</v>
      </c>
      <c r="AH33" s="6">
        <v>48135.57</v>
      </c>
      <c r="AI33" s="2">
        <v>1.0451999999999999</v>
      </c>
      <c r="AJ33" s="3">
        <v>1</v>
      </c>
      <c r="AK33" s="7">
        <f t="shared" si="7"/>
        <v>48135.57</v>
      </c>
    </row>
    <row r="34" spans="1:37" x14ac:dyDescent="0.25">
      <c r="A34" t="s">
        <v>124</v>
      </c>
      <c r="B34" s="6">
        <v>17728.189999999999</v>
      </c>
      <c r="C34" s="2">
        <v>1.0584</v>
      </c>
      <c r="D34" s="2">
        <v>0.64776647727787162</v>
      </c>
      <c r="E34" s="7">
        <f t="shared" si="8"/>
        <v>27368.180697617605</v>
      </c>
      <c r="F34" s="6">
        <v>21966.73</v>
      </c>
      <c r="G34" s="2">
        <v>1.0590999999999999</v>
      </c>
      <c r="H34" s="2">
        <v>0.68604947608499378</v>
      </c>
      <c r="I34" s="7">
        <f t="shared" si="0"/>
        <v>32019.162998790147</v>
      </c>
      <c r="J34" s="6">
        <v>21554.240000000002</v>
      </c>
      <c r="K34" s="2">
        <v>1.0641</v>
      </c>
      <c r="L34" s="2">
        <v>0.7300252475020419</v>
      </c>
      <c r="M34" s="7">
        <f t="shared" si="1"/>
        <v>29525.335012389027</v>
      </c>
      <c r="N34" s="6">
        <v>23720.05</v>
      </c>
      <c r="O34" s="2">
        <v>1.1067</v>
      </c>
      <c r="P34" s="2">
        <v>0.80791894141050979</v>
      </c>
      <c r="Q34" s="7">
        <f t="shared" si="2"/>
        <v>29359.44286513226</v>
      </c>
      <c r="R34" s="6">
        <v>26671.78</v>
      </c>
      <c r="S34" s="2">
        <v>1.0629</v>
      </c>
      <c r="T34" s="2">
        <v>0.85873704282523078</v>
      </c>
      <c r="U34" s="7">
        <f t="shared" si="3"/>
        <v>31059.309974855958</v>
      </c>
      <c r="V34" s="6">
        <v>28939.16</v>
      </c>
      <c r="W34" s="2">
        <v>1.0295000000000001</v>
      </c>
      <c r="X34" s="2">
        <v>0.88406978558857519</v>
      </c>
      <c r="Y34" s="7">
        <f t="shared" si="4"/>
        <v>32734.022213793414</v>
      </c>
      <c r="Z34" s="6">
        <v>30062.27</v>
      </c>
      <c r="AA34" s="2">
        <v>1.0375000000000001</v>
      </c>
      <c r="AB34" s="3">
        <v>0.9172224025481468</v>
      </c>
      <c r="AC34" s="7">
        <f t="shared" si="5"/>
        <v>32775.333350432389</v>
      </c>
      <c r="AD34" s="6">
        <v>28842.16</v>
      </c>
      <c r="AE34" s="2">
        <v>1.0430999999999999</v>
      </c>
      <c r="AF34" s="3">
        <v>0.95675468809797182</v>
      </c>
      <c r="AG34" s="7">
        <f t="shared" si="6"/>
        <v>30145.825631999996</v>
      </c>
      <c r="AH34" s="6">
        <v>35790.480000000003</v>
      </c>
      <c r="AI34" s="2">
        <v>1.0451999999999999</v>
      </c>
      <c r="AJ34" s="3">
        <v>1</v>
      </c>
      <c r="AK34" s="7">
        <f t="shared" si="7"/>
        <v>35790.480000000003</v>
      </c>
    </row>
    <row r="35" spans="1:37" x14ac:dyDescent="0.25">
      <c r="A35" t="s">
        <v>125</v>
      </c>
      <c r="B35" s="6">
        <v>13708.27</v>
      </c>
      <c r="C35" s="2">
        <v>1.0584</v>
      </c>
      <c r="D35" s="2">
        <v>0.64776647727787162</v>
      </c>
      <c r="E35" s="7">
        <f t="shared" si="8"/>
        <v>21162.364032184363</v>
      </c>
      <c r="F35" s="6">
        <v>16065.48</v>
      </c>
      <c r="G35" s="2">
        <v>1.0590999999999999</v>
      </c>
      <c r="H35" s="2">
        <v>0.68604947608499378</v>
      </c>
      <c r="I35" s="7">
        <f t="shared" si="0"/>
        <v>23417.378133832535</v>
      </c>
      <c r="J35" s="6">
        <v>17110.400000000001</v>
      </c>
      <c r="K35" s="2">
        <v>1.0641</v>
      </c>
      <c r="L35" s="2">
        <v>0.7300252475020419</v>
      </c>
      <c r="M35" s="7">
        <f t="shared" si="1"/>
        <v>23438.093488612041</v>
      </c>
      <c r="N35" s="6">
        <v>18589.98</v>
      </c>
      <c r="O35" s="2">
        <v>1.1067</v>
      </c>
      <c r="P35" s="2">
        <v>0.80791894141050979</v>
      </c>
      <c r="Q35" s="7">
        <f t="shared" si="2"/>
        <v>23009.709324978296</v>
      </c>
      <c r="R35" s="6">
        <v>21015.38</v>
      </c>
      <c r="S35" s="2">
        <v>1.0629</v>
      </c>
      <c r="T35" s="2">
        <v>0.85873704282523078</v>
      </c>
      <c r="U35" s="7">
        <f t="shared" si="3"/>
        <v>24472.427474258879</v>
      </c>
      <c r="V35" s="6">
        <v>24540.15</v>
      </c>
      <c r="W35" s="2">
        <v>1.0295000000000001</v>
      </c>
      <c r="X35" s="2">
        <v>0.88406978558857519</v>
      </c>
      <c r="Y35" s="7">
        <f t="shared" si="4"/>
        <v>27758.159367093671</v>
      </c>
      <c r="Z35" s="6">
        <v>25939.64</v>
      </c>
      <c r="AA35" s="2">
        <v>1.0375000000000001</v>
      </c>
      <c r="AB35" s="3">
        <v>0.9172224025481468</v>
      </c>
      <c r="AC35" s="7">
        <f t="shared" si="5"/>
        <v>28280.64374347679</v>
      </c>
      <c r="AD35" s="6">
        <v>25693.32</v>
      </c>
      <c r="AE35" s="2">
        <v>1.0430999999999999</v>
      </c>
      <c r="AF35" s="3">
        <v>0.95675468809797182</v>
      </c>
      <c r="AG35" s="7">
        <f t="shared" si="6"/>
        <v>26854.658063999996</v>
      </c>
      <c r="AH35" s="6">
        <v>31097.52</v>
      </c>
      <c r="AI35" s="2">
        <v>1.0451999999999999</v>
      </c>
      <c r="AJ35" s="3">
        <v>1</v>
      </c>
      <c r="AK35" s="7">
        <f t="shared" si="7"/>
        <v>31097.52</v>
      </c>
    </row>
    <row r="36" spans="1:37" x14ac:dyDescent="0.25">
      <c r="A36" t="s">
        <v>126</v>
      </c>
      <c r="B36" s="6">
        <v>19200.73</v>
      </c>
      <c r="C36" s="2">
        <v>1.0584</v>
      </c>
      <c r="D36" s="2">
        <v>0.64776647727787162</v>
      </c>
      <c r="E36" s="7">
        <f t="shared" si="8"/>
        <v>29641.438193417787</v>
      </c>
      <c r="F36" s="6">
        <v>20526.349999999999</v>
      </c>
      <c r="G36" s="2">
        <v>1.0590999999999999</v>
      </c>
      <c r="H36" s="2">
        <v>0.68604947608499378</v>
      </c>
      <c r="I36" s="7">
        <f t="shared" si="0"/>
        <v>29919.635121850915</v>
      </c>
      <c r="J36" s="6">
        <v>24186.32</v>
      </c>
      <c r="K36" s="2">
        <v>1.0641</v>
      </c>
      <c r="L36" s="2">
        <v>0.7300252475020419</v>
      </c>
      <c r="M36" s="7">
        <f t="shared" si="1"/>
        <v>33130.799356267948</v>
      </c>
      <c r="N36" s="6">
        <v>28388.48</v>
      </c>
      <c r="O36" s="2">
        <v>1.1067</v>
      </c>
      <c r="P36" s="2">
        <v>0.80791894141050979</v>
      </c>
      <c r="Q36" s="7">
        <f t="shared" si="2"/>
        <v>35137.782449360348</v>
      </c>
      <c r="R36" s="6">
        <v>31727.59</v>
      </c>
      <c r="S36" s="2">
        <v>1.0629</v>
      </c>
      <c r="T36" s="2">
        <v>0.85873704282523078</v>
      </c>
      <c r="U36" s="7">
        <f t="shared" si="3"/>
        <v>36946.804921349089</v>
      </c>
      <c r="V36" s="6">
        <v>31878.95</v>
      </c>
      <c r="W36" s="2">
        <v>1.0295000000000001</v>
      </c>
      <c r="X36" s="2">
        <v>0.88406978558857519</v>
      </c>
      <c r="Y36" s="7">
        <f t="shared" si="4"/>
        <v>36059.314004014268</v>
      </c>
      <c r="Z36" s="6">
        <v>31606.73</v>
      </c>
      <c r="AA36" s="2">
        <v>1.0375000000000001</v>
      </c>
      <c r="AB36" s="3">
        <v>0.9172224025481468</v>
      </c>
      <c r="AC36" s="7">
        <f t="shared" si="5"/>
        <v>34459.177961847592</v>
      </c>
      <c r="AD36" s="6">
        <v>34422.300000000003</v>
      </c>
      <c r="AE36" s="2">
        <v>1.0430999999999999</v>
      </c>
      <c r="AF36" s="3">
        <v>0.95675468809797182</v>
      </c>
      <c r="AG36" s="7">
        <f t="shared" si="6"/>
        <v>35978.187959999996</v>
      </c>
      <c r="AH36" s="6">
        <v>41432.160000000003</v>
      </c>
      <c r="AI36" s="2">
        <v>1.0451999999999999</v>
      </c>
      <c r="AJ36" s="3">
        <v>1</v>
      </c>
      <c r="AK36" s="7">
        <f t="shared" si="7"/>
        <v>41432.160000000003</v>
      </c>
    </row>
    <row r="37" spans="1:37" x14ac:dyDescent="0.25">
      <c r="A37" t="s">
        <v>127</v>
      </c>
      <c r="B37" s="6">
        <v>11613.19</v>
      </c>
      <c r="C37" s="2">
        <v>1.0584</v>
      </c>
      <c r="D37" s="2">
        <v>0.64776647727787162</v>
      </c>
      <c r="E37" s="7">
        <f t="shared" si="8"/>
        <v>17928.050319618971</v>
      </c>
      <c r="F37" s="6">
        <v>12748.66</v>
      </c>
      <c r="G37" s="2">
        <v>1.0590999999999999</v>
      </c>
      <c r="H37" s="2">
        <v>0.68604947608499378</v>
      </c>
      <c r="I37" s="7">
        <f t="shared" si="0"/>
        <v>18582.712245115956</v>
      </c>
      <c r="J37" s="6">
        <v>14905.69</v>
      </c>
      <c r="K37" s="2">
        <v>1.0641</v>
      </c>
      <c r="L37" s="2">
        <v>0.7300252475020419</v>
      </c>
      <c r="M37" s="7">
        <f t="shared" si="1"/>
        <v>20418.04725384968</v>
      </c>
      <c r="N37" s="6">
        <v>16084.18</v>
      </c>
      <c r="O37" s="2">
        <v>1.1067</v>
      </c>
      <c r="P37" s="2">
        <v>0.80791894141050979</v>
      </c>
      <c r="Q37" s="7">
        <f t="shared" si="2"/>
        <v>19908.160553729987</v>
      </c>
      <c r="R37" s="6">
        <v>17355.04</v>
      </c>
      <c r="S37" s="2">
        <v>1.0629</v>
      </c>
      <c r="T37" s="2">
        <v>0.85873704282523078</v>
      </c>
      <c r="U37" s="7">
        <f t="shared" si="3"/>
        <v>20209.958502433066</v>
      </c>
      <c r="V37" s="6">
        <v>19077.79</v>
      </c>
      <c r="W37" s="2">
        <v>1.0295000000000001</v>
      </c>
      <c r="X37" s="2">
        <v>0.88406978558857519</v>
      </c>
      <c r="Y37" s="7">
        <f t="shared" si="4"/>
        <v>21579.506856801851</v>
      </c>
      <c r="Z37" s="6">
        <v>18663.63</v>
      </c>
      <c r="AA37" s="2">
        <v>1.0375000000000001</v>
      </c>
      <c r="AB37" s="3">
        <v>0.9172224025481468</v>
      </c>
      <c r="AC37" s="7">
        <f t="shared" si="5"/>
        <v>20347.987519875594</v>
      </c>
      <c r="AD37" s="6">
        <v>21050.09</v>
      </c>
      <c r="AE37" s="2">
        <v>1.0430999999999999</v>
      </c>
      <c r="AF37" s="3">
        <v>0.95675468809797182</v>
      </c>
      <c r="AG37" s="7">
        <f t="shared" si="6"/>
        <v>22001.554067999998</v>
      </c>
      <c r="AH37" s="6">
        <v>25674.93</v>
      </c>
      <c r="AI37" s="2">
        <v>1.0451999999999999</v>
      </c>
      <c r="AJ37" s="3">
        <v>1</v>
      </c>
      <c r="AK37" s="7">
        <f t="shared" si="7"/>
        <v>25674.93</v>
      </c>
    </row>
    <row r="38" spans="1:37" x14ac:dyDescent="0.25">
      <c r="A38" t="s">
        <v>128</v>
      </c>
      <c r="B38" s="6">
        <v>13014</v>
      </c>
      <c r="C38" s="2">
        <v>1.0584</v>
      </c>
      <c r="D38" s="2">
        <v>0.64776647727787162</v>
      </c>
      <c r="E38" s="7">
        <f t="shared" si="8"/>
        <v>20090.573465130707</v>
      </c>
      <c r="F38" s="6">
        <v>14537.45</v>
      </c>
      <c r="G38" s="2">
        <v>1.0590999999999999</v>
      </c>
      <c r="H38" s="2">
        <v>0.68604947608499378</v>
      </c>
      <c r="I38" s="7">
        <f t="shared" si="0"/>
        <v>21190.089792006453</v>
      </c>
      <c r="J38" s="6">
        <v>17526.62</v>
      </c>
      <c r="K38" s="2">
        <v>1.0641</v>
      </c>
      <c r="L38" s="2">
        <v>0.7300252475020419</v>
      </c>
      <c r="M38" s="7">
        <f t="shared" si="1"/>
        <v>24008.238153367398</v>
      </c>
      <c r="N38" s="6">
        <v>19166.79</v>
      </c>
      <c r="O38" s="2">
        <v>1.1067</v>
      </c>
      <c r="P38" s="2">
        <v>0.80791894141050979</v>
      </c>
      <c r="Q38" s="7">
        <f t="shared" si="2"/>
        <v>23723.654710381656</v>
      </c>
      <c r="R38" s="6">
        <v>21928.97</v>
      </c>
      <c r="S38" s="2">
        <v>1.0629</v>
      </c>
      <c r="T38" s="2">
        <v>0.85873704282523078</v>
      </c>
      <c r="U38" s="7">
        <f t="shared" si="3"/>
        <v>25536.303788472953</v>
      </c>
      <c r="V38" s="6">
        <v>23379.17</v>
      </c>
      <c r="W38" s="2">
        <v>1.0295000000000001</v>
      </c>
      <c r="X38" s="2">
        <v>0.88406978558857519</v>
      </c>
      <c r="Y38" s="7">
        <f t="shared" si="4"/>
        <v>26444.937244897657</v>
      </c>
      <c r="Z38" s="6">
        <v>25855.48</v>
      </c>
      <c r="AA38" s="2">
        <v>1.0375000000000001</v>
      </c>
      <c r="AB38" s="3">
        <v>0.9172224025481468</v>
      </c>
      <c r="AC38" s="7">
        <f t="shared" si="5"/>
        <v>28188.888461697592</v>
      </c>
      <c r="AD38" s="6">
        <v>24437.279999999999</v>
      </c>
      <c r="AE38" s="2">
        <v>1.0430999999999999</v>
      </c>
      <c r="AF38" s="3">
        <v>0.95675468809797182</v>
      </c>
      <c r="AG38" s="7">
        <f t="shared" si="6"/>
        <v>25541.845055999995</v>
      </c>
      <c r="AH38" s="6">
        <v>32546.63</v>
      </c>
      <c r="AI38" s="2">
        <v>1.0451999999999999</v>
      </c>
      <c r="AJ38" s="3">
        <v>1</v>
      </c>
      <c r="AK38" s="7">
        <f t="shared" si="7"/>
        <v>32546.63</v>
      </c>
    </row>
    <row r="39" spans="1:37" x14ac:dyDescent="0.25">
      <c r="A39" t="s">
        <v>129</v>
      </c>
      <c r="B39" s="6">
        <v>18998.95</v>
      </c>
      <c r="C39" s="2">
        <v>1.0584</v>
      </c>
      <c r="D39" s="2">
        <v>0.64776647727787162</v>
      </c>
      <c r="E39" s="7">
        <f t="shared" si="8"/>
        <v>29329.937047436993</v>
      </c>
      <c r="F39" s="6">
        <v>21462.16</v>
      </c>
      <c r="G39" s="2">
        <v>1.0590999999999999</v>
      </c>
      <c r="H39" s="2">
        <v>0.68604947608499378</v>
      </c>
      <c r="I39" s="7">
        <f t="shared" si="0"/>
        <v>31283.69126156301</v>
      </c>
      <c r="J39" s="6">
        <v>21552.14</v>
      </c>
      <c r="K39" s="2">
        <v>1.0641</v>
      </c>
      <c r="L39" s="2">
        <v>0.7300252475020419</v>
      </c>
      <c r="M39" s="7">
        <f t="shared" si="1"/>
        <v>29522.458399549691</v>
      </c>
      <c r="N39" s="6">
        <v>23360.49</v>
      </c>
      <c r="O39" s="2">
        <v>1.1067</v>
      </c>
      <c r="P39" s="2">
        <v>0.80791894141050979</v>
      </c>
      <c r="Q39" s="7">
        <f t="shared" si="2"/>
        <v>28914.398218237042</v>
      </c>
      <c r="R39" s="6">
        <v>25351.4</v>
      </c>
      <c r="S39" s="2">
        <v>1.0629</v>
      </c>
      <c r="T39" s="2">
        <v>0.85873704282523078</v>
      </c>
      <c r="U39" s="7">
        <f t="shared" si="3"/>
        <v>29521.726367590145</v>
      </c>
      <c r="V39" s="6">
        <v>24159.14</v>
      </c>
      <c r="W39" s="2">
        <v>1.0295000000000001</v>
      </c>
      <c r="X39" s="2">
        <v>0.88406978558857519</v>
      </c>
      <c r="Y39" s="7">
        <f t="shared" si="4"/>
        <v>27327.186602034923</v>
      </c>
      <c r="Z39" s="6">
        <v>25248.38</v>
      </c>
      <c r="AA39" s="2">
        <v>1.0375000000000001</v>
      </c>
      <c r="AB39" s="3">
        <v>0.9172224025481468</v>
      </c>
      <c r="AC39" s="7">
        <f t="shared" si="5"/>
        <v>27526.998828045595</v>
      </c>
      <c r="AD39" s="6">
        <v>26124.28</v>
      </c>
      <c r="AE39" s="2">
        <v>1.0430999999999999</v>
      </c>
      <c r="AF39" s="3">
        <v>0.95675468809797182</v>
      </c>
      <c r="AG39" s="7">
        <f t="shared" si="6"/>
        <v>27305.097455999996</v>
      </c>
      <c r="AH39" s="6">
        <v>35638.720000000001</v>
      </c>
      <c r="AI39" s="2">
        <v>1.0451999999999999</v>
      </c>
      <c r="AJ39" s="3">
        <v>1</v>
      </c>
      <c r="AK39" s="7">
        <f t="shared" si="7"/>
        <v>35638.720000000001</v>
      </c>
    </row>
    <row r="40" spans="1:37" x14ac:dyDescent="0.25">
      <c r="A40" t="s">
        <v>130</v>
      </c>
      <c r="B40" s="6">
        <v>21237.95</v>
      </c>
      <c r="C40" s="2">
        <v>1.0584</v>
      </c>
      <c r="D40" s="2">
        <v>0.64776647727787162</v>
      </c>
      <c r="E40" s="7">
        <f t="shared" si="8"/>
        <v>32786.42959303617</v>
      </c>
      <c r="F40" s="6">
        <v>23282.560000000001</v>
      </c>
      <c r="G40" s="2">
        <v>1.0590999999999999</v>
      </c>
      <c r="H40" s="2">
        <v>0.68604947608499378</v>
      </c>
      <c r="I40" s="7">
        <f t="shared" si="0"/>
        <v>33937.144202578704</v>
      </c>
      <c r="J40" s="6">
        <v>27149.54</v>
      </c>
      <c r="K40" s="2">
        <v>1.0641</v>
      </c>
      <c r="L40" s="2">
        <v>0.7300252475020419</v>
      </c>
      <c r="M40" s="7">
        <f t="shared" si="1"/>
        <v>37189.864450440204</v>
      </c>
      <c r="N40" s="6">
        <v>29930.86</v>
      </c>
      <c r="O40" s="2">
        <v>1.1067</v>
      </c>
      <c r="P40" s="2">
        <v>0.80791894141050979</v>
      </c>
      <c r="Q40" s="7">
        <f t="shared" si="2"/>
        <v>37046.86010671447</v>
      </c>
      <c r="R40" s="6">
        <v>32099.56</v>
      </c>
      <c r="S40" s="2">
        <v>1.0629</v>
      </c>
      <c r="T40" s="2">
        <v>0.85873704282523078</v>
      </c>
      <c r="U40" s="7">
        <f t="shared" si="3"/>
        <v>37379.964295464626</v>
      </c>
      <c r="V40" s="6">
        <v>34416.69</v>
      </c>
      <c r="W40" s="2">
        <v>1.0295000000000001</v>
      </c>
      <c r="X40" s="2">
        <v>0.88406978558857519</v>
      </c>
      <c r="Y40" s="7">
        <f t="shared" si="4"/>
        <v>38929.834002964897</v>
      </c>
      <c r="Z40" s="6">
        <v>44364.67</v>
      </c>
      <c r="AA40" s="2">
        <v>1.0375000000000001</v>
      </c>
      <c r="AB40" s="3">
        <v>0.9172224025481468</v>
      </c>
      <c r="AC40" s="7">
        <f t="shared" si="5"/>
        <v>48368.498061920385</v>
      </c>
      <c r="AD40" s="6">
        <v>62118.48</v>
      </c>
      <c r="AE40" s="2">
        <v>1.0430999999999999</v>
      </c>
      <c r="AF40" s="3">
        <v>0.95675468809797182</v>
      </c>
      <c r="AG40" s="7">
        <f t="shared" si="6"/>
        <v>64926.235295999992</v>
      </c>
      <c r="AH40" s="6">
        <v>39085.69</v>
      </c>
      <c r="AI40" s="2">
        <v>1.0451999999999999</v>
      </c>
      <c r="AJ40" s="3">
        <v>1</v>
      </c>
      <c r="AK40" s="7">
        <f t="shared" si="7"/>
        <v>39085.69</v>
      </c>
    </row>
    <row r="41" spans="1:37" x14ac:dyDescent="0.25">
      <c r="A41" t="s">
        <v>210</v>
      </c>
      <c r="B41" s="6">
        <v>21489.42</v>
      </c>
      <c r="C41" s="2">
        <v>1.0584</v>
      </c>
      <c r="D41" s="2">
        <v>0.64776647727787162</v>
      </c>
      <c r="E41" s="7">
        <f t="shared" si="8"/>
        <v>33174.640482023133</v>
      </c>
      <c r="F41" s="6">
        <v>21514.81</v>
      </c>
      <c r="G41" s="2">
        <v>1.0590999999999999</v>
      </c>
      <c r="H41" s="2">
        <v>0.68604947608499378</v>
      </c>
      <c r="I41" s="7">
        <f t="shared" si="0"/>
        <v>31360.434997744331</v>
      </c>
      <c r="J41" s="6">
        <v>23248.720000000001</v>
      </c>
      <c r="K41" s="2">
        <v>1.0641</v>
      </c>
      <c r="L41" s="2">
        <v>0.7300252475020419</v>
      </c>
      <c r="M41" s="7">
        <f t="shared" si="1"/>
        <v>31846.460214288651</v>
      </c>
      <c r="N41" s="6">
        <v>25277.79</v>
      </c>
      <c r="O41" s="2">
        <v>1.1067</v>
      </c>
      <c r="P41" s="2">
        <v>0.80791894141050979</v>
      </c>
      <c r="Q41" s="7">
        <f t="shared" si="2"/>
        <v>31287.532330741782</v>
      </c>
      <c r="R41" s="6">
        <v>28060.91</v>
      </c>
      <c r="S41" s="2">
        <v>1.0629</v>
      </c>
      <c r="T41" s="2">
        <v>0.85873704282523078</v>
      </c>
      <c r="U41" s="7">
        <f t="shared" si="3"/>
        <v>32676.953014254592</v>
      </c>
      <c r="V41" s="6">
        <v>27566.240000000002</v>
      </c>
      <c r="W41" s="2">
        <v>1.0295000000000001</v>
      </c>
      <c r="X41" s="2">
        <v>0.88406978558857519</v>
      </c>
      <c r="Y41" s="7">
        <f t="shared" si="4"/>
        <v>31181.067885548877</v>
      </c>
      <c r="Z41" s="6">
        <v>34386.65</v>
      </c>
      <c r="AA41" s="2">
        <v>1.0375000000000001</v>
      </c>
      <c r="AB41" s="3">
        <v>0.9172224025481468</v>
      </c>
      <c r="AC41" s="7">
        <f t="shared" si="5"/>
        <v>37489.980515597992</v>
      </c>
      <c r="AD41" s="6">
        <v>32645.69</v>
      </c>
      <c r="AE41" s="2">
        <v>1.0430999999999999</v>
      </c>
      <c r="AF41" s="3">
        <v>0.95675468809797182</v>
      </c>
      <c r="AG41" s="7">
        <f t="shared" si="6"/>
        <v>34121.275187999992</v>
      </c>
      <c r="AH41" s="6">
        <v>42095.98</v>
      </c>
      <c r="AI41" s="2">
        <v>1.0451999999999999</v>
      </c>
      <c r="AJ41" s="3">
        <v>1</v>
      </c>
      <c r="AK41" s="7">
        <f t="shared" si="7"/>
        <v>42095.98</v>
      </c>
    </row>
    <row r="42" spans="1:37" x14ac:dyDescent="0.25">
      <c r="A42" t="s">
        <v>132</v>
      </c>
      <c r="B42" s="6">
        <v>19051.509999999998</v>
      </c>
      <c r="C42" s="2">
        <v>1.0584</v>
      </c>
      <c r="D42" s="2">
        <v>0.64776647727787162</v>
      </c>
      <c r="E42" s="7">
        <f t="shared" si="8"/>
        <v>29411.077399467671</v>
      </c>
      <c r="F42" s="6">
        <v>19987.490000000002</v>
      </c>
      <c r="G42" s="2">
        <v>1.0590999999999999</v>
      </c>
      <c r="H42" s="2">
        <v>0.68604947608499378</v>
      </c>
      <c r="I42" s="7">
        <f t="shared" si="0"/>
        <v>29134.181566700558</v>
      </c>
      <c r="J42" s="6">
        <v>22462.58</v>
      </c>
      <c r="K42" s="2">
        <v>1.0641</v>
      </c>
      <c r="L42" s="2">
        <v>0.7300252475020419</v>
      </c>
      <c r="M42" s="7">
        <f t="shared" si="1"/>
        <v>30769.593348806986</v>
      </c>
      <c r="N42" s="6">
        <v>22603.96</v>
      </c>
      <c r="O42" s="2">
        <v>1.1067</v>
      </c>
      <c r="P42" s="2">
        <v>0.80791894141050979</v>
      </c>
      <c r="Q42" s="7">
        <f t="shared" si="2"/>
        <v>27978.004774262066</v>
      </c>
      <c r="R42" s="6">
        <v>30230.91</v>
      </c>
      <c r="S42" s="2">
        <v>1.0629</v>
      </c>
      <c r="T42" s="2">
        <v>0.85873704282523078</v>
      </c>
      <c r="U42" s="7">
        <f t="shared" si="3"/>
        <v>35203.919817573958</v>
      </c>
      <c r="V42" s="6">
        <v>29794.63</v>
      </c>
      <c r="W42" s="2">
        <v>1.0295000000000001</v>
      </c>
      <c r="X42" s="2">
        <v>0.88406978558857519</v>
      </c>
      <c r="Y42" s="7">
        <f t="shared" si="4"/>
        <v>33701.672068980428</v>
      </c>
      <c r="Z42" s="6">
        <v>35788.49</v>
      </c>
      <c r="AA42" s="2">
        <v>1.0375000000000001</v>
      </c>
      <c r="AB42" s="3">
        <v>0.9172224025481468</v>
      </c>
      <c r="AC42" s="7">
        <f t="shared" si="5"/>
        <v>39018.333940138786</v>
      </c>
      <c r="AD42" s="6">
        <v>32458.26</v>
      </c>
      <c r="AE42" s="2">
        <v>1.0430999999999999</v>
      </c>
      <c r="AF42" s="3">
        <v>0.95675468809797182</v>
      </c>
      <c r="AG42" s="7">
        <f t="shared" si="6"/>
        <v>33925.373351999995</v>
      </c>
      <c r="AH42" s="6">
        <v>43752.5</v>
      </c>
      <c r="AI42" s="2">
        <v>1.0451999999999999</v>
      </c>
      <c r="AJ42" s="3">
        <v>1</v>
      </c>
      <c r="AK42" s="7">
        <f t="shared" si="7"/>
        <v>43752.5</v>
      </c>
    </row>
    <row r="43" spans="1:37" x14ac:dyDescent="0.25">
      <c r="A43" t="s">
        <v>133</v>
      </c>
      <c r="B43" s="6">
        <v>18484.939999999999</v>
      </c>
      <c r="C43" s="2">
        <v>1.0584</v>
      </c>
      <c r="D43" s="2">
        <v>0.64776647727787162</v>
      </c>
      <c r="E43" s="7">
        <f t="shared" si="8"/>
        <v>28536.425777511384</v>
      </c>
      <c r="F43" s="6">
        <v>25351.8</v>
      </c>
      <c r="G43" s="2">
        <v>1.0590999999999999</v>
      </c>
      <c r="H43" s="2">
        <v>0.68604947608499378</v>
      </c>
      <c r="I43" s="7">
        <f t="shared" si="0"/>
        <v>36953.311508482511</v>
      </c>
      <c r="J43" s="6">
        <v>28885.73</v>
      </c>
      <c r="K43" s="2">
        <v>1.0641</v>
      </c>
      <c r="L43" s="2">
        <v>0.7300252475020419</v>
      </c>
      <c r="M43" s="7">
        <f t="shared" si="1"/>
        <v>39568.124662591486</v>
      </c>
      <c r="N43" s="6">
        <v>34753.25</v>
      </c>
      <c r="O43" s="2">
        <v>1.1067</v>
      </c>
      <c r="P43" s="2">
        <v>0.80791894141050979</v>
      </c>
      <c r="Q43" s="7">
        <f t="shared" si="2"/>
        <v>43015.763362752514</v>
      </c>
      <c r="R43" s="6">
        <v>45031.3</v>
      </c>
      <c r="S43" s="2">
        <v>1.0629</v>
      </c>
      <c r="T43" s="2">
        <v>0.85873704282523078</v>
      </c>
      <c r="U43" s="7">
        <f t="shared" si="3"/>
        <v>52438.986272034759</v>
      </c>
      <c r="V43" s="6">
        <v>47411.58</v>
      </c>
      <c r="W43" s="2">
        <v>1.0295000000000001</v>
      </c>
      <c r="X43" s="2">
        <v>0.88406978558857519</v>
      </c>
      <c r="Y43" s="7">
        <f t="shared" si="4"/>
        <v>53628.7754347757</v>
      </c>
      <c r="Z43" s="6">
        <v>53951.44</v>
      </c>
      <c r="AA43" s="2">
        <v>1.0375000000000001</v>
      </c>
      <c r="AB43" s="3">
        <v>0.9172224025481468</v>
      </c>
      <c r="AC43" s="7">
        <f t="shared" si="5"/>
        <v>58820.456031292786</v>
      </c>
      <c r="AD43" s="6">
        <v>59627.34</v>
      </c>
      <c r="AE43" s="2">
        <v>1.0430999999999999</v>
      </c>
      <c r="AF43" s="3">
        <v>0.95675468809797182</v>
      </c>
      <c r="AG43" s="7">
        <f t="shared" si="6"/>
        <v>62322.495767999986</v>
      </c>
      <c r="AH43" s="6">
        <v>62836.73</v>
      </c>
      <c r="AI43" s="2">
        <v>1.0451999999999999</v>
      </c>
      <c r="AJ43" s="3">
        <v>1</v>
      </c>
      <c r="AK43" s="7">
        <f t="shared" si="7"/>
        <v>62836.73</v>
      </c>
    </row>
    <row r="44" spans="1:37" x14ac:dyDescent="0.25">
      <c r="A44" t="s">
        <v>134</v>
      </c>
      <c r="B44" s="6">
        <v>7140.73</v>
      </c>
      <c r="C44" s="2">
        <v>1.0584</v>
      </c>
      <c r="D44" s="2">
        <v>0.64776647727787162</v>
      </c>
      <c r="E44" s="7">
        <f t="shared" si="8"/>
        <v>11023.617693227507</v>
      </c>
      <c r="F44" s="6">
        <v>10018.19</v>
      </c>
      <c r="G44" s="2">
        <v>1.0590999999999999</v>
      </c>
      <c r="H44" s="2">
        <v>0.68604947608499378</v>
      </c>
      <c r="I44" s="7">
        <f t="shared" si="0"/>
        <v>14602.722324299042</v>
      </c>
      <c r="J44" s="6">
        <v>9822.5499999999993</v>
      </c>
      <c r="K44" s="2">
        <v>1.0641</v>
      </c>
      <c r="L44" s="2">
        <v>0.7300252475020419</v>
      </c>
      <c r="M44" s="7">
        <f t="shared" si="1"/>
        <v>13455.08259284214</v>
      </c>
      <c r="N44" s="6">
        <v>9536.35</v>
      </c>
      <c r="O44" s="2">
        <v>1.1067</v>
      </c>
      <c r="P44" s="2">
        <v>0.80791894141050979</v>
      </c>
      <c r="Q44" s="7">
        <f t="shared" si="2"/>
        <v>11803.597503669007</v>
      </c>
      <c r="R44" s="6">
        <v>11851.24</v>
      </c>
      <c r="S44" s="2">
        <v>1.0629</v>
      </c>
      <c r="T44" s="2">
        <v>0.85873704282523078</v>
      </c>
      <c r="U44" s="7">
        <f t="shared" si="3"/>
        <v>13800.778828650054</v>
      </c>
      <c r="V44" s="6">
        <v>14008.82</v>
      </c>
      <c r="W44" s="2">
        <v>1.0295000000000001</v>
      </c>
      <c r="X44" s="2">
        <v>0.88406978558857519</v>
      </c>
      <c r="Y44" s="7">
        <f t="shared" si="4"/>
        <v>15845.830530984087</v>
      </c>
      <c r="Z44" s="6">
        <v>14520.01</v>
      </c>
      <c r="AA44" s="2">
        <v>1.0375000000000001</v>
      </c>
      <c r="AB44" s="3">
        <v>0.9172224025481468</v>
      </c>
      <c r="AC44" s="7">
        <f t="shared" si="5"/>
        <v>15830.413604881196</v>
      </c>
      <c r="AD44" s="6">
        <v>11822.85</v>
      </c>
      <c r="AE44" s="2">
        <v>1.0430999999999999</v>
      </c>
      <c r="AF44" s="3">
        <v>0.95675468809797182</v>
      </c>
      <c r="AG44" s="7">
        <f t="shared" si="6"/>
        <v>12357.242819999999</v>
      </c>
      <c r="AH44" s="6">
        <v>14989.8</v>
      </c>
      <c r="AI44" s="2">
        <v>1.0451999999999999</v>
      </c>
      <c r="AJ44" s="3">
        <v>1</v>
      </c>
      <c r="AK44" s="7">
        <f t="shared" si="7"/>
        <v>14989.8</v>
      </c>
    </row>
    <row r="45" spans="1:37" x14ac:dyDescent="0.25">
      <c r="A45" t="s">
        <v>135</v>
      </c>
      <c r="B45" s="6">
        <v>15881.92</v>
      </c>
      <c r="C45" s="2">
        <v>1.0584</v>
      </c>
      <c r="D45" s="2">
        <v>0.64776647727787162</v>
      </c>
      <c r="E45" s="7">
        <f t="shared" si="8"/>
        <v>24517.971455918909</v>
      </c>
      <c r="F45" s="6">
        <v>19299.07</v>
      </c>
      <c r="G45" s="2">
        <v>1.0590999999999999</v>
      </c>
      <c r="H45" s="2">
        <v>0.68604947608499378</v>
      </c>
      <c r="I45" s="7">
        <f t="shared" si="0"/>
        <v>28130.72624168736</v>
      </c>
      <c r="J45" s="6">
        <v>19455.57</v>
      </c>
      <c r="K45" s="2">
        <v>1.0641</v>
      </c>
      <c r="L45" s="2">
        <v>0.7300252475020419</v>
      </c>
      <c r="M45" s="7">
        <f t="shared" si="1"/>
        <v>26650.544027856493</v>
      </c>
      <c r="N45" s="6">
        <v>22322.44</v>
      </c>
      <c r="O45" s="2">
        <v>1.1067</v>
      </c>
      <c r="P45" s="2">
        <v>0.80791894141050979</v>
      </c>
      <c r="Q45" s="7">
        <f t="shared" si="2"/>
        <v>27629.553976081119</v>
      </c>
      <c r="R45" s="6">
        <v>38324.69</v>
      </c>
      <c r="S45" s="2">
        <v>1.0629</v>
      </c>
      <c r="T45" s="2">
        <v>0.85873704282523078</v>
      </c>
      <c r="U45" s="7">
        <f t="shared" si="3"/>
        <v>44629.133353689278</v>
      </c>
      <c r="V45" s="6">
        <v>27318.29</v>
      </c>
      <c r="W45" s="2">
        <v>1.0295000000000001</v>
      </c>
      <c r="X45" s="2">
        <v>0.88406978558857519</v>
      </c>
      <c r="Y45" s="7">
        <f t="shared" si="4"/>
        <v>30900.603600894101</v>
      </c>
      <c r="Z45" s="6">
        <v>66834.240000000005</v>
      </c>
      <c r="AA45" s="2">
        <v>1.0375000000000001</v>
      </c>
      <c r="AB45" s="3">
        <v>0.9172224025481468</v>
      </c>
      <c r="AC45" s="7">
        <f t="shared" si="5"/>
        <v>72865.904511628789</v>
      </c>
      <c r="AD45" s="6">
        <v>27649.95</v>
      </c>
      <c r="AE45" s="2">
        <v>1.0430999999999999</v>
      </c>
      <c r="AF45" s="3">
        <v>0.95675468809797182</v>
      </c>
      <c r="AG45" s="7">
        <f t="shared" si="6"/>
        <v>28899.727739999995</v>
      </c>
      <c r="AH45" s="6">
        <v>35918.19</v>
      </c>
      <c r="AI45" s="2">
        <v>1.0451999999999999</v>
      </c>
      <c r="AJ45" s="3">
        <v>1</v>
      </c>
      <c r="AK45" s="7">
        <f t="shared" si="7"/>
        <v>35918.19</v>
      </c>
    </row>
    <row r="46" spans="1:37" x14ac:dyDescent="0.25">
      <c r="A46" t="s">
        <v>136</v>
      </c>
      <c r="B46" s="6">
        <v>13514.67</v>
      </c>
      <c r="C46" s="2">
        <v>1.0584</v>
      </c>
      <c r="D46" s="2">
        <v>0.64776647727787162</v>
      </c>
      <c r="E46" s="7">
        <f t="shared" si="8"/>
        <v>20863.490893806516</v>
      </c>
      <c r="F46" s="6">
        <v>15060.89</v>
      </c>
      <c r="G46" s="2">
        <v>1.0590999999999999</v>
      </c>
      <c r="H46" s="2">
        <v>0.68604947608499378</v>
      </c>
      <c r="I46" s="7">
        <f t="shared" si="0"/>
        <v>21953.066834109974</v>
      </c>
      <c r="J46" s="6">
        <v>17394.150000000001</v>
      </c>
      <c r="K46" s="2">
        <v>1.0641</v>
      </c>
      <c r="L46" s="2">
        <v>0.7300252475020419</v>
      </c>
      <c r="M46" s="7">
        <f t="shared" si="1"/>
        <v>23826.778675831138</v>
      </c>
      <c r="N46" s="6">
        <v>17925.73</v>
      </c>
      <c r="O46" s="2">
        <v>1.1067</v>
      </c>
      <c r="P46" s="2">
        <v>0.80791894141050979</v>
      </c>
      <c r="Q46" s="7">
        <f t="shared" si="2"/>
        <v>22187.535260287703</v>
      </c>
      <c r="R46" s="6">
        <v>20787.39</v>
      </c>
      <c r="S46" s="2">
        <v>1.0629</v>
      </c>
      <c r="T46" s="2">
        <v>0.85873704282523078</v>
      </c>
      <c r="U46" s="7">
        <f t="shared" si="3"/>
        <v>24206.932929793998</v>
      </c>
      <c r="V46" s="6">
        <v>20512.28</v>
      </c>
      <c r="W46" s="2">
        <v>1.0295000000000001</v>
      </c>
      <c r="X46" s="2">
        <v>0.88406978558857519</v>
      </c>
      <c r="Y46" s="7">
        <f t="shared" si="4"/>
        <v>23202.105008422855</v>
      </c>
      <c r="Z46" s="6">
        <v>23317.17</v>
      </c>
      <c r="AA46" s="2">
        <v>1.0375000000000001</v>
      </c>
      <c r="AB46" s="3">
        <v>0.9172224025481468</v>
      </c>
      <c r="AC46" s="7">
        <f t="shared" si="5"/>
        <v>25421.50075622039</v>
      </c>
      <c r="AD46" s="6">
        <v>22873.01</v>
      </c>
      <c r="AE46" s="2">
        <v>1.0430999999999999</v>
      </c>
      <c r="AF46" s="3">
        <v>0.95675468809797182</v>
      </c>
      <c r="AG46" s="7">
        <f t="shared" si="6"/>
        <v>23906.870051999995</v>
      </c>
      <c r="AH46" s="6">
        <v>27277.119999999999</v>
      </c>
      <c r="AI46" s="2">
        <v>1.0451999999999999</v>
      </c>
      <c r="AJ46" s="3">
        <v>1</v>
      </c>
      <c r="AK46" s="7">
        <f t="shared" si="7"/>
        <v>27277.119999999999</v>
      </c>
    </row>
    <row r="47" spans="1:37" x14ac:dyDescent="0.25">
      <c r="A47" t="s">
        <v>137</v>
      </c>
      <c r="B47" s="6">
        <v>25754.45</v>
      </c>
      <c r="C47" s="2">
        <v>1.0584</v>
      </c>
      <c r="D47" s="2">
        <v>0.64776647727787162</v>
      </c>
      <c r="E47" s="7">
        <f t="shared" si="8"/>
        <v>39758.849683343746</v>
      </c>
      <c r="F47" s="6">
        <v>33793.21</v>
      </c>
      <c r="G47" s="2">
        <v>1.0590999999999999</v>
      </c>
      <c r="H47" s="2">
        <v>0.68604947608499378</v>
      </c>
      <c r="I47" s="7">
        <f t="shared" si="0"/>
        <v>49257.686475972769</v>
      </c>
      <c r="J47" s="6">
        <v>40838.980000000003</v>
      </c>
      <c r="K47" s="2">
        <v>1.0641</v>
      </c>
      <c r="L47" s="2">
        <v>0.7300252475020419</v>
      </c>
      <c r="M47" s="7">
        <f t="shared" si="1"/>
        <v>55941.87343484415</v>
      </c>
      <c r="N47" s="6">
        <v>47780.29</v>
      </c>
      <c r="O47" s="2">
        <v>1.1067</v>
      </c>
      <c r="P47" s="2">
        <v>0.80791894141050979</v>
      </c>
      <c r="Q47" s="7">
        <f t="shared" si="2"/>
        <v>59139.955199691831</v>
      </c>
      <c r="R47" s="6">
        <v>63281.06</v>
      </c>
      <c r="S47" s="2">
        <v>1.0629</v>
      </c>
      <c r="T47" s="2">
        <v>0.85873704282523078</v>
      </c>
      <c r="U47" s="7">
        <f t="shared" si="3"/>
        <v>73690.846958000489</v>
      </c>
      <c r="V47" s="6">
        <v>67201.77</v>
      </c>
      <c r="W47" s="2">
        <v>1.0295000000000001</v>
      </c>
      <c r="X47" s="2">
        <v>0.88406978558857519</v>
      </c>
      <c r="Y47" s="7">
        <f t="shared" si="4"/>
        <v>76014.101030791353</v>
      </c>
      <c r="Z47" s="6">
        <v>75603.62</v>
      </c>
      <c r="AA47" s="2">
        <v>1.0375000000000001</v>
      </c>
      <c r="AB47" s="3">
        <v>0.9172224025481468</v>
      </c>
      <c r="AC47" s="7">
        <f t="shared" si="5"/>
        <v>82426.704570194372</v>
      </c>
      <c r="AD47" s="6">
        <v>75009</v>
      </c>
      <c r="AE47" s="2">
        <v>1.0430999999999999</v>
      </c>
      <c r="AF47" s="3">
        <v>0.95675468809797182</v>
      </c>
      <c r="AG47" s="7">
        <f t="shared" si="6"/>
        <v>78399.406799999982</v>
      </c>
      <c r="AH47" s="6">
        <v>99933.83</v>
      </c>
      <c r="AI47" s="2">
        <v>1.0451999999999999</v>
      </c>
      <c r="AJ47" s="3">
        <v>1</v>
      </c>
      <c r="AK47" s="7">
        <f t="shared" si="7"/>
        <v>99933.83</v>
      </c>
    </row>
    <row r="48" spans="1:37" x14ac:dyDescent="0.25">
      <c r="A48" t="s">
        <v>138</v>
      </c>
      <c r="B48" s="6">
        <v>23345.05</v>
      </c>
      <c r="C48" s="2">
        <v>1.0584</v>
      </c>
      <c r="D48" s="2">
        <v>0.64776647727787162</v>
      </c>
      <c r="E48" s="7">
        <f t="shared" si="8"/>
        <v>36039.299375453324</v>
      </c>
      <c r="F48" s="6">
        <v>23204.85</v>
      </c>
      <c r="G48" s="2">
        <v>1.0590999999999999</v>
      </c>
      <c r="H48" s="2">
        <v>0.68604947608499378</v>
      </c>
      <c r="I48" s="7">
        <f t="shared" si="0"/>
        <v>33823.872488644214</v>
      </c>
      <c r="J48" s="6">
        <v>26264.01</v>
      </c>
      <c r="K48" s="2">
        <v>1.0641</v>
      </c>
      <c r="L48" s="2">
        <v>0.7300252475020419</v>
      </c>
      <c r="M48" s="7">
        <f t="shared" si="1"/>
        <v>35976.851608719924</v>
      </c>
      <c r="N48" s="6">
        <v>26781.48</v>
      </c>
      <c r="O48" s="2">
        <v>1.1067</v>
      </c>
      <c r="P48" s="2">
        <v>0.80791894141050979</v>
      </c>
      <c r="Q48" s="7">
        <f t="shared" si="2"/>
        <v>33148.721520556755</v>
      </c>
      <c r="R48" s="6">
        <v>42064.51</v>
      </c>
      <c r="S48" s="2">
        <v>1.0629</v>
      </c>
      <c r="T48" s="2">
        <v>0.85873704282523078</v>
      </c>
      <c r="U48" s="7">
        <f t="shared" si="3"/>
        <v>48984.156851564774</v>
      </c>
      <c r="V48" s="6">
        <v>38302.800000000003</v>
      </c>
      <c r="W48" s="2">
        <v>1.0295000000000001</v>
      </c>
      <c r="X48" s="2">
        <v>0.88406978558857519</v>
      </c>
      <c r="Y48" s="7">
        <f t="shared" si="4"/>
        <v>43325.539029138592</v>
      </c>
      <c r="Z48" s="6">
        <v>42867.46</v>
      </c>
      <c r="AA48" s="2">
        <v>1.0375000000000001</v>
      </c>
      <c r="AB48" s="3">
        <v>0.9172224025481468</v>
      </c>
      <c r="AC48" s="7">
        <f t="shared" si="5"/>
        <v>46736.167674175187</v>
      </c>
      <c r="AD48" s="6">
        <v>43014.28</v>
      </c>
      <c r="AE48" s="2">
        <v>1.0430999999999999</v>
      </c>
      <c r="AF48" s="3">
        <v>0.95675468809797182</v>
      </c>
      <c r="AG48" s="7">
        <f t="shared" si="6"/>
        <v>44958.525455999996</v>
      </c>
      <c r="AH48" s="6">
        <v>61001</v>
      </c>
      <c r="AI48" s="2">
        <v>1.0451999999999999</v>
      </c>
      <c r="AJ48" s="3">
        <v>1</v>
      </c>
      <c r="AK48" s="7">
        <f t="shared" si="7"/>
        <v>61001</v>
      </c>
    </row>
    <row r="49" spans="1:37" x14ac:dyDescent="0.25">
      <c r="A49" t="s">
        <v>139</v>
      </c>
      <c r="B49" s="6">
        <v>8839.82</v>
      </c>
      <c r="C49" s="2">
        <v>1.0584</v>
      </c>
      <c r="D49" s="2">
        <v>0.64776647727787162</v>
      </c>
      <c r="E49" s="7">
        <f t="shared" si="8"/>
        <v>13646.615424045774</v>
      </c>
      <c r="F49" s="6">
        <v>10292.75</v>
      </c>
      <c r="G49" s="2">
        <v>1.0590999999999999</v>
      </c>
      <c r="H49" s="2">
        <v>0.68604947608499378</v>
      </c>
      <c r="I49" s="7">
        <f t="shared" si="0"/>
        <v>15002.926696681632</v>
      </c>
      <c r="J49" s="6">
        <v>14727.09</v>
      </c>
      <c r="K49" s="2">
        <v>1.0641</v>
      </c>
      <c r="L49" s="2">
        <v>0.7300252475020419</v>
      </c>
      <c r="M49" s="7">
        <f t="shared" si="1"/>
        <v>20173.398180942786</v>
      </c>
      <c r="N49" s="6">
        <v>12862.65</v>
      </c>
      <c r="O49" s="2">
        <v>1.1067</v>
      </c>
      <c r="P49" s="2">
        <v>0.80791894141050979</v>
      </c>
      <c r="Q49" s="7">
        <f t="shared" si="2"/>
        <v>15920.718454185107</v>
      </c>
      <c r="R49" s="6">
        <v>12465.31</v>
      </c>
      <c r="S49" s="2">
        <v>1.0629</v>
      </c>
      <c r="T49" s="2">
        <v>0.85873704282523078</v>
      </c>
      <c r="U49" s="7">
        <f t="shared" si="3"/>
        <v>14515.863853956194</v>
      </c>
      <c r="V49" s="6">
        <v>13053.49</v>
      </c>
      <c r="W49" s="2">
        <v>1.0295000000000001</v>
      </c>
      <c r="X49" s="2">
        <v>0.88406978558857519</v>
      </c>
      <c r="Y49" s="7">
        <f t="shared" si="4"/>
        <v>14765.225791886502</v>
      </c>
      <c r="Z49" s="6">
        <v>14115.84</v>
      </c>
      <c r="AA49" s="2">
        <v>1.0375000000000001</v>
      </c>
      <c r="AB49" s="3">
        <v>0.9172224025481468</v>
      </c>
      <c r="AC49" s="7">
        <f t="shared" si="5"/>
        <v>15389.768022220796</v>
      </c>
      <c r="AD49" s="6">
        <v>15571.19</v>
      </c>
      <c r="AE49" s="2">
        <v>1.0430999999999999</v>
      </c>
      <c r="AF49" s="3">
        <v>0.95675468809797182</v>
      </c>
      <c r="AG49" s="7">
        <f t="shared" si="6"/>
        <v>16275.007787999999</v>
      </c>
      <c r="AH49" s="6">
        <v>13810.06</v>
      </c>
      <c r="AI49" s="2">
        <v>1.0451999999999999</v>
      </c>
      <c r="AJ49" s="3">
        <v>1</v>
      </c>
      <c r="AK49" s="7">
        <f t="shared" si="7"/>
        <v>13810.06</v>
      </c>
    </row>
    <row r="50" spans="1:37" x14ac:dyDescent="0.25">
      <c r="A50" t="s">
        <v>140</v>
      </c>
      <c r="B50" s="6">
        <v>44207.81</v>
      </c>
      <c r="C50" s="2">
        <v>1.0584</v>
      </c>
      <c r="D50" s="2">
        <v>0.64776647727787162</v>
      </c>
      <c r="E50" s="7">
        <f t="shared" si="8"/>
        <v>68246.523323923451</v>
      </c>
      <c r="F50" s="6">
        <v>43939.66</v>
      </c>
      <c r="G50" s="2">
        <v>1.0590999999999999</v>
      </c>
      <c r="H50" s="2">
        <v>0.68604947608499378</v>
      </c>
      <c r="I50" s="7">
        <f t="shared" si="0"/>
        <v>64047.363246665285</v>
      </c>
      <c r="J50" s="6">
        <v>48091.79</v>
      </c>
      <c r="K50" s="2">
        <v>1.0641</v>
      </c>
      <c r="L50" s="2">
        <v>0.7300252475020419</v>
      </c>
      <c r="M50" s="7">
        <f t="shared" si="1"/>
        <v>65876.885990666357</v>
      </c>
      <c r="N50" s="6">
        <v>54077.86</v>
      </c>
      <c r="O50" s="2">
        <v>1.1067</v>
      </c>
      <c r="P50" s="2">
        <v>0.80791894141050979</v>
      </c>
      <c r="Q50" s="7">
        <f t="shared" si="2"/>
        <v>66934.759451966631</v>
      </c>
      <c r="R50" s="6">
        <v>57692</v>
      </c>
      <c r="S50" s="2">
        <v>1.0629</v>
      </c>
      <c r="T50" s="2">
        <v>0.85873704282523078</v>
      </c>
      <c r="U50" s="7">
        <f t="shared" si="3"/>
        <v>67182.381943364482</v>
      </c>
      <c r="V50" s="6">
        <v>59580.2</v>
      </c>
      <c r="W50" s="2">
        <v>1.0295000000000001</v>
      </c>
      <c r="X50" s="2">
        <v>0.88406978558857519</v>
      </c>
      <c r="Y50" s="7">
        <f t="shared" si="4"/>
        <v>67393.096078194882</v>
      </c>
      <c r="Z50" s="6">
        <v>82137.740000000005</v>
      </c>
      <c r="AA50" s="2">
        <v>1.0375000000000001</v>
      </c>
      <c r="AB50" s="3">
        <v>0.9172224025481468</v>
      </c>
      <c r="AC50" s="7">
        <f t="shared" si="5"/>
        <v>89550.516616048786</v>
      </c>
      <c r="AD50" s="6">
        <v>67013.899999999994</v>
      </c>
      <c r="AE50" s="2">
        <v>1.0430999999999999</v>
      </c>
      <c r="AF50" s="3">
        <v>0.95675468809797182</v>
      </c>
      <c r="AG50" s="7">
        <f t="shared" si="6"/>
        <v>70042.928279999978</v>
      </c>
      <c r="AH50" s="6">
        <v>97817.25</v>
      </c>
      <c r="AI50" s="2">
        <v>1.0451999999999999</v>
      </c>
      <c r="AJ50" s="3">
        <v>1</v>
      </c>
      <c r="AK50" s="7">
        <f t="shared" si="7"/>
        <v>97817.25</v>
      </c>
    </row>
    <row r="51" spans="1:37" x14ac:dyDescent="0.25">
      <c r="A51" t="s">
        <v>141</v>
      </c>
      <c r="B51" s="6">
        <v>42806.15</v>
      </c>
      <c r="C51" s="2">
        <v>1.0584</v>
      </c>
      <c r="D51" s="2">
        <v>0.64776647727787162</v>
      </c>
      <c r="E51" s="7">
        <f t="shared" si="8"/>
        <v>66082.687977132693</v>
      </c>
      <c r="F51" s="6">
        <v>43388.67</v>
      </c>
      <c r="G51" s="2">
        <v>1.0590999999999999</v>
      </c>
      <c r="H51" s="2">
        <v>0.68604947608499378</v>
      </c>
      <c r="I51" s="7">
        <f t="shared" si="0"/>
        <v>63244.228750966402</v>
      </c>
      <c r="J51" s="6">
        <v>43166.42</v>
      </c>
      <c r="K51" s="2">
        <v>1.0641</v>
      </c>
      <c r="L51" s="2">
        <v>0.7300252475020419</v>
      </c>
      <c r="M51" s="7">
        <f t="shared" si="1"/>
        <v>59130.037142830821</v>
      </c>
      <c r="N51" s="6">
        <v>47715.21</v>
      </c>
      <c r="O51" s="2">
        <v>1.1067</v>
      </c>
      <c r="P51" s="2">
        <v>0.80791894141050979</v>
      </c>
      <c r="Q51" s="7">
        <f t="shared" si="2"/>
        <v>59059.402564193057</v>
      </c>
      <c r="R51" s="6">
        <v>52528.13</v>
      </c>
      <c r="S51" s="2">
        <v>1.0629</v>
      </c>
      <c r="T51" s="2">
        <v>0.85873704282523078</v>
      </c>
      <c r="U51" s="7">
        <f t="shared" si="3"/>
        <v>61169.051037071033</v>
      </c>
      <c r="V51" s="6">
        <v>53048.1</v>
      </c>
      <c r="W51" s="2">
        <v>1.0295000000000001</v>
      </c>
      <c r="X51" s="2">
        <v>0.88406978558857519</v>
      </c>
      <c r="Y51" s="7">
        <f t="shared" si="4"/>
        <v>60004.425968118434</v>
      </c>
      <c r="Z51" s="6">
        <v>63617.48</v>
      </c>
      <c r="AA51" s="2">
        <v>1.0375000000000001</v>
      </c>
      <c r="AB51" s="3">
        <v>0.9172224025481468</v>
      </c>
      <c r="AC51" s="7">
        <f t="shared" si="5"/>
        <v>69358.837969137589</v>
      </c>
      <c r="AD51" s="6">
        <v>54118.99</v>
      </c>
      <c r="AE51" s="2">
        <v>1.0430999999999999</v>
      </c>
      <c r="AF51" s="3">
        <v>0.95675468809797182</v>
      </c>
      <c r="AG51" s="7">
        <f t="shared" si="6"/>
        <v>56565.168347999992</v>
      </c>
      <c r="AH51" s="6">
        <v>76639.22</v>
      </c>
      <c r="AI51" s="2">
        <v>1.0451999999999999</v>
      </c>
      <c r="AJ51" s="3">
        <v>1</v>
      </c>
      <c r="AK51" s="7">
        <f t="shared" si="7"/>
        <v>76639.22</v>
      </c>
    </row>
    <row r="52" spans="1:37" x14ac:dyDescent="0.25">
      <c r="A52" t="s">
        <v>142</v>
      </c>
      <c r="B52" s="6">
        <v>12440.42</v>
      </c>
      <c r="C52" s="2">
        <v>1.0584</v>
      </c>
      <c r="D52" s="2">
        <v>0.64776647727787162</v>
      </c>
      <c r="E52" s="7">
        <f t="shared" si="8"/>
        <v>19205.10004203791</v>
      </c>
      <c r="F52" s="6">
        <v>13567.64</v>
      </c>
      <c r="G52" s="2">
        <v>1.0590999999999999</v>
      </c>
      <c r="H52" s="2">
        <v>0.68604947608499378</v>
      </c>
      <c r="I52" s="7">
        <f t="shared" si="0"/>
        <v>19776.474544408982</v>
      </c>
      <c r="J52" s="6">
        <v>14850.08</v>
      </c>
      <c r="K52" s="2">
        <v>1.0641</v>
      </c>
      <c r="L52" s="2">
        <v>0.7300252475020419</v>
      </c>
      <c r="M52" s="7">
        <f t="shared" si="1"/>
        <v>20341.871806232924</v>
      </c>
      <c r="N52" s="6">
        <v>15919.54</v>
      </c>
      <c r="O52" s="2">
        <v>1.1067</v>
      </c>
      <c r="P52" s="2">
        <v>0.80791894141050979</v>
      </c>
      <c r="Q52" s="7">
        <f t="shared" si="2"/>
        <v>19704.377733992453</v>
      </c>
      <c r="R52" s="6">
        <v>16949.12</v>
      </c>
      <c r="S52" s="2">
        <v>1.0629</v>
      </c>
      <c r="T52" s="2">
        <v>0.85873704282523078</v>
      </c>
      <c r="U52" s="7">
        <f t="shared" si="3"/>
        <v>19737.264325104308</v>
      </c>
      <c r="V52" s="6">
        <v>18197.3</v>
      </c>
      <c r="W52" s="2">
        <v>1.0295000000000001</v>
      </c>
      <c r="X52" s="2">
        <v>0.88406978558857519</v>
      </c>
      <c r="Y52" s="7">
        <f t="shared" si="4"/>
        <v>20583.556068353846</v>
      </c>
      <c r="Z52" s="6">
        <v>18016.54</v>
      </c>
      <c r="AA52" s="2">
        <v>1.0375000000000001</v>
      </c>
      <c r="AB52" s="3">
        <v>0.9172224025481468</v>
      </c>
      <c r="AC52" s="7">
        <f t="shared" si="5"/>
        <v>19642.498863904795</v>
      </c>
      <c r="AD52" s="6">
        <v>18405.39</v>
      </c>
      <c r="AE52" s="2">
        <v>1.0430999999999999</v>
      </c>
      <c r="AF52" s="3">
        <v>0.95675468809797182</v>
      </c>
      <c r="AG52" s="7">
        <f t="shared" si="6"/>
        <v>19237.313627999996</v>
      </c>
      <c r="AH52" s="6">
        <v>19960.7</v>
      </c>
      <c r="AI52" s="2">
        <v>1.0451999999999999</v>
      </c>
      <c r="AJ52" s="3">
        <v>1</v>
      </c>
      <c r="AK52" s="7">
        <f t="shared" si="7"/>
        <v>19960.7</v>
      </c>
    </row>
    <row r="53" spans="1:37" x14ac:dyDescent="0.25">
      <c r="A53" t="s">
        <v>143</v>
      </c>
      <c r="B53" s="6">
        <v>16160.55</v>
      </c>
      <c r="C53" s="2">
        <v>1.0584</v>
      </c>
      <c r="D53" s="2">
        <v>0.64776647727787162</v>
      </c>
      <c r="E53" s="7">
        <f t="shared" si="8"/>
        <v>24948.111035186568</v>
      </c>
      <c r="F53" s="6">
        <v>18940.060000000001</v>
      </c>
      <c r="G53" s="2">
        <v>1.0590999999999999</v>
      </c>
      <c r="H53" s="2">
        <v>0.68604947608499378</v>
      </c>
      <c r="I53" s="7">
        <f t="shared" si="0"/>
        <v>27607.425791042428</v>
      </c>
      <c r="J53" s="6">
        <v>20808.61</v>
      </c>
      <c r="K53" s="2">
        <v>1.0641</v>
      </c>
      <c r="L53" s="2">
        <v>0.7300252475020419</v>
      </c>
      <c r="M53" s="7">
        <f t="shared" si="1"/>
        <v>28503.959378393687</v>
      </c>
      <c r="N53" s="6">
        <v>21537.98</v>
      </c>
      <c r="O53" s="2">
        <v>1.1067</v>
      </c>
      <c r="P53" s="2">
        <v>0.80791894141050979</v>
      </c>
      <c r="Q53" s="7">
        <f t="shared" si="2"/>
        <v>26658.590232329243</v>
      </c>
      <c r="R53" s="6">
        <v>23912.69</v>
      </c>
      <c r="S53" s="2">
        <v>1.0629</v>
      </c>
      <c r="T53" s="2">
        <v>0.85873704282523078</v>
      </c>
      <c r="U53" s="7">
        <f t="shared" si="3"/>
        <v>27846.347376989401</v>
      </c>
      <c r="V53" s="6">
        <v>25600.95</v>
      </c>
      <c r="W53" s="2">
        <v>1.0295000000000001</v>
      </c>
      <c r="X53" s="2">
        <v>0.88406978558857519</v>
      </c>
      <c r="Y53" s="7">
        <f t="shared" si="4"/>
        <v>28958.064643003268</v>
      </c>
      <c r="Z53" s="6">
        <v>28410.17</v>
      </c>
      <c r="AA53" s="2">
        <v>1.0375000000000001</v>
      </c>
      <c r="AB53" s="3">
        <v>0.9172224025481468</v>
      </c>
      <c r="AC53" s="7">
        <f t="shared" si="5"/>
        <v>30974.134431380389</v>
      </c>
      <c r="AD53" s="6">
        <v>29640</v>
      </c>
      <c r="AE53" s="2">
        <v>1.0430999999999999</v>
      </c>
      <c r="AF53" s="3">
        <v>0.95675468809797182</v>
      </c>
      <c r="AG53" s="7">
        <f t="shared" si="6"/>
        <v>30979.727999999996</v>
      </c>
      <c r="AH53" s="6">
        <v>34693.519999999997</v>
      </c>
      <c r="AI53" s="2">
        <v>1.0451999999999999</v>
      </c>
      <c r="AJ53" s="3">
        <v>1</v>
      </c>
      <c r="AK53" s="7">
        <f t="shared" si="7"/>
        <v>34693.519999999997</v>
      </c>
    </row>
    <row r="54" spans="1:37" x14ac:dyDescent="0.25">
      <c r="A54" t="s">
        <v>144</v>
      </c>
      <c r="B54" s="6">
        <v>23106.01</v>
      </c>
      <c r="C54" s="2">
        <v>1.0584</v>
      </c>
      <c r="D54" s="2">
        <v>0.64776647727787162</v>
      </c>
      <c r="E54" s="7">
        <f t="shared" si="8"/>
        <v>35670.277500464479</v>
      </c>
      <c r="F54" s="6">
        <v>23964</v>
      </c>
      <c r="G54" s="2">
        <v>1.0590999999999999</v>
      </c>
      <c r="H54" s="2">
        <v>0.68604947608499378</v>
      </c>
      <c r="I54" s="7">
        <f t="shared" si="0"/>
        <v>34930.425334267187</v>
      </c>
      <c r="J54" s="6">
        <v>26641.26</v>
      </c>
      <c r="K54" s="2">
        <v>1.0641</v>
      </c>
      <c r="L54" s="2">
        <v>0.7300252475020419</v>
      </c>
      <c r="M54" s="7">
        <f t="shared" si="1"/>
        <v>36493.614558071131</v>
      </c>
      <c r="N54" s="6">
        <v>26301.759999999998</v>
      </c>
      <c r="O54" s="2">
        <v>1.1067</v>
      </c>
      <c r="P54" s="2">
        <v>0.80791894141050979</v>
      </c>
      <c r="Q54" s="7">
        <f t="shared" si="2"/>
        <v>32554.949081996918</v>
      </c>
      <c r="R54" s="6">
        <v>28756.1</v>
      </c>
      <c r="S54" s="2">
        <v>1.0629</v>
      </c>
      <c r="T54" s="2">
        <v>0.85873704282523078</v>
      </c>
      <c r="U54" s="7">
        <f t="shared" si="3"/>
        <v>33486.502346973299</v>
      </c>
      <c r="V54" s="6">
        <v>27845.24</v>
      </c>
      <c r="W54" s="2">
        <v>1.0295000000000001</v>
      </c>
      <c r="X54" s="2">
        <v>0.88406978558857519</v>
      </c>
      <c r="Y54" s="7">
        <f t="shared" si="4"/>
        <v>31496.653831984375</v>
      </c>
      <c r="Z54" s="6">
        <v>34044.44</v>
      </c>
      <c r="AA54" s="2">
        <v>1.0375000000000001</v>
      </c>
      <c r="AB54" s="3">
        <v>0.9172224025481468</v>
      </c>
      <c r="AC54" s="7">
        <f t="shared" si="5"/>
        <v>37116.886706452795</v>
      </c>
      <c r="AD54" s="6">
        <v>34781.919999999998</v>
      </c>
      <c r="AE54" s="2">
        <v>1.0430999999999999</v>
      </c>
      <c r="AF54" s="3">
        <v>0.95675468809797182</v>
      </c>
      <c r="AG54" s="7">
        <f t="shared" si="6"/>
        <v>36354.062783999994</v>
      </c>
      <c r="AH54" s="6">
        <v>45633.8</v>
      </c>
      <c r="AI54" s="2">
        <v>1.0451999999999999</v>
      </c>
      <c r="AJ54" s="3">
        <v>1</v>
      </c>
      <c r="AK54" s="7">
        <f t="shared" si="7"/>
        <v>45633.8</v>
      </c>
    </row>
    <row r="55" spans="1:37" x14ac:dyDescent="0.25">
      <c r="A55" t="s">
        <v>145</v>
      </c>
      <c r="B55" s="6">
        <v>14375.36</v>
      </c>
      <c r="C55" s="2">
        <v>1.0584</v>
      </c>
      <c r="D55" s="2">
        <v>0.64776647727787162</v>
      </c>
      <c r="E55" s="7">
        <f t="shared" si="8"/>
        <v>22192.195033633114</v>
      </c>
      <c r="F55" s="6">
        <v>12924.16</v>
      </c>
      <c r="G55" s="2">
        <v>1.0590999999999999</v>
      </c>
      <c r="H55" s="2">
        <v>0.68604947608499378</v>
      </c>
      <c r="I55" s="7">
        <f t="shared" si="0"/>
        <v>18838.524699053691</v>
      </c>
      <c r="J55" s="6">
        <v>15163.16</v>
      </c>
      <c r="K55" s="2">
        <v>1.0641</v>
      </c>
      <c r="L55" s="2">
        <v>0.7300252475020419</v>
      </c>
      <c r="M55" s="7">
        <f t="shared" si="1"/>
        <v>20770.733686108011</v>
      </c>
      <c r="N55" s="6">
        <v>16217.79</v>
      </c>
      <c r="O55" s="2">
        <v>1.1067</v>
      </c>
      <c r="P55" s="2">
        <v>0.80791894141050979</v>
      </c>
      <c r="Q55" s="7">
        <f t="shared" si="2"/>
        <v>20073.536055097411</v>
      </c>
      <c r="R55" s="6">
        <v>17683.46</v>
      </c>
      <c r="S55" s="2">
        <v>1.0629</v>
      </c>
      <c r="T55" s="2">
        <v>0.85873704282523078</v>
      </c>
      <c r="U55" s="7">
        <f t="shared" si="3"/>
        <v>20592.403865357555</v>
      </c>
      <c r="V55" s="6">
        <v>17973.03</v>
      </c>
      <c r="W55" s="2">
        <v>1.0295000000000001</v>
      </c>
      <c r="X55" s="2">
        <v>0.88406978558857519</v>
      </c>
      <c r="Y55" s="7">
        <f t="shared" si="4"/>
        <v>20329.876999511231</v>
      </c>
      <c r="Z55" s="6">
        <v>19874.63</v>
      </c>
      <c r="AA55" s="2">
        <v>1.0375000000000001</v>
      </c>
      <c r="AB55" s="3">
        <v>0.9172224025481468</v>
      </c>
      <c r="AC55" s="7">
        <f t="shared" si="5"/>
        <v>21668.277993195596</v>
      </c>
      <c r="AD55" s="6">
        <v>22614.54</v>
      </c>
      <c r="AE55" s="2">
        <v>1.0430999999999999</v>
      </c>
      <c r="AF55" s="3">
        <v>0.95675468809797182</v>
      </c>
      <c r="AG55" s="7">
        <f t="shared" si="6"/>
        <v>23636.717207999998</v>
      </c>
      <c r="AH55" s="6">
        <v>28863.86</v>
      </c>
      <c r="AI55" s="2">
        <v>1.0451999999999999</v>
      </c>
      <c r="AJ55" s="3">
        <v>1</v>
      </c>
      <c r="AK55" s="7">
        <f t="shared" si="7"/>
        <v>28863.86</v>
      </c>
    </row>
    <row r="56" spans="1:37" x14ac:dyDescent="0.25">
      <c r="A56" t="s">
        <v>146</v>
      </c>
      <c r="B56" s="6">
        <v>39188.61</v>
      </c>
      <c r="C56" s="2">
        <v>1.0584</v>
      </c>
      <c r="D56" s="2">
        <v>0.64776647727787162</v>
      </c>
      <c r="E56" s="7">
        <f t="shared" si="8"/>
        <v>60498.051959532495</v>
      </c>
      <c r="F56" s="6">
        <v>45066.67</v>
      </c>
      <c r="G56" s="2">
        <v>1.0590999999999999</v>
      </c>
      <c r="H56" s="2">
        <v>0.68604947608499378</v>
      </c>
      <c r="I56" s="7">
        <f t="shared" si="0"/>
        <v>65690.116487191583</v>
      </c>
      <c r="J56" s="6">
        <v>47395.360000000001</v>
      </c>
      <c r="K56" s="2">
        <v>1.0641</v>
      </c>
      <c r="L56" s="2">
        <v>0.7300252475020419</v>
      </c>
      <c r="M56" s="7">
        <f t="shared" si="1"/>
        <v>64922.905286049623</v>
      </c>
      <c r="N56" s="6">
        <v>57952.53</v>
      </c>
      <c r="O56" s="2">
        <v>1.1067</v>
      </c>
      <c r="P56" s="2">
        <v>0.80791894141050979</v>
      </c>
      <c r="Q56" s="7">
        <f t="shared" si="2"/>
        <v>71730.624236663207</v>
      </c>
      <c r="R56" s="6">
        <v>70618.37</v>
      </c>
      <c r="S56" s="2">
        <v>1.0629</v>
      </c>
      <c r="T56" s="2">
        <v>0.85873704282523078</v>
      </c>
      <c r="U56" s="7">
        <f t="shared" si="3"/>
        <v>82235.150550472026</v>
      </c>
      <c r="V56" s="6">
        <v>69055.81</v>
      </c>
      <c r="W56" s="2">
        <v>1.0295000000000001</v>
      </c>
      <c r="X56" s="2">
        <v>0.88406978558857519</v>
      </c>
      <c r="Y56" s="7">
        <f t="shared" si="4"/>
        <v>78111.26579111132</v>
      </c>
      <c r="Z56" s="6">
        <v>70078.320000000007</v>
      </c>
      <c r="AA56" s="2">
        <v>1.0375000000000001</v>
      </c>
      <c r="AB56" s="3">
        <v>0.9172224025481468</v>
      </c>
      <c r="AC56" s="7">
        <f t="shared" si="5"/>
        <v>76402.756632758392</v>
      </c>
      <c r="AD56" s="6">
        <v>70478.720000000001</v>
      </c>
      <c r="AE56" s="2">
        <v>1.0430999999999999</v>
      </c>
      <c r="AF56" s="3">
        <v>0.95675468809797182</v>
      </c>
      <c r="AG56" s="7">
        <f t="shared" si="6"/>
        <v>73664.358143999983</v>
      </c>
      <c r="AH56" s="6">
        <v>79495.66</v>
      </c>
      <c r="AI56" s="2">
        <v>1.0451999999999999</v>
      </c>
      <c r="AJ56" s="3">
        <v>1</v>
      </c>
      <c r="AK56" s="7">
        <f t="shared" si="7"/>
        <v>79495.66</v>
      </c>
    </row>
    <row r="57" spans="1:37" x14ac:dyDescent="0.25">
      <c r="A57" t="s">
        <v>147</v>
      </c>
      <c r="B57" s="6">
        <v>26231.06</v>
      </c>
      <c r="C57" s="2">
        <v>1.0584</v>
      </c>
      <c r="D57" s="2">
        <v>0.64776647727787162</v>
      </c>
      <c r="E57" s="7">
        <f t="shared" si="8"/>
        <v>40494.624096991814</v>
      </c>
      <c r="F57" s="6">
        <v>28676.080000000002</v>
      </c>
      <c r="G57" s="2">
        <v>1.0590999999999999</v>
      </c>
      <c r="H57" s="2">
        <v>0.68604947608499378</v>
      </c>
      <c r="I57" s="7">
        <f t="shared" si="0"/>
        <v>41798.851248517472</v>
      </c>
      <c r="J57" s="6">
        <v>33892.879999999997</v>
      </c>
      <c r="K57" s="2">
        <v>1.0641</v>
      </c>
      <c r="L57" s="2">
        <v>0.7300252475020419</v>
      </c>
      <c r="M57" s="7">
        <f t="shared" si="1"/>
        <v>46426.997033284388</v>
      </c>
      <c r="N57" s="6">
        <v>30851.93</v>
      </c>
      <c r="O57" s="2">
        <v>1.1067</v>
      </c>
      <c r="P57" s="2">
        <v>0.80791894141050979</v>
      </c>
      <c r="Q57" s="7">
        <f t="shared" si="2"/>
        <v>38186.91259563365</v>
      </c>
      <c r="R57" s="6">
        <v>35250.519999999997</v>
      </c>
      <c r="S57" s="2">
        <v>1.0629</v>
      </c>
      <c r="T57" s="2">
        <v>0.85873704282523078</v>
      </c>
      <c r="U57" s="7">
        <f t="shared" si="3"/>
        <v>41049.259833984062</v>
      </c>
      <c r="V57" s="6">
        <v>38165.449999999997</v>
      </c>
      <c r="W57" s="2">
        <v>1.0295000000000001</v>
      </c>
      <c r="X57" s="2">
        <v>0.88406978558857519</v>
      </c>
      <c r="Y57" s="7">
        <f t="shared" si="4"/>
        <v>43170.177990633514</v>
      </c>
      <c r="Z57" s="6">
        <v>39156.129999999997</v>
      </c>
      <c r="AA57" s="2">
        <v>1.0375000000000001</v>
      </c>
      <c r="AB57" s="3">
        <v>0.9172224025481468</v>
      </c>
      <c r="AC57" s="7">
        <f t="shared" si="5"/>
        <v>42689.897118975583</v>
      </c>
      <c r="AD57" s="6">
        <v>39723.07</v>
      </c>
      <c r="AE57" s="2">
        <v>1.0430999999999999</v>
      </c>
      <c r="AF57" s="3">
        <v>0.95675468809797182</v>
      </c>
      <c r="AG57" s="7">
        <f t="shared" si="6"/>
        <v>41518.552763999993</v>
      </c>
      <c r="AH57" s="6">
        <v>45159.29</v>
      </c>
      <c r="AI57" s="2">
        <v>1.0451999999999999</v>
      </c>
      <c r="AJ57" s="3">
        <v>1</v>
      </c>
      <c r="AK57" s="7">
        <f t="shared" si="7"/>
        <v>45159.29</v>
      </c>
    </row>
    <row r="58" spans="1:37" x14ac:dyDescent="0.25">
      <c r="A58" t="s">
        <v>148</v>
      </c>
      <c r="B58" s="6">
        <v>16430.86</v>
      </c>
      <c r="C58" s="2">
        <v>1.0584</v>
      </c>
      <c r="D58" s="2">
        <v>0.64776647727787162</v>
      </c>
      <c r="E58" s="7">
        <f t="shared" si="8"/>
        <v>25365.406479581798</v>
      </c>
      <c r="F58" s="6">
        <v>26373.7</v>
      </c>
      <c r="G58" s="2">
        <v>1.0590999999999999</v>
      </c>
      <c r="H58" s="2">
        <v>0.68604947608499378</v>
      </c>
      <c r="I58" s="7">
        <f t="shared" si="0"/>
        <v>38442.854224602015</v>
      </c>
      <c r="J58" s="6">
        <v>27033.63</v>
      </c>
      <c r="K58" s="2">
        <v>1.0641</v>
      </c>
      <c r="L58" s="2">
        <v>0.7300252475020419</v>
      </c>
      <c r="M58" s="7">
        <f t="shared" si="1"/>
        <v>37031.089119865523</v>
      </c>
      <c r="N58" s="6">
        <v>32276.31</v>
      </c>
      <c r="O58" s="2">
        <v>1.1067</v>
      </c>
      <c r="P58" s="2">
        <v>0.80791894141050979</v>
      </c>
      <c r="Q58" s="7">
        <f t="shared" si="2"/>
        <v>39949.935996859072</v>
      </c>
      <c r="R58" s="6">
        <v>38319.85</v>
      </c>
      <c r="S58" s="2">
        <v>1.0629</v>
      </c>
      <c r="T58" s="2">
        <v>0.85873704282523078</v>
      </c>
      <c r="U58" s="7">
        <f t="shared" si="3"/>
        <v>44623.49716966712</v>
      </c>
      <c r="V58" s="6">
        <v>45978.05</v>
      </c>
      <c r="W58" s="2">
        <v>1.0295000000000001</v>
      </c>
      <c r="X58" s="2">
        <v>0.88406978558857519</v>
      </c>
      <c r="Y58" s="7">
        <f t="shared" si="4"/>
        <v>52007.263170282218</v>
      </c>
      <c r="Z58" s="6">
        <v>42744.68</v>
      </c>
      <c r="AA58" s="2">
        <v>1.0375000000000001</v>
      </c>
      <c r="AB58" s="3">
        <v>0.9172224025481468</v>
      </c>
      <c r="AC58" s="7">
        <f t="shared" si="5"/>
        <v>46602.30701000159</v>
      </c>
      <c r="AD58" s="6">
        <v>46784.08</v>
      </c>
      <c r="AE58" s="2">
        <v>1.0430999999999999</v>
      </c>
      <c r="AF58" s="3">
        <v>0.95675468809797182</v>
      </c>
      <c r="AG58" s="7">
        <f t="shared" si="6"/>
        <v>48898.720415999996</v>
      </c>
      <c r="AH58" s="6">
        <v>67079.649999999994</v>
      </c>
      <c r="AI58" s="2">
        <v>1.0451999999999999</v>
      </c>
      <c r="AJ58" s="3">
        <v>1</v>
      </c>
      <c r="AK58" s="7">
        <f t="shared" si="7"/>
        <v>67079.649999999994</v>
      </c>
    </row>
    <row r="59" spans="1:37" x14ac:dyDescent="0.25">
      <c r="A59" t="s">
        <v>149</v>
      </c>
      <c r="B59" s="6">
        <v>51172.751510754599</v>
      </c>
      <c r="C59" s="2">
        <v>1.0584</v>
      </c>
      <c r="D59" s="2">
        <v>0.64776647727787162</v>
      </c>
      <c r="E59" s="7">
        <f>B59/D59</f>
        <v>78998.764687236326</v>
      </c>
      <c r="F59" s="6">
        <v>57195.4</v>
      </c>
      <c r="G59" s="2">
        <v>1.0590999999999999</v>
      </c>
      <c r="H59" s="2">
        <v>0.68604947608499378</v>
      </c>
      <c r="I59" s="7">
        <f>F59/H59</f>
        <v>83369.205857266978</v>
      </c>
      <c r="J59" s="6">
        <v>68274.03</v>
      </c>
      <c r="K59" s="2">
        <v>1.0641</v>
      </c>
      <c r="L59" s="2">
        <v>0.7300252475020419</v>
      </c>
      <c r="M59" s="7">
        <f t="shared" si="1"/>
        <v>93522.833948025931</v>
      </c>
      <c r="N59" s="6">
        <v>85550.25</v>
      </c>
      <c r="O59" s="2">
        <v>1.1067</v>
      </c>
      <c r="P59" s="2">
        <v>0.80791894141050979</v>
      </c>
      <c r="Q59" s="7">
        <f t="shared" si="2"/>
        <v>105889.64513029193</v>
      </c>
      <c r="R59" s="6">
        <v>92183.57</v>
      </c>
      <c r="S59" s="2">
        <v>1.0629</v>
      </c>
      <c r="T59" s="2">
        <v>0.85873704282523078</v>
      </c>
      <c r="U59" s="7">
        <f t="shared" si="3"/>
        <v>107347.84387164384</v>
      </c>
      <c r="V59" s="6">
        <v>115524.04</v>
      </c>
      <c r="W59" s="2">
        <v>1.0295000000000001</v>
      </c>
      <c r="X59" s="2">
        <v>0.88406978558857519</v>
      </c>
      <c r="Y59" s="7">
        <f t="shared" si="4"/>
        <v>130672.98745323495</v>
      </c>
      <c r="Z59" s="6">
        <v>132982.07999999999</v>
      </c>
      <c r="AA59" s="2">
        <v>1.0375000000000001</v>
      </c>
      <c r="AB59" s="3">
        <v>0.9172224025481468</v>
      </c>
      <c r="AC59" s="7">
        <f t="shared" si="5"/>
        <v>144983.46271368954</v>
      </c>
      <c r="AD59" s="6">
        <v>133015.19</v>
      </c>
      <c r="AE59" s="2">
        <v>1.0430999999999999</v>
      </c>
      <c r="AF59" s="3">
        <v>0.95675468809797182</v>
      </c>
      <c r="AG59" s="7">
        <f t="shared" si="6"/>
        <v>139027.47658799999</v>
      </c>
      <c r="AH59" s="6">
        <v>159719.57999999999</v>
      </c>
      <c r="AI59" s="2">
        <v>1.0451999999999999</v>
      </c>
      <c r="AJ59" s="3">
        <v>1</v>
      </c>
      <c r="AK59" s="7">
        <f t="shared" si="7"/>
        <v>159719.57999999999</v>
      </c>
    </row>
    <row r="60" spans="1:37" x14ac:dyDescent="0.25">
      <c r="A60" t="s">
        <v>150</v>
      </c>
      <c r="B60" s="6">
        <v>18431.509999999998</v>
      </c>
      <c r="C60" s="2">
        <v>1.0584</v>
      </c>
      <c r="D60" s="2">
        <v>0.64776647727787162</v>
      </c>
      <c r="E60" s="7">
        <f t="shared" si="8"/>
        <v>28453.942348877456</v>
      </c>
      <c r="F60" s="6">
        <v>21174.03</v>
      </c>
      <c r="G60" s="2">
        <v>1.0590999999999999</v>
      </c>
      <c r="H60" s="2">
        <v>0.68604947608499378</v>
      </c>
      <c r="I60" s="7">
        <f t="shared" si="0"/>
        <v>30863.706974650871</v>
      </c>
      <c r="J60" s="6">
        <v>24461.69</v>
      </c>
      <c r="K60" s="2">
        <v>1.0641</v>
      </c>
      <c r="L60" s="2">
        <v>0.7300252475020419</v>
      </c>
      <c r="M60" s="7">
        <f t="shared" si="1"/>
        <v>33508.005488442475</v>
      </c>
      <c r="N60" s="6">
        <v>26659.040000000001</v>
      </c>
      <c r="O60" s="2">
        <v>1.1067</v>
      </c>
      <c r="P60" s="2">
        <v>0.80791894141050979</v>
      </c>
      <c r="Q60" s="7">
        <f t="shared" si="2"/>
        <v>32997.171663604233</v>
      </c>
      <c r="R60" s="6">
        <v>28149.41</v>
      </c>
      <c r="S60" s="2">
        <v>1.0629</v>
      </c>
      <c r="T60" s="2">
        <v>0.85873704282523078</v>
      </c>
      <c r="U60" s="7">
        <f t="shared" si="3"/>
        <v>32780.011337800104</v>
      </c>
      <c r="V60" s="6">
        <v>28562.02</v>
      </c>
      <c r="W60" s="2">
        <v>1.0295000000000001</v>
      </c>
      <c r="X60" s="2">
        <v>0.88406978558857519</v>
      </c>
      <c r="Y60" s="7">
        <f t="shared" si="4"/>
        <v>32307.426931217484</v>
      </c>
      <c r="Z60" s="6">
        <v>31362.86</v>
      </c>
      <c r="AA60" s="2">
        <v>1.0375000000000001</v>
      </c>
      <c r="AB60" s="3">
        <v>0.9172224025481468</v>
      </c>
      <c r="AC60" s="7">
        <f t="shared" si="5"/>
        <v>34193.299152823194</v>
      </c>
      <c r="AD60" s="6">
        <v>32585.439999999999</v>
      </c>
      <c r="AE60" s="2">
        <v>1.0430999999999999</v>
      </c>
      <c r="AF60" s="3">
        <v>0.95675468809797182</v>
      </c>
      <c r="AG60" s="7">
        <f t="shared" si="6"/>
        <v>34058.301887999995</v>
      </c>
      <c r="AH60" s="6">
        <v>33157.69</v>
      </c>
      <c r="AI60" s="2">
        <v>1.0451999999999999</v>
      </c>
      <c r="AJ60" s="3">
        <v>1</v>
      </c>
      <c r="AK60" s="7">
        <f t="shared" si="7"/>
        <v>33157.69</v>
      </c>
    </row>
    <row r="61" spans="1:37" x14ac:dyDescent="0.25">
      <c r="A61" t="s">
        <v>151</v>
      </c>
      <c r="B61" s="6">
        <v>8042.46</v>
      </c>
      <c r="C61" s="2">
        <v>1.0584</v>
      </c>
      <c r="D61" s="2">
        <v>0.64776647727787162</v>
      </c>
      <c r="E61" s="7">
        <f t="shared" si="8"/>
        <v>12415.677998338335</v>
      </c>
      <c r="F61" s="6">
        <v>9060.77</v>
      </c>
      <c r="G61" s="2">
        <v>1.0590999999999999</v>
      </c>
      <c r="H61" s="2">
        <v>0.68604947608499378</v>
      </c>
      <c r="I61" s="7">
        <f t="shared" si="0"/>
        <v>13207.166998663335</v>
      </c>
      <c r="J61" s="6">
        <v>9627.16</v>
      </c>
      <c r="K61" s="2">
        <v>1.0641</v>
      </c>
      <c r="L61" s="2">
        <v>0.7300252475020419</v>
      </c>
      <c r="M61" s="7">
        <f t="shared" si="1"/>
        <v>13187.434315376979</v>
      </c>
      <c r="N61" s="6">
        <v>10759.75</v>
      </c>
      <c r="O61" s="2">
        <v>1.1067</v>
      </c>
      <c r="P61" s="2">
        <v>0.80791894141050979</v>
      </c>
      <c r="Q61" s="7">
        <f t="shared" si="2"/>
        <v>13317.858325260986</v>
      </c>
      <c r="R61" s="6">
        <v>12064.87</v>
      </c>
      <c r="S61" s="2">
        <v>1.0629</v>
      </c>
      <c r="T61" s="2">
        <v>0.85873704282523078</v>
      </c>
      <c r="U61" s="7">
        <f t="shared" si="3"/>
        <v>14049.551141181446</v>
      </c>
      <c r="V61" s="6">
        <v>11524.52</v>
      </c>
      <c r="W61" s="2">
        <v>1.0295000000000001</v>
      </c>
      <c r="X61" s="2">
        <v>0.88406978558857519</v>
      </c>
      <c r="Y61" s="7">
        <f t="shared" si="4"/>
        <v>13035.758248798738</v>
      </c>
      <c r="Z61" s="6">
        <v>11995.79</v>
      </c>
      <c r="AA61" s="2">
        <v>1.0375000000000001</v>
      </c>
      <c r="AB61" s="3">
        <v>0.9172224025481468</v>
      </c>
      <c r="AC61" s="7">
        <f t="shared" si="5"/>
        <v>13078.387495414798</v>
      </c>
      <c r="AD61" s="6">
        <v>12616.08</v>
      </c>
      <c r="AE61" s="2">
        <v>1.0430999999999999</v>
      </c>
      <c r="AF61" s="3">
        <v>0.95675468809797182</v>
      </c>
      <c r="AG61" s="7">
        <f t="shared" si="6"/>
        <v>13186.326815999999</v>
      </c>
      <c r="AH61" s="6">
        <v>16216.58</v>
      </c>
      <c r="AI61" s="2">
        <v>1.0451999999999999</v>
      </c>
      <c r="AJ61" s="3">
        <v>1</v>
      </c>
      <c r="AK61" s="7">
        <f t="shared" si="7"/>
        <v>16216.58</v>
      </c>
    </row>
    <row r="62" spans="1:37" x14ac:dyDescent="0.25">
      <c r="A62" t="s">
        <v>152</v>
      </c>
      <c r="B62" s="6">
        <v>19946.87</v>
      </c>
      <c r="C62" s="2">
        <v>1.0584</v>
      </c>
      <c r="D62" s="2">
        <v>0.64776647727787162</v>
      </c>
      <c r="E62" s="7">
        <f t="shared" si="8"/>
        <v>30793.303913816791</v>
      </c>
      <c r="F62" s="6">
        <v>18985.57</v>
      </c>
      <c r="G62" s="2">
        <v>1.0590999999999999</v>
      </c>
      <c r="H62" s="2">
        <v>0.68604947608499378</v>
      </c>
      <c r="I62" s="7">
        <f t="shared" si="0"/>
        <v>27673.762114567817</v>
      </c>
      <c r="J62" s="6">
        <v>22180.63</v>
      </c>
      <c r="K62" s="2">
        <v>1.0641</v>
      </c>
      <c r="L62" s="2">
        <v>0.7300252475020419</v>
      </c>
      <c r="M62" s="7">
        <f t="shared" si="1"/>
        <v>30383.373829735883</v>
      </c>
      <c r="N62" s="6">
        <v>25258.67</v>
      </c>
      <c r="O62" s="2">
        <v>1.1067</v>
      </c>
      <c r="P62" s="2">
        <v>0.80791894141050979</v>
      </c>
      <c r="Q62" s="7">
        <f t="shared" si="2"/>
        <v>31263.866590257196</v>
      </c>
      <c r="R62" s="6">
        <v>26386.1</v>
      </c>
      <c r="S62" s="2">
        <v>1.0629</v>
      </c>
      <c r="T62" s="2">
        <v>0.85873704282523078</v>
      </c>
      <c r="U62" s="7">
        <f t="shared" si="3"/>
        <v>30726.63537744938</v>
      </c>
      <c r="V62" s="6">
        <v>26869.5</v>
      </c>
      <c r="W62" s="2">
        <v>1.0295000000000001</v>
      </c>
      <c r="X62" s="2">
        <v>0.88406978558857519</v>
      </c>
      <c r="Y62" s="7">
        <f t="shared" si="4"/>
        <v>30392.962680102744</v>
      </c>
      <c r="Z62" s="6">
        <v>29768.240000000002</v>
      </c>
      <c r="AA62" s="2">
        <v>1.0375000000000001</v>
      </c>
      <c r="AB62" s="3">
        <v>0.9172224025481468</v>
      </c>
      <c r="AC62" s="7">
        <f t="shared" si="5"/>
        <v>32454.767695708793</v>
      </c>
      <c r="AD62" s="6">
        <v>29087.52</v>
      </c>
      <c r="AE62" s="2">
        <v>1.0430999999999999</v>
      </c>
      <c r="AF62" s="3">
        <v>0.95675468809797182</v>
      </c>
      <c r="AG62" s="7">
        <f t="shared" si="6"/>
        <v>30402.275903999995</v>
      </c>
      <c r="AH62" s="6">
        <v>34528.94</v>
      </c>
      <c r="AI62" s="2">
        <v>1.0451999999999999</v>
      </c>
      <c r="AJ62" s="3">
        <v>1</v>
      </c>
      <c r="AK62" s="7">
        <f t="shared" si="7"/>
        <v>34528.94</v>
      </c>
    </row>
    <row r="63" spans="1:37" x14ac:dyDescent="0.25">
      <c r="A63" t="s">
        <v>153</v>
      </c>
      <c r="B63" s="6">
        <v>19013.54</v>
      </c>
      <c r="C63" s="2">
        <v>1.0584</v>
      </c>
      <c r="D63" s="2">
        <v>0.64776647727787162</v>
      </c>
      <c r="E63" s="7">
        <f t="shared" si="8"/>
        <v>29352.460596450077</v>
      </c>
      <c r="F63" s="6">
        <v>21322.37</v>
      </c>
      <c r="G63" s="2">
        <v>1.0590999999999999</v>
      </c>
      <c r="H63" s="2">
        <v>0.68604947608499378</v>
      </c>
      <c r="I63" s="7">
        <f t="shared" si="0"/>
        <v>31079.930447113114</v>
      </c>
      <c r="J63" s="6">
        <v>24529.08</v>
      </c>
      <c r="K63" s="2">
        <v>1.0641</v>
      </c>
      <c r="L63" s="2">
        <v>0.7300252475020419</v>
      </c>
      <c r="M63" s="7">
        <f t="shared" si="1"/>
        <v>33600.317364272247</v>
      </c>
      <c r="N63" s="6">
        <v>26033.03</v>
      </c>
      <c r="O63" s="2">
        <v>1.1067</v>
      </c>
      <c r="P63" s="2">
        <v>0.80791894141050979</v>
      </c>
      <c r="Q63" s="7">
        <f t="shared" si="2"/>
        <v>32222.329079882802</v>
      </c>
      <c r="R63" s="6">
        <v>29307.55</v>
      </c>
      <c r="S63" s="2">
        <v>1.0629</v>
      </c>
      <c r="T63" s="2">
        <v>0.85873704282523078</v>
      </c>
      <c r="U63" s="7">
        <f t="shared" si="3"/>
        <v>34128.666330240791</v>
      </c>
      <c r="V63" s="6">
        <v>29490.41</v>
      </c>
      <c r="W63" s="2">
        <v>1.0295000000000001</v>
      </c>
      <c r="X63" s="2">
        <v>0.88406978558857519</v>
      </c>
      <c r="Y63" s="7">
        <f t="shared" si="4"/>
        <v>33357.558962799041</v>
      </c>
      <c r="Z63" s="6">
        <v>33621.620000000003</v>
      </c>
      <c r="AA63" s="2">
        <v>1.0375000000000001</v>
      </c>
      <c r="AB63" s="3">
        <v>0.9172224025481468</v>
      </c>
      <c r="AC63" s="7">
        <f t="shared" si="5"/>
        <v>36655.907996354392</v>
      </c>
      <c r="AD63" s="6">
        <v>34797.86</v>
      </c>
      <c r="AE63" s="2">
        <v>1.0430999999999999</v>
      </c>
      <c r="AF63" s="3">
        <v>0.95675468809797182</v>
      </c>
      <c r="AG63" s="7">
        <f t="shared" si="6"/>
        <v>36370.723271999996</v>
      </c>
      <c r="AH63" s="6">
        <v>45669.74</v>
      </c>
      <c r="AI63" s="2">
        <v>1.0451999999999999</v>
      </c>
      <c r="AJ63" s="3">
        <v>1</v>
      </c>
      <c r="AK63" s="7">
        <f t="shared" si="7"/>
        <v>45669.74</v>
      </c>
    </row>
    <row r="64" spans="1:37" x14ac:dyDescent="0.25">
      <c r="A64" t="s">
        <v>154</v>
      </c>
      <c r="B64" s="6">
        <v>15375.35</v>
      </c>
      <c r="C64" s="2">
        <v>1.0584</v>
      </c>
      <c r="D64" s="2">
        <v>0.64776647727787162</v>
      </c>
      <c r="E64" s="7">
        <f t="shared" si="8"/>
        <v>23735.945806600386</v>
      </c>
      <c r="F64" s="6">
        <v>16776.34</v>
      </c>
      <c r="G64" s="2">
        <v>1.0590999999999999</v>
      </c>
      <c r="H64" s="2">
        <v>0.68604947608499378</v>
      </c>
      <c r="I64" s="7">
        <f t="shared" si="0"/>
        <v>24453.542470050077</v>
      </c>
      <c r="J64" s="6">
        <v>17561.830000000002</v>
      </c>
      <c r="K64" s="2">
        <v>1.0641</v>
      </c>
      <c r="L64" s="2">
        <v>0.7300252475020419</v>
      </c>
      <c r="M64" s="7">
        <f t="shared" si="1"/>
        <v>24056.469361973512</v>
      </c>
      <c r="N64" s="6">
        <v>17682.509999999998</v>
      </c>
      <c r="O64" s="2">
        <v>1.1067</v>
      </c>
      <c r="P64" s="2">
        <v>0.80791894141050979</v>
      </c>
      <c r="Q64" s="7">
        <f t="shared" si="2"/>
        <v>21886.490207951912</v>
      </c>
      <c r="R64" s="6">
        <v>18669.8</v>
      </c>
      <c r="S64" s="2">
        <v>1.0629</v>
      </c>
      <c r="T64" s="2">
        <v>0.85873704282523078</v>
      </c>
      <c r="U64" s="7">
        <f t="shared" si="3"/>
        <v>21740.997615028537</v>
      </c>
      <c r="V64" s="6">
        <v>19038.73</v>
      </c>
      <c r="W64" s="2">
        <v>1.0295000000000001</v>
      </c>
      <c r="X64" s="2">
        <v>0.88406978558857519</v>
      </c>
      <c r="Y64" s="7">
        <f t="shared" si="4"/>
        <v>21535.324824300878</v>
      </c>
      <c r="Z64" s="6">
        <v>20153.849999999999</v>
      </c>
      <c r="AA64" s="2">
        <v>1.0375000000000001</v>
      </c>
      <c r="AB64" s="3">
        <v>0.9172224025481468</v>
      </c>
      <c r="AC64" s="7">
        <f t="shared" si="5"/>
        <v>21972.697073261992</v>
      </c>
      <c r="AD64" s="6">
        <v>20713.240000000002</v>
      </c>
      <c r="AE64" s="2">
        <v>1.0430999999999999</v>
      </c>
      <c r="AF64" s="3">
        <v>0.95675468809797182</v>
      </c>
      <c r="AG64" s="7">
        <f t="shared" si="6"/>
        <v>21649.478447999998</v>
      </c>
      <c r="AH64" s="6">
        <v>23466.09</v>
      </c>
      <c r="AI64" s="2">
        <v>1.0451999999999999</v>
      </c>
      <c r="AJ64" s="3">
        <v>1</v>
      </c>
      <c r="AK64" s="7">
        <f t="shared" si="7"/>
        <v>23466.09</v>
      </c>
    </row>
    <row r="65" spans="1:37" x14ac:dyDescent="0.25">
      <c r="A65" t="s">
        <v>155</v>
      </c>
      <c r="B65" s="6">
        <v>25513.96</v>
      </c>
      <c r="C65" s="2">
        <v>1.0584</v>
      </c>
      <c r="D65" s="2">
        <v>0.64776647727787162</v>
      </c>
      <c r="E65" s="7">
        <f t="shared" si="8"/>
        <v>39387.589347349487</v>
      </c>
      <c r="F65" s="6">
        <v>26503.71</v>
      </c>
      <c r="G65" s="2">
        <v>1.0590999999999999</v>
      </c>
      <c r="H65" s="2">
        <v>0.68604947608499378</v>
      </c>
      <c r="I65" s="7">
        <f t="shared" si="0"/>
        <v>38632.35950743076</v>
      </c>
      <c r="J65" s="6">
        <v>29286.16</v>
      </c>
      <c r="K65" s="2">
        <v>1.0641</v>
      </c>
      <c r="L65" s="2">
        <v>0.7300252475020419</v>
      </c>
      <c r="M65" s="7">
        <f t="shared" si="1"/>
        <v>40116.639938426357</v>
      </c>
      <c r="N65" s="6">
        <v>37846.18</v>
      </c>
      <c r="O65" s="2">
        <v>1.1067</v>
      </c>
      <c r="P65" s="2">
        <v>0.80791894141050979</v>
      </c>
      <c r="Q65" s="7">
        <f t="shared" si="2"/>
        <v>46844.031078075772</v>
      </c>
      <c r="R65" s="6">
        <v>38911.730000000003</v>
      </c>
      <c r="S65" s="2">
        <v>1.0629</v>
      </c>
      <c r="T65" s="2">
        <v>0.85873704282523078</v>
      </c>
      <c r="U65" s="7">
        <f t="shared" si="3"/>
        <v>45312.74192153287</v>
      </c>
      <c r="V65" s="6">
        <v>40493.629999999997</v>
      </c>
      <c r="W65" s="2">
        <v>1.0295000000000001</v>
      </c>
      <c r="X65" s="2">
        <v>0.88406978558857519</v>
      </c>
      <c r="Y65" s="7">
        <f t="shared" si="4"/>
        <v>45803.657878705919</v>
      </c>
      <c r="Z65" s="6">
        <v>35903.17</v>
      </c>
      <c r="AA65" s="2">
        <v>1.0375000000000001</v>
      </c>
      <c r="AB65" s="3">
        <v>0.9172224025481468</v>
      </c>
      <c r="AC65" s="7">
        <f t="shared" si="5"/>
        <v>39143.363594540388</v>
      </c>
      <c r="AD65" s="6">
        <v>45618.77</v>
      </c>
      <c r="AE65" s="2">
        <v>1.0430999999999999</v>
      </c>
      <c r="AF65" s="3">
        <v>0.95675468809797182</v>
      </c>
      <c r="AG65" s="7">
        <f t="shared" si="6"/>
        <v>47680.738403999989</v>
      </c>
      <c r="AH65" s="6">
        <v>63732.1</v>
      </c>
      <c r="AI65" s="2">
        <v>1.0451999999999999</v>
      </c>
      <c r="AJ65" s="3">
        <v>1</v>
      </c>
      <c r="AK65" s="7">
        <f t="shared" si="7"/>
        <v>63732.1</v>
      </c>
    </row>
    <row r="66" spans="1:37" x14ac:dyDescent="0.25">
      <c r="A66" t="s">
        <v>156</v>
      </c>
      <c r="B66" s="6">
        <v>40766.379999999997</v>
      </c>
      <c r="C66" s="2">
        <v>1.0584</v>
      </c>
      <c r="D66" s="2">
        <v>0.64776647727787162</v>
      </c>
      <c r="E66" s="7">
        <f t="shared" si="8"/>
        <v>62933.759973677195</v>
      </c>
      <c r="F66" s="6">
        <v>43504.22</v>
      </c>
      <c r="G66" s="2">
        <v>1.0590999999999999</v>
      </c>
      <c r="H66" s="2">
        <v>0.68604947608499378</v>
      </c>
      <c r="I66" s="7">
        <f t="shared" si="0"/>
        <v>63412.656836735667</v>
      </c>
      <c r="J66" s="6">
        <v>43300.01</v>
      </c>
      <c r="K66" s="2">
        <v>1.0641</v>
      </c>
      <c r="L66" s="2">
        <v>0.7300252475020419</v>
      </c>
      <c r="M66" s="7">
        <f t="shared" si="1"/>
        <v>59313.030813881393</v>
      </c>
      <c r="N66" s="6">
        <v>48398.14</v>
      </c>
      <c r="O66" s="2">
        <v>1.1067</v>
      </c>
      <c r="P66" s="2">
        <v>0.80791894141050979</v>
      </c>
      <c r="Q66" s="7">
        <f t="shared" si="2"/>
        <v>59904.697760277581</v>
      </c>
      <c r="R66" s="6">
        <v>62127.65</v>
      </c>
      <c r="S66" s="2">
        <v>1.0629</v>
      </c>
      <c r="T66" s="2">
        <v>0.85873704282523078</v>
      </c>
      <c r="U66" s="7">
        <f t="shared" si="3"/>
        <v>72347.700054490546</v>
      </c>
      <c r="V66" s="6">
        <v>57474.14</v>
      </c>
      <c r="W66" s="2">
        <v>1.0295000000000001</v>
      </c>
      <c r="X66" s="2">
        <v>0.88406978558857519</v>
      </c>
      <c r="Y66" s="7">
        <f t="shared" si="4"/>
        <v>65010.863324252416</v>
      </c>
      <c r="Z66" s="6">
        <v>62272.38</v>
      </c>
      <c r="AA66" s="2">
        <v>1.0375000000000001</v>
      </c>
      <c r="AB66" s="3">
        <v>0.9172224025481468</v>
      </c>
      <c r="AC66" s="7">
        <f t="shared" si="5"/>
        <v>67892.345222925578</v>
      </c>
      <c r="AD66" s="6">
        <v>62232.639999999999</v>
      </c>
      <c r="AE66" s="2">
        <v>1.0430999999999999</v>
      </c>
      <c r="AF66" s="3">
        <v>0.95675468809797182</v>
      </c>
      <c r="AG66" s="7">
        <f t="shared" si="6"/>
        <v>65045.555327999988</v>
      </c>
      <c r="AH66" s="6">
        <v>81737.490000000005</v>
      </c>
      <c r="AI66" s="2">
        <v>1.0451999999999999</v>
      </c>
      <c r="AJ66" s="3">
        <v>1</v>
      </c>
      <c r="AK66" s="7">
        <f t="shared" si="7"/>
        <v>81737.490000000005</v>
      </c>
    </row>
    <row r="67" spans="1:37" x14ac:dyDescent="0.25">
      <c r="A67" t="s">
        <v>157</v>
      </c>
      <c r="B67" s="6">
        <v>12604.6</v>
      </c>
      <c r="C67" s="2">
        <v>1.0584</v>
      </c>
      <c r="D67" s="2">
        <v>0.64776647727787162</v>
      </c>
      <c r="E67" s="7">
        <f t="shared" si="8"/>
        <v>19458.555578499039</v>
      </c>
      <c r="F67" s="6">
        <v>13989.95</v>
      </c>
      <c r="G67" s="2">
        <v>1.0590999999999999</v>
      </c>
      <c r="H67" s="2">
        <v>0.68604947608499378</v>
      </c>
      <c r="I67" s="7">
        <f t="shared" ref="I67:I80" si="9">F67/H67</f>
        <v>20392.042392969925</v>
      </c>
      <c r="J67" s="6">
        <v>15801.24</v>
      </c>
      <c r="K67" s="2">
        <v>1.0641</v>
      </c>
      <c r="L67" s="2">
        <v>0.7300252475020419</v>
      </c>
      <c r="M67" s="7">
        <f t="shared" ref="M67:M80" si="10">J67/L67</f>
        <v>21644.785648260477</v>
      </c>
      <c r="N67" s="6">
        <v>18735.18</v>
      </c>
      <c r="O67" s="2">
        <v>1.1067</v>
      </c>
      <c r="P67" s="2">
        <v>0.80791894141050979</v>
      </c>
      <c r="Q67" s="7">
        <f t="shared" ref="Q67:Q80" si="11">N67/P67</f>
        <v>23189.430324892597</v>
      </c>
      <c r="R67" s="6">
        <v>19258.939999999999</v>
      </c>
      <c r="S67" s="2">
        <v>1.0629</v>
      </c>
      <c r="T67" s="2">
        <v>0.85873704282523078</v>
      </c>
      <c r="U67" s="7">
        <f t="shared" ref="U67:U80" si="12">R67/T67</f>
        <v>22427.051634617277</v>
      </c>
      <c r="V67" s="6">
        <v>18116.45</v>
      </c>
      <c r="W67" s="2">
        <v>1.0295000000000001</v>
      </c>
      <c r="X67" s="2">
        <v>0.88406978558857519</v>
      </c>
      <c r="Y67" s="7">
        <f t="shared" ref="Y67:Y80" si="13">V67/X67</f>
        <v>20492.10401183302</v>
      </c>
      <c r="Z67" s="6">
        <v>19767.34</v>
      </c>
      <c r="AA67" s="2">
        <v>1.0375000000000001</v>
      </c>
      <c r="AB67" s="3">
        <v>0.9172224025481468</v>
      </c>
      <c r="AC67" s="7">
        <f t="shared" ref="AC67:AC80" si="14">Z67/AB67</f>
        <v>21551.305272400794</v>
      </c>
      <c r="AD67" s="6">
        <v>21858.95</v>
      </c>
      <c r="AE67" s="2">
        <v>1.0430999999999999</v>
      </c>
      <c r="AF67" s="3">
        <v>0.95675468809797182</v>
      </c>
      <c r="AG67" s="7">
        <f t="shared" ref="AG67:AG80" si="15">AD67/AF67</f>
        <v>22846.974539999999</v>
      </c>
      <c r="AH67" s="6">
        <v>23035.62</v>
      </c>
      <c r="AI67" s="2">
        <v>1.0451999999999999</v>
      </c>
      <c r="AJ67" s="3">
        <v>1</v>
      </c>
      <c r="AK67" s="7">
        <f t="shared" ref="AK67:AK80" si="16">AH67/AJ67</f>
        <v>23035.62</v>
      </c>
    </row>
    <row r="68" spans="1:37" x14ac:dyDescent="0.25">
      <c r="A68" t="s">
        <v>158</v>
      </c>
      <c r="B68" s="6">
        <v>15602.84</v>
      </c>
      <c r="C68" s="2">
        <v>1.0584</v>
      </c>
      <c r="D68" s="2">
        <v>0.64776647727787162</v>
      </c>
      <c r="E68" s="7">
        <f t="shared" ref="E68:E80" si="17">B68/D68</f>
        <v>24087.137181856462</v>
      </c>
      <c r="F68" s="6">
        <v>17990.78</v>
      </c>
      <c r="G68" s="2">
        <v>1.0590999999999999</v>
      </c>
      <c r="H68" s="2">
        <v>0.68604947608499378</v>
      </c>
      <c r="I68" s="7">
        <f t="shared" si="9"/>
        <v>26223.735498882801</v>
      </c>
      <c r="J68" s="6">
        <v>19000.45</v>
      </c>
      <c r="K68" s="2">
        <v>1.0641</v>
      </c>
      <c r="L68" s="2">
        <v>0.7300252475020419</v>
      </c>
      <c r="M68" s="7">
        <f t="shared" si="10"/>
        <v>26027.113534791624</v>
      </c>
      <c r="N68" s="6">
        <v>20596.03</v>
      </c>
      <c r="O68" s="2">
        <v>1.1067</v>
      </c>
      <c r="P68" s="2">
        <v>0.80791894141050979</v>
      </c>
      <c r="Q68" s="7">
        <f t="shared" si="11"/>
        <v>25492.693566562884</v>
      </c>
      <c r="R68" s="6">
        <v>21995.7</v>
      </c>
      <c r="S68" s="2">
        <v>1.0629</v>
      </c>
      <c r="T68" s="2">
        <v>0.85873704282523078</v>
      </c>
      <c r="U68" s="7">
        <f t="shared" si="12"/>
        <v>25614.010928927102</v>
      </c>
      <c r="V68" s="6">
        <v>22811.65</v>
      </c>
      <c r="W68" s="2">
        <v>1.0295000000000001</v>
      </c>
      <c r="X68" s="2">
        <v>0.88406978558857519</v>
      </c>
      <c r="Y68" s="7">
        <f t="shared" si="13"/>
        <v>25802.996971345423</v>
      </c>
      <c r="Z68" s="6">
        <v>23780.65</v>
      </c>
      <c r="AA68" s="2">
        <v>1.0375000000000001</v>
      </c>
      <c r="AB68" s="3">
        <v>0.9172224025481468</v>
      </c>
      <c r="AC68" s="7">
        <f t="shared" si="14"/>
        <v>25926.808954877994</v>
      </c>
      <c r="AD68" s="6">
        <v>24413.85</v>
      </c>
      <c r="AE68" s="2">
        <v>1.0430999999999999</v>
      </c>
      <c r="AF68" s="3">
        <v>0.95675468809797182</v>
      </c>
      <c r="AG68" s="7">
        <f t="shared" si="15"/>
        <v>25517.356019999996</v>
      </c>
      <c r="AH68" s="6">
        <v>27524.27</v>
      </c>
      <c r="AI68" s="2">
        <v>1.0451999999999999</v>
      </c>
      <c r="AJ68" s="3">
        <v>1</v>
      </c>
      <c r="AK68" s="7">
        <f t="shared" si="16"/>
        <v>27524.27</v>
      </c>
    </row>
    <row r="69" spans="1:37" x14ac:dyDescent="0.25">
      <c r="A69" t="s">
        <v>159</v>
      </c>
      <c r="B69" s="6">
        <v>20852.84</v>
      </c>
      <c r="C69" s="2">
        <v>1.0584</v>
      </c>
      <c r="D69" s="2">
        <v>0.64776647727787162</v>
      </c>
      <c r="E69" s="7">
        <f t="shared" si="17"/>
        <v>32191.909787660687</v>
      </c>
      <c r="F69" s="6">
        <v>21353.49</v>
      </c>
      <c r="G69" s="2">
        <v>1.0590999999999999</v>
      </c>
      <c r="H69" s="2">
        <v>0.68604947608499378</v>
      </c>
      <c r="I69" s="7">
        <f t="shared" si="9"/>
        <v>31125.291607036437</v>
      </c>
      <c r="J69" s="6">
        <v>27038.02</v>
      </c>
      <c r="K69" s="2">
        <v>1.0641</v>
      </c>
      <c r="L69" s="2">
        <v>0.7300252475020419</v>
      </c>
      <c r="M69" s="7">
        <f t="shared" si="10"/>
        <v>37037.102610515365</v>
      </c>
      <c r="N69" s="6">
        <v>26686.76</v>
      </c>
      <c r="O69" s="2">
        <v>1.1067</v>
      </c>
      <c r="P69" s="2">
        <v>0.80791894141050979</v>
      </c>
      <c r="Q69" s="7">
        <f t="shared" si="11"/>
        <v>33031.482036315138</v>
      </c>
      <c r="R69" s="6">
        <v>33153.64</v>
      </c>
      <c r="S69" s="2">
        <v>1.0629</v>
      </c>
      <c r="T69" s="2">
        <v>0.85873704282523078</v>
      </c>
      <c r="U69" s="7">
        <f t="shared" si="12"/>
        <v>38607.44133142908</v>
      </c>
      <c r="V69" s="6">
        <v>32974.080000000002</v>
      </c>
      <c r="W69" s="2">
        <v>1.0295000000000001</v>
      </c>
      <c r="X69" s="2">
        <v>0.88406978558857519</v>
      </c>
      <c r="Y69" s="7">
        <f t="shared" si="13"/>
        <v>37298.051056056953</v>
      </c>
      <c r="Z69" s="6">
        <v>32576.06</v>
      </c>
      <c r="AA69" s="2">
        <v>1.0375000000000001</v>
      </c>
      <c r="AB69" s="3">
        <v>0.9172224025481468</v>
      </c>
      <c r="AC69" s="7">
        <f t="shared" si="14"/>
        <v>35515.988172007193</v>
      </c>
      <c r="AD69" s="6">
        <v>32571.81</v>
      </c>
      <c r="AE69" s="2">
        <v>1.0430999999999999</v>
      </c>
      <c r="AF69" s="3">
        <v>0.95675468809797182</v>
      </c>
      <c r="AG69" s="7">
        <f t="shared" si="15"/>
        <v>34044.055811999999</v>
      </c>
      <c r="AH69" s="6">
        <v>44957.24</v>
      </c>
      <c r="AI69" s="2">
        <v>1.0451999999999999</v>
      </c>
      <c r="AJ69" s="3">
        <v>1</v>
      </c>
      <c r="AK69" s="7">
        <f t="shared" si="16"/>
        <v>44957.24</v>
      </c>
    </row>
    <row r="70" spans="1:37" x14ac:dyDescent="0.25">
      <c r="A70" t="s">
        <v>160</v>
      </c>
      <c r="B70" s="6">
        <v>20042.240000000002</v>
      </c>
      <c r="C70" s="2">
        <v>1.0584</v>
      </c>
      <c r="D70" s="2">
        <v>0.64776647727787162</v>
      </c>
      <c r="E70" s="7">
        <f t="shared" si="17"/>
        <v>30940.532897324516</v>
      </c>
      <c r="F70" s="6">
        <v>20687.810000000001</v>
      </c>
      <c r="G70" s="2">
        <v>1.0590999999999999</v>
      </c>
      <c r="H70" s="2">
        <v>0.68604947608499378</v>
      </c>
      <c r="I70" s="7">
        <f t="shared" si="9"/>
        <v>30154.982579473635</v>
      </c>
      <c r="J70" s="6">
        <v>32420.62</v>
      </c>
      <c r="K70" s="2">
        <v>1.0641</v>
      </c>
      <c r="L70" s="2">
        <v>0.7300252475020419</v>
      </c>
      <c r="M70" s="7">
        <f t="shared" si="10"/>
        <v>44410.272262411469</v>
      </c>
      <c r="N70" s="6">
        <v>31341.54</v>
      </c>
      <c r="O70" s="2">
        <v>1.1067</v>
      </c>
      <c r="P70" s="2">
        <v>0.80791894141050979</v>
      </c>
      <c r="Q70" s="7">
        <f t="shared" si="11"/>
        <v>38792.926361253762</v>
      </c>
      <c r="R70" s="6">
        <v>52157.98</v>
      </c>
      <c r="S70" s="2">
        <v>1.0629</v>
      </c>
      <c r="T70" s="2">
        <v>0.85873704282523078</v>
      </c>
      <c r="U70" s="7">
        <f t="shared" si="12"/>
        <v>60738.01105446797</v>
      </c>
      <c r="V70" s="6">
        <v>57110.61</v>
      </c>
      <c r="W70" s="2">
        <v>1.0295000000000001</v>
      </c>
      <c r="X70" s="2">
        <v>0.88406978558857519</v>
      </c>
      <c r="Y70" s="7">
        <f t="shared" si="13"/>
        <v>64599.662753973935</v>
      </c>
      <c r="Z70" s="6">
        <v>42792.68</v>
      </c>
      <c r="AA70" s="2">
        <v>1.0375000000000001</v>
      </c>
      <c r="AB70" s="3">
        <v>0.9172224025481468</v>
      </c>
      <c r="AC70" s="7">
        <f t="shared" si="14"/>
        <v>46654.638919761586</v>
      </c>
      <c r="AD70" s="6">
        <v>32564.5</v>
      </c>
      <c r="AE70" s="2">
        <v>1.0430999999999999</v>
      </c>
      <c r="AF70" s="3">
        <v>0.95675468809797182</v>
      </c>
      <c r="AG70" s="7">
        <f t="shared" si="15"/>
        <v>34036.415399999998</v>
      </c>
      <c r="AH70" s="6">
        <v>41561</v>
      </c>
      <c r="AI70" s="2">
        <v>1.0451999999999999</v>
      </c>
      <c r="AJ70" s="3">
        <v>1</v>
      </c>
      <c r="AK70" s="7">
        <f t="shared" si="16"/>
        <v>41561</v>
      </c>
    </row>
    <row r="71" spans="1:37" x14ac:dyDescent="0.25">
      <c r="A71" t="s">
        <v>161</v>
      </c>
      <c r="B71" s="6">
        <v>41858.480000000003</v>
      </c>
      <c r="C71" s="2">
        <v>1.0584</v>
      </c>
      <c r="D71" s="2">
        <v>0.64776647727787162</v>
      </c>
      <c r="E71" s="7">
        <f t="shared" si="17"/>
        <v>64619.707052305552</v>
      </c>
      <c r="F71" s="6">
        <v>43315.81</v>
      </c>
      <c r="G71" s="2">
        <v>1.0590999999999999</v>
      </c>
      <c r="H71" s="2">
        <v>0.68604947608499378</v>
      </c>
      <c r="I71" s="7">
        <f t="shared" si="9"/>
        <v>63138.026498009684</v>
      </c>
      <c r="J71" s="6">
        <v>49144.43</v>
      </c>
      <c r="K71" s="2">
        <v>1.0641</v>
      </c>
      <c r="L71" s="2">
        <v>0.7300252475020419</v>
      </c>
      <c r="M71" s="7">
        <f t="shared" si="10"/>
        <v>67318.808723615468</v>
      </c>
      <c r="N71" s="6">
        <v>55094.35</v>
      </c>
      <c r="O71" s="2">
        <v>1.1067</v>
      </c>
      <c r="P71" s="2">
        <v>0.80791894141050979</v>
      </c>
      <c r="Q71" s="7">
        <f t="shared" si="11"/>
        <v>68192.917848680736</v>
      </c>
      <c r="R71" s="6">
        <v>60795.98</v>
      </c>
      <c r="S71" s="2">
        <v>1.0629</v>
      </c>
      <c r="T71" s="2">
        <v>0.85873704282523078</v>
      </c>
      <c r="U71" s="7">
        <f t="shared" si="12"/>
        <v>70796.969232842486</v>
      </c>
      <c r="V71" s="6">
        <v>54559.09</v>
      </c>
      <c r="W71" s="2">
        <v>1.0295000000000001</v>
      </c>
      <c r="X71" s="2">
        <v>0.88406978558857519</v>
      </c>
      <c r="Y71" s="7">
        <f t="shared" si="13"/>
        <v>61713.555750213687</v>
      </c>
      <c r="Z71" s="6">
        <v>64342.98</v>
      </c>
      <c r="AA71" s="2">
        <v>1.0375000000000001</v>
      </c>
      <c r="AB71" s="3">
        <v>0.9172224025481468</v>
      </c>
      <c r="AC71" s="7">
        <f t="shared" si="14"/>
        <v>70149.812980197588</v>
      </c>
      <c r="AD71" s="6">
        <v>58803.41</v>
      </c>
      <c r="AE71" s="2">
        <v>1.0430999999999999</v>
      </c>
      <c r="AF71" s="3">
        <v>0.95675468809797182</v>
      </c>
      <c r="AG71" s="7">
        <f t="shared" si="15"/>
        <v>61461.324131999994</v>
      </c>
      <c r="AH71" s="6">
        <v>67683.039999999994</v>
      </c>
      <c r="AI71" s="2">
        <v>1.0451999999999999</v>
      </c>
      <c r="AJ71" s="3">
        <v>1</v>
      </c>
      <c r="AK71" s="7">
        <f t="shared" si="16"/>
        <v>67683.039999999994</v>
      </c>
    </row>
    <row r="72" spans="1:37" x14ac:dyDescent="0.25">
      <c r="A72" t="s">
        <v>163</v>
      </c>
      <c r="B72" s="6">
        <v>12767.71</v>
      </c>
      <c r="C72" s="2">
        <v>1.0584</v>
      </c>
      <c r="D72" s="2">
        <v>0.64776647727787162</v>
      </c>
      <c r="E72" s="7">
        <f t="shared" si="17"/>
        <v>19710.359285114795</v>
      </c>
      <c r="F72" s="6">
        <v>14632.09</v>
      </c>
      <c r="G72" s="2">
        <v>1.0590999999999999</v>
      </c>
      <c r="H72" s="2">
        <v>0.68604947608499378</v>
      </c>
      <c r="I72" s="7">
        <f t="shared" si="9"/>
        <v>21328.039026426206</v>
      </c>
      <c r="J72" s="6">
        <v>15621.05</v>
      </c>
      <c r="K72" s="2">
        <v>1.0641</v>
      </c>
      <c r="L72" s="2">
        <v>0.7300252475020419</v>
      </c>
      <c r="M72" s="7">
        <f t="shared" si="10"/>
        <v>21397.958568489517</v>
      </c>
      <c r="N72" s="6">
        <v>17384.14</v>
      </c>
      <c r="O72" s="2">
        <v>1.1067</v>
      </c>
      <c r="P72" s="2">
        <v>0.80791894141050979</v>
      </c>
      <c r="Q72" s="7">
        <f t="shared" si="11"/>
        <v>21517.18335709496</v>
      </c>
      <c r="R72" s="6">
        <v>19638.27</v>
      </c>
      <c r="S72" s="2">
        <v>1.0629</v>
      </c>
      <c r="T72" s="2">
        <v>0.85873704282523078</v>
      </c>
      <c r="U72" s="7">
        <f t="shared" si="12"/>
        <v>22868.781734849137</v>
      </c>
      <c r="V72" s="6">
        <v>19179.259999999998</v>
      </c>
      <c r="W72" s="2">
        <v>1.0295000000000001</v>
      </c>
      <c r="X72" s="2">
        <v>0.88406978558857519</v>
      </c>
      <c r="Y72" s="7">
        <f t="shared" si="13"/>
        <v>21694.282863915865</v>
      </c>
      <c r="Z72" s="6">
        <v>23073.42</v>
      </c>
      <c r="AA72" s="2">
        <v>1.0375000000000001</v>
      </c>
      <c r="AB72" s="3">
        <v>0.9172224025481468</v>
      </c>
      <c r="AC72" s="7">
        <f t="shared" si="14"/>
        <v>25155.752776970392</v>
      </c>
      <c r="AD72" s="6">
        <v>24783.93</v>
      </c>
      <c r="AE72" s="2">
        <v>1.0430999999999999</v>
      </c>
      <c r="AF72" s="3">
        <v>0.95675468809797182</v>
      </c>
      <c r="AG72" s="7">
        <f t="shared" si="15"/>
        <v>25904.163635999997</v>
      </c>
      <c r="AH72" s="6">
        <v>29617.7</v>
      </c>
      <c r="AI72" s="2">
        <v>1.0451999999999999</v>
      </c>
      <c r="AJ72" s="3">
        <v>1</v>
      </c>
      <c r="AK72" s="7">
        <f t="shared" si="16"/>
        <v>29617.7</v>
      </c>
    </row>
    <row r="73" spans="1:37" x14ac:dyDescent="0.25">
      <c r="A73" t="s">
        <v>162</v>
      </c>
      <c r="B73" s="6">
        <v>215305.05</v>
      </c>
      <c r="C73" s="2">
        <v>1.0584</v>
      </c>
      <c r="D73" s="2">
        <v>0.64776647727787162</v>
      </c>
      <c r="E73" s="7">
        <f t="shared" si="17"/>
        <v>332380.66116786841</v>
      </c>
      <c r="F73" s="6">
        <v>259532</v>
      </c>
      <c r="G73" s="2">
        <v>1.0590999999999999</v>
      </c>
      <c r="H73" s="2">
        <v>0.68604947608499378</v>
      </c>
      <c r="I73" s="7">
        <f t="shared" si="9"/>
        <v>378299.24669725558</v>
      </c>
      <c r="J73" s="6">
        <v>289318.98</v>
      </c>
      <c r="K73" s="2">
        <v>1.0641</v>
      </c>
      <c r="L73" s="2">
        <v>0.7300252475020419</v>
      </c>
      <c r="M73" s="7">
        <f t="shared" si="10"/>
        <v>396313.66310956352</v>
      </c>
      <c r="N73" s="6">
        <v>246358.41</v>
      </c>
      <c r="O73" s="2">
        <v>1.1067</v>
      </c>
      <c r="P73" s="2">
        <v>0.80791894141050979</v>
      </c>
      <c r="Q73" s="7">
        <f t="shared" si="11"/>
        <v>304929.61282711581</v>
      </c>
      <c r="R73" s="6">
        <v>306150.64</v>
      </c>
      <c r="S73" s="2">
        <v>1.0629</v>
      </c>
      <c r="T73" s="2">
        <v>0.85873704282523078</v>
      </c>
      <c r="U73" s="7">
        <f t="shared" si="12"/>
        <v>356512.67469814676</v>
      </c>
      <c r="V73" s="6">
        <v>271194.45</v>
      </c>
      <c r="W73" s="2">
        <v>1.0295000000000001</v>
      </c>
      <c r="X73" s="2">
        <v>0.88406978558857519</v>
      </c>
      <c r="Y73" s="7">
        <f t="shared" si="13"/>
        <v>306756.83573944395</v>
      </c>
      <c r="Z73" s="6">
        <v>362079.97</v>
      </c>
      <c r="AA73" s="2">
        <v>1.0375000000000001</v>
      </c>
      <c r="AB73" s="3">
        <v>0.9172224025481468</v>
      </c>
      <c r="AC73" s="7">
        <f t="shared" si="14"/>
        <v>394757.00658215629</v>
      </c>
      <c r="AD73" s="6">
        <v>353505.22</v>
      </c>
      <c r="AE73" s="2">
        <v>1.0430999999999999</v>
      </c>
      <c r="AF73" s="3">
        <v>0.95675468809797182</v>
      </c>
      <c r="AG73" s="7">
        <f t="shared" si="15"/>
        <v>369483.65594399994</v>
      </c>
      <c r="AH73" s="6">
        <v>406011</v>
      </c>
      <c r="AI73" s="2">
        <v>1.0451999999999999</v>
      </c>
      <c r="AJ73" s="3">
        <v>1</v>
      </c>
      <c r="AK73" s="7">
        <f t="shared" si="16"/>
        <v>406011</v>
      </c>
    </row>
    <row r="74" spans="1:37" x14ac:dyDescent="0.25">
      <c r="A74" t="s">
        <v>164</v>
      </c>
      <c r="B74" s="6">
        <v>24264.91</v>
      </c>
      <c r="C74" s="2">
        <v>1.0584</v>
      </c>
      <c r="D74" s="2">
        <v>0.64776647727787162</v>
      </c>
      <c r="E74" s="7">
        <f t="shared" si="17"/>
        <v>37459.348161962866</v>
      </c>
      <c r="F74" s="6">
        <v>22048.93</v>
      </c>
      <c r="G74" s="2">
        <v>1.0590999999999999</v>
      </c>
      <c r="H74" s="2">
        <v>0.68604947608499378</v>
      </c>
      <c r="I74" s="7">
        <f t="shared" si="9"/>
        <v>32138.979430207139</v>
      </c>
      <c r="J74" s="6">
        <v>24754.6</v>
      </c>
      <c r="K74" s="2">
        <v>1.0641</v>
      </c>
      <c r="L74" s="2">
        <v>0.7300252475020419</v>
      </c>
      <c r="M74" s="7">
        <f t="shared" si="10"/>
        <v>33909.238186903611</v>
      </c>
      <c r="N74" s="6">
        <v>25926.27</v>
      </c>
      <c r="O74" s="2">
        <v>1.1067</v>
      </c>
      <c r="P74" s="2">
        <v>0.80791894141050979</v>
      </c>
      <c r="Q74" s="7">
        <f t="shared" si="11"/>
        <v>32090.187110524326</v>
      </c>
      <c r="R74" s="6">
        <v>28432.46</v>
      </c>
      <c r="S74" s="2">
        <v>1.0629</v>
      </c>
      <c r="T74" s="2">
        <v>0.85873704282523078</v>
      </c>
      <c r="U74" s="7">
        <f t="shared" si="12"/>
        <v>33109.623298021092</v>
      </c>
      <c r="V74" s="6">
        <v>29910.9</v>
      </c>
      <c r="W74" s="2">
        <v>1.0295000000000001</v>
      </c>
      <c r="X74" s="2">
        <v>0.88406978558857519</v>
      </c>
      <c r="Y74" s="7">
        <f t="shared" si="13"/>
        <v>33833.188835977046</v>
      </c>
      <c r="Z74" s="6">
        <v>38624.57</v>
      </c>
      <c r="AA74" s="2">
        <v>1.0375000000000001</v>
      </c>
      <c r="AB74" s="3">
        <v>0.9172224025481468</v>
      </c>
      <c r="AC74" s="7">
        <f t="shared" si="14"/>
        <v>42110.364828308389</v>
      </c>
      <c r="AD74" s="6">
        <v>34545.53</v>
      </c>
      <c r="AE74" s="2">
        <v>1.0430999999999999</v>
      </c>
      <c r="AF74" s="3">
        <v>0.95675468809797182</v>
      </c>
      <c r="AG74" s="7">
        <f t="shared" si="15"/>
        <v>36106.987955999997</v>
      </c>
      <c r="AH74" s="6">
        <v>45740.11</v>
      </c>
      <c r="AI74" s="2">
        <v>1.0451999999999999</v>
      </c>
      <c r="AJ74" s="3">
        <v>1</v>
      </c>
      <c r="AK74" s="7">
        <f t="shared" si="16"/>
        <v>45740.11</v>
      </c>
    </row>
    <row r="75" spans="1:37" x14ac:dyDescent="0.25">
      <c r="A75" t="s">
        <v>165</v>
      </c>
      <c r="B75" s="6">
        <v>30772.34</v>
      </c>
      <c r="C75" s="2">
        <v>1.0584</v>
      </c>
      <c r="D75" s="2">
        <v>0.64776647727787162</v>
      </c>
      <c r="E75" s="7">
        <f t="shared" si="17"/>
        <v>47505.298713998789</v>
      </c>
      <c r="F75" s="6">
        <v>33925.58</v>
      </c>
      <c r="G75" s="2">
        <v>1.0590999999999999</v>
      </c>
      <c r="H75" s="2">
        <v>0.68604947608499378</v>
      </c>
      <c r="I75" s="7">
        <f t="shared" si="9"/>
        <v>49450.631743937091</v>
      </c>
      <c r="J75" s="6">
        <v>30340.98</v>
      </c>
      <c r="K75" s="2">
        <v>1.0641</v>
      </c>
      <c r="L75" s="2">
        <v>0.7300252475020419</v>
      </c>
      <c r="M75" s="7">
        <f t="shared" si="10"/>
        <v>41561.548869465827</v>
      </c>
      <c r="N75" s="6">
        <v>33730.6</v>
      </c>
      <c r="O75" s="2">
        <v>1.1067</v>
      </c>
      <c r="P75" s="2">
        <v>0.80791894141050979</v>
      </c>
      <c r="Q75" s="7">
        <f t="shared" si="11"/>
        <v>41749.980438769315</v>
      </c>
      <c r="R75" s="6">
        <v>34573.94</v>
      </c>
      <c r="S75" s="2">
        <v>1.0629</v>
      </c>
      <c r="T75" s="2">
        <v>0.85873704282523078</v>
      </c>
      <c r="U75" s="7">
        <f t="shared" si="12"/>
        <v>40261.381861730697</v>
      </c>
      <c r="V75" s="6">
        <v>35265.269999999997</v>
      </c>
      <c r="W75" s="2">
        <v>1.0295000000000001</v>
      </c>
      <c r="X75" s="2">
        <v>0.88406978558857519</v>
      </c>
      <c r="Y75" s="7">
        <f t="shared" si="13"/>
        <v>39889.690355747101</v>
      </c>
      <c r="Z75" s="6">
        <v>37940</v>
      </c>
      <c r="AA75" s="2">
        <v>1.0375000000000001</v>
      </c>
      <c r="AB75" s="3">
        <v>0.9172224025481468</v>
      </c>
      <c r="AC75" s="7">
        <f t="shared" si="14"/>
        <v>41364.013672799992</v>
      </c>
      <c r="AD75" s="6">
        <v>39661.660000000003</v>
      </c>
      <c r="AE75" s="2">
        <v>1.0430999999999999</v>
      </c>
      <c r="AF75" s="3">
        <v>0.95675468809797182</v>
      </c>
      <c r="AG75" s="7">
        <f t="shared" si="15"/>
        <v>41454.367031999995</v>
      </c>
      <c r="AH75" s="6">
        <v>44779.14</v>
      </c>
      <c r="AI75" s="2">
        <v>1.0451999999999999</v>
      </c>
      <c r="AJ75" s="3">
        <v>1</v>
      </c>
      <c r="AK75" s="7">
        <f t="shared" si="16"/>
        <v>44779.14</v>
      </c>
    </row>
    <row r="76" spans="1:37" x14ac:dyDescent="0.25">
      <c r="A76" t="s">
        <v>166</v>
      </c>
      <c r="B76" s="6">
        <v>12489.86</v>
      </c>
      <c r="C76" s="2">
        <v>1.0584</v>
      </c>
      <c r="D76" s="2">
        <v>0.64776647727787162</v>
      </c>
      <c r="E76" s="7">
        <f t="shared" si="17"/>
        <v>19281.423843491426</v>
      </c>
      <c r="F76" s="6">
        <v>13730.57</v>
      </c>
      <c r="G76" s="2">
        <v>1.0590999999999999</v>
      </c>
      <c r="H76" s="2">
        <v>0.68604947608499378</v>
      </c>
      <c r="I76" s="7">
        <f t="shared" si="9"/>
        <v>20013.964704637332</v>
      </c>
      <c r="J76" s="6">
        <v>15430.59</v>
      </c>
      <c r="K76" s="2">
        <v>1.0641</v>
      </c>
      <c r="L76" s="2">
        <v>0.7300252475020419</v>
      </c>
      <c r="M76" s="7">
        <f t="shared" si="10"/>
        <v>21137.063482118596</v>
      </c>
      <c r="N76" s="6">
        <v>15968.46</v>
      </c>
      <c r="O76" s="2">
        <v>1.1067</v>
      </c>
      <c r="P76" s="2">
        <v>0.80791894141050979</v>
      </c>
      <c r="Q76" s="7">
        <f t="shared" si="11"/>
        <v>19764.928362889197</v>
      </c>
      <c r="R76" s="6">
        <v>17174.66</v>
      </c>
      <c r="S76" s="2">
        <v>1.0629</v>
      </c>
      <c r="T76" s="2">
        <v>0.85873704282523078</v>
      </c>
      <c r="U76" s="7">
        <f t="shared" si="12"/>
        <v>19999.905842533182</v>
      </c>
      <c r="V76" s="6">
        <v>17148.39</v>
      </c>
      <c r="W76" s="2">
        <v>1.0295000000000001</v>
      </c>
      <c r="X76" s="2">
        <v>0.88406978558857519</v>
      </c>
      <c r="Y76" s="7">
        <f t="shared" si="13"/>
        <v>19397.09995697155</v>
      </c>
      <c r="Z76" s="6">
        <v>19481.2</v>
      </c>
      <c r="AA76" s="2">
        <v>1.0375000000000001</v>
      </c>
      <c r="AB76" s="3">
        <v>0.9172224025481468</v>
      </c>
      <c r="AC76" s="7">
        <f t="shared" si="14"/>
        <v>21239.341675343996</v>
      </c>
      <c r="AD76" s="6">
        <v>17128.169999999998</v>
      </c>
      <c r="AE76" s="2">
        <v>1.0430999999999999</v>
      </c>
      <c r="AF76" s="3">
        <v>0.95675468809797182</v>
      </c>
      <c r="AG76" s="7">
        <f t="shared" si="15"/>
        <v>17902.363283999995</v>
      </c>
      <c r="AH76" s="6">
        <v>22202.560000000001</v>
      </c>
      <c r="AI76" s="2">
        <v>1.0451999999999999</v>
      </c>
      <c r="AJ76" s="3">
        <v>1</v>
      </c>
      <c r="AK76" s="7">
        <f t="shared" si="16"/>
        <v>22202.560000000001</v>
      </c>
    </row>
    <row r="77" spans="1:37" x14ac:dyDescent="0.25">
      <c r="A77" t="s">
        <v>167</v>
      </c>
      <c r="B77" s="6">
        <v>24793.09</v>
      </c>
      <c r="C77" s="2">
        <v>1.0584</v>
      </c>
      <c r="D77" s="2">
        <v>0.64776647727787162</v>
      </c>
      <c r="E77" s="7">
        <f t="shared" si="17"/>
        <v>38274.734599093092</v>
      </c>
      <c r="F77" s="6">
        <v>27352.52</v>
      </c>
      <c r="G77" s="2">
        <v>1.0590999999999999</v>
      </c>
      <c r="H77" s="2">
        <v>0.68604947608499378</v>
      </c>
      <c r="I77" s="7">
        <f t="shared" si="9"/>
        <v>39869.602635789102</v>
      </c>
      <c r="J77" s="6">
        <v>25898.02</v>
      </c>
      <c r="K77" s="2">
        <v>1.0641</v>
      </c>
      <c r="L77" s="2">
        <v>0.7300252475020419</v>
      </c>
      <c r="M77" s="7">
        <f t="shared" si="10"/>
        <v>35475.512783450089</v>
      </c>
      <c r="N77" s="6">
        <v>25161.599999999999</v>
      </c>
      <c r="O77" s="2">
        <v>1.1067</v>
      </c>
      <c r="P77" s="2">
        <v>0.80791894141050979</v>
      </c>
      <c r="Q77" s="7">
        <f t="shared" si="11"/>
        <v>31143.718398372341</v>
      </c>
      <c r="R77" s="6">
        <v>30367.74</v>
      </c>
      <c r="S77" s="2">
        <v>1.0629</v>
      </c>
      <c r="T77" s="2">
        <v>0.85873704282523078</v>
      </c>
      <c r="U77" s="7">
        <f t="shared" si="12"/>
        <v>35363.258466282801</v>
      </c>
      <c r="V77" s="6">
        <v>30619.25</v>
      </c>
      <c r="W77" s="2">
        <v>1.0295000000000001</v>
      </c>
      <c r="X77" s="2">
        <v>0.88406978558857519</v>
      </c>
      <c r="Y77" s="7">
        <f t="shared" si="13"/>
        <v>34634.426488871621</v>
      </c>
      <c r="Z77" s="6">
        <v>31622.59</v>
      </c>
      <c r="AA77" s="2">
        <v>1.0375000000000001</v>
      </c>
      <c r="AB77" s="3">
        <v>0.9172224025481468</v>
      </c>
      <c r="AC77" s="7">
        <f t="shared" si="14"/>
        <v>34476.469297030788</v>
      </c>
      <c r="AD77" s="6">
        <v>30604.03</v>
      </c>
      <c r="AE77" s="2">
        <v>1.0430999999999999</v>
      </c>
      <c r="AF77" s="3">
        <v>0.95675468809797182</v>
      </c>
      <c r="AG77" s="7">
        <f t="shared" si="15"/>
        <v>31987.332155999993</v>
      </c>
      <c r="AH77" s="6">
        <v>46112.26</v>
      </c>
      <c r="AI77" s="2">
        <v>1.0451999999999999</v>
      </c>
      <c r="AJ77" s="3">
        <v>1</v>
      </c>
      <c r="AK77" s="7">
        <f t="shared" si="16"/>
        <v>46112.26</v>
      </c>
    </row>
    <row r="78" spans="1:37" x14ac:dyDescent="0.25">
      <c r="A78" t="s">
        <v>168</v>
      </c>
      <c r="B78" s="6">
        <v>15493.61</v>
      </c>
      <c r="C78" s="2">
        <v>1.0584</v>
      </c>
      <c r="D78" s="2">
        <v>0.64776647727787162</v>
      </c>
      <c r="E78" s="7">
        <f t="shared" si="17"/>
        <v>23918.511598669415</v>
      </c>
      <c r="F78" s="6">
        <v>14803.14</v>
      </c>
      <c r="G78" s="2">
        <v>1.0590999999999999</v>
      </c>
      <c r="H78" s="2">
        <v>0.68604947608499378</v>
      </c>
      <c r="I78" s="7">
        <f t="shared" si="9"/>
        <v>21577.36506771424</v>
      </c>
      <c r="J78" s="6">
        <v>18872.7</v>
      </c>
      <c r="K78" s="2">
        <v>1.0641</v>
      </c>
      <c r="L78" s="2">
        <v>0.7300252475020419</v>
      </c>
      <c r="M78" s="7">
        <f t="shared" si="10"/>
        <v>25852.11958706567</v>
      </c>
      <c r="N78" s="6">
        <v>19817.32</v>
      </c>
      <c r="O78" s="2">
        <v>1.1067</v>
      </c>
      <c r="P78" s="2">
        <v>0.80791894141050979</v>
      </c>
      <c r="Q78" s="7">
        <f t="shared" si="11"/>
        <v>24528.84687342745</v>
      </c>
      <c r="R78" s="6">
        <v>22631.79</v>
      </c>
      <c r="S78" s="2">
        <v>1.0629</v>
      </c>
      <c r="T78" s="2">
        <v>0.85873704282523078</v>
      </c>
      <c r="U78" s="7">
        <f t="shared" si="12"/>
        <v>26354.738262532363</v>
      </c>
      <c r="V78" s="6">
        <v>22350.23</v>
      </c>
      <c r="W78" s="2">
        <v>1.0295000000000001</v>
      </c>
      <c r="X78" s="2">
        <v>0.88406978558857519</v>
      </c>
      <c r="Y78" s="7">
        <f t="shared" si="13"/>
        <v>25281.069848032628</v>
      </c>
      <c r="Z78" s="6">
        <v>24417.99</v>
      </c>
      <c r="AA78" s="2">
        <v>1.0375000000000001</v>
      </c>
      <c r="AB78" s="3">
        <v>0.9172224025481468</v>
      </c>
      <c r="AC78" s="7">
        <f t="shared" si="14"/>
        <v>26621.667691678795</v>
      </c>
      <c r="AD78" s="6">
        <v>26082.5</v>
      </c>
      <c r="AE78" s="2">
        <v>1.0430999999999999</v>
      </c>
      <c r="AF78" s="3">
        <v>0.95675468809797182</v>
      </c>
      <c r="AG78" s="7">
        <f t="shared" si="15"/>
        <v>27261.428999999996</v>
      </c>
      <c r="AH78" s="6">
        <v>29336.04</v>
      </c>
      <c r="AI78" s="2">
        <v>1.0451999999999999</v>
      </c>
      <c r="AJ78" s="3">
        <v>1</v>
      </c>
      <c r="AK78" s="7">
        <f t="shared" si="16"/>
        <v>29336.04</v>
      </c>
    </row>
    <row r="79" spans="1:37" x14ac:dyDescent="0.25">
      <c r="A79" t="s">
        <v>169</v>
      </c>
      <c r="B79" s="6">
        <v>47997.58</v>
      </c>
      <c r="C79" s="2">
        <v>1.0584</v>
      </c>
      <c r="D79" s="2">
        <v>0.64776647727787162</v>
      </c>
      <c r="E79" s="7">
        <f t="shared" si="17"/>
        <v>74097.04219598035</v>
      </c>
      <c r="F79" s="6">
        <v>59237.51</v>
      </c>
      <c r="G79" s="2">
        <v>1.0590999999999999</v>
      </c>
      <c r="H79" s="2">
        <v>0.68604947608499378</v>
      </c>
      <c r="I79" s="7">
        <f t="shared" si="9"/>
        <v>86345.827910319902</v>
      </c>
      <c r="J79" s="6">
        <v>64857.24</v>
      </c>
      <c r="K79" s="2">
        <v>1.0641</v>
      </c>
      <c r="L79" s="2">
        <v>0.7300252475020419</v>
      </c>
      <c r="M79" s="7">
        <f t="shared" si="10"/>
        <v>88842.461575027366</v>
      </c>
      <c r="N79" s="6">
        <v>69237.58</v>
      </c>
      <c r="O79" s="2">
        <v>1.1067</v>
      </c>
      <c r="P79" s="2">
        <v>0.80791894141050979</v>
      </c>
      <c r="Q79" s="7">
        <f t="shared" si="11"/>
        <v>85698.67155128358</v>
      </c>
      <c r="R79" s="6">
        <v>79902.009999999995</v>
      </c>
      <c r="S79" s="2">
        <v>1.0629</v>
      </c>
      <c r="T79" s="2">
        <v>0.85873704282523078</v>
      </c>
      <c r="U79" s="7">
        <f t="shared" si="12"/>
        <v>93045.957045388059</v>
      </c>
      <c r="V79" s="6">
        <v>86278.06</v>
      </c>
      <c r="W79" s="2">
        <v>1.0295000000000001</v>
      </c>
      <c r="X79" s="2">
        <v>0.88406978558857519</v>
      </c>
      <c r="Y79" s="7">
        <f t="shared" si="13"/>
        <v>97591.911188956452</v>
      </c>
      <c r="Z79" s="6">
        <v>96635.76</v>
      </c>
      <c r="AA79" s="2">
        <v>1.0375000000000001</v>
      </c>
      <c r="AB79" s="2">
        <v>0.9172224025481468</v>
      </c>
      <c r="AC79" s="7">
        <f t="shared" si="14"/>
        <v>105356.95566477117</v>
      </c>
      <c r="AD79" s="6">
        <v>85304.88</v>
      </c>
      <c r="AE79" s="2">
        <v>1.0430999999999999</v>
      </c>
      <c r="AF79" s="2">
        <v>0.95675468809797182</v>
      </c>
      <c r="AG79" s="7">
        <f t="shared" si="15"/>
        <v>89160.660575999995</v>
      </c>
      <c r="AH79" s="6">
        <v>94305.67</v>
      </c>
      <c r="AI79" s="2">
        <v>1.0451999999999999</v>
      </c>
      <c r="AJ79" s="2">
        <v>1</v>
      </c>
      <c r="AK79" s="7">
        <f t="shared" si="16"/>
        <v>94305.67</v>
      </c>
    </row>
    <row r="80" spans="1:37" x14ac:dyDescent="0.25">
      <c r="A80" t="s">
        <v>170</v>
      </c>
      <c r="B80" s="6">
        <v>18296.02</v>
      </c>
      <c r="C80" s="2">
        <v>1.0584</v>
      </c>
      <c r="D80" s="2">
        <v>0.64776647727787162</v>
      </c>
      <c r="E80" s="7">
        <f t="shared" si="17"/>
        <v>28244.777464999286</v>
      </c>
      <c r="F80" s="6">
        <v>22701.35</v>
      </c>
      <c r="G80" s="2">
        <v>1.0590999999999999</v>
      </c>
      <c r="H80" s="2">
        <v>0.68604947608499378</v>
      </c>
      <c r="I80" s="7">
        <f t="shared" si="9"/>
        <v>33089.960405694641</v>
      </c>
      <c r="J80" s="6">
        <v>22248.85</v>
      </c>
      <c r="K80" s="2">
        <v>1.0641</v>
      </c>
      <c r="L80" s="2">
        <v>0.7300252475020419</v>
      </c>
      <c r="M80" s="7">
        <f t="shared" si="10"/>
        <v>30476.822652544997</v>
      </c>
      <c r="N80" s="6">
        <v>28137.3</v>
      </c>
      <c r="O80" s="2">
        <v>1.1067</v>
      </c>
      <c r="P80" s="2">
        <v>0.80791894141050979</v>
      </c>
      <c r="Q80" s="7">
        <f t="shared" si="11"/>
        <v>34826.88492347554</v>
      </c>
      <c r="R80" s="6">
        <v>34668.06</v>
      </c>
      <c r="S80" s="2">
        <v>1.0629</v>
      </c>
      <c r="T80" s="2">
        <v>0.85873704282523078</v>
      </c>
      <c r="U80" s="7">
        <f t="shared" si="12"/>
        <v>40370.984679946552</v>
      </c>
      <c r="V80" s="6">
        <v>35487.51</v>
      </c>
      <c r="W80" s="2">
        <v>1.0295000000000001</v>
      </c>
      <c r="X80" s="2">
        <v>0.88406978558857519</v>
      </c>
      <c r="Y80" s="7">
        <f t="shared" si="13"/>
        <v>40141.073225767992</v>
      </c>
      <c r="Z80" s="6">
        <v>43495.76</v>
      </c>
      <c r="AA80" s="2">
        <v>1.0375000000000001</v>
      </c>
      <c r="AB80" s="2">
        <v>0.9172224025481468</v>
      </c>
      <c r="AC80" s="7">
        <f t="shared" si="14"/>
        <v>47421.170567971189</v>
      </c>
      <c r="AD80" s="6">
        <v>43711.29</v>
      </c>
      <c r="AE80" s="2">
        <v>1.0430999999999999</v>
      </c>
      <c r="AF80" s="2">
        <v>0.95675468809797182</v>
      </c>
      <c r="AG80" s="7">
        <f t="shared" si="15"/>
        <v>45687.040307999996</v>
      </c>
      <c r="AH80" s="6">
        <v>46806.68</v>
      </c>
      <c r="AI80" s="2">
        <v>1.0451999999999999</v>
      </c>
      <c r="AJ80" s="2">
        <v>1</v>
      </c>
      <c r="AK80" s="7">
        <f t="shared" si="16"/>
        <v>46806.68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2"/>
  <sheetViews>
    <sheetView tabSelected="1" topLeftCell="A675" workbookViewId="0">
      <selection activeCell="I712" sqref="I712"/>
    </sheetView>
  </sheetViews>
  <sheetFormatPr defaultRowHeight="15" x14ac:dyDescent="0.25"/>
  <cols>
    <col min="1" max="1" width="24.28515625" bestFit="1" customWidth="1"/>
    <col min="2" max="2" width="3" bestFit="1" customWidth="1"/>
    <col min="3" max="3" width="5" bestFit="1" customWidth="1"/>
    <col min="4" max="4" width="4.28515625" bestFit="1" customWidth="1"/>
    <col min="5" max="5" width="9.5703125" bestFit="1" customWidth="1"/>
    <col min="6" max="6" width="16.7109375" bestFit="1" customWidth="1"/>
    <col min="7" max="7" width="10.28515625" bestFit="1" customWidth="1"/>
    <col min="8" max="8" width="17.28515625" bestFit="1" customWidth="1"/>
    <col min="9" max="9" width="17.28515625" customWidth="1"/>
    <col min="10" max="10" width="18" bestFit="1" customWidth="1"/>
    <col min="11" max="11" width="16.85546875" bestFit="1" customWidth="1"/>
    <col min="12" max="12" width="18" bestFit="1" customWidth="1"/>
    <col min="13" max="13" width="19.5703125" bestFit="1" customWidth="1"/>
    <col min="14" max="14" width="16.85546875" bestFit="1" customWidth="1"/>
  </cols>
  <sheetData>
    <row r="1" spans="1:14" x14ac:dyDescent="0.25">
      <c r="A1" s="33" t="s">
        <v>0</v>
      </c>
      <c r="B1" s="33" t="s">
        <v>271</v>
      </c>
      <c r="C1" s="33" t="s">
        <v>272</v>
      </c>
      <c r="D1" s="33" t="s">
        <v>273</v>
      </c>
      <c r="E1" s="33" t="s">
        <v>297</v>
      </c>
      <c r="F1" s="33" t="s">
        <v>298</v>
      </c>
      <c r="G1" s="33" t="s">
        <v>299</v>
      </c>
      <c r="H1" s="33" t="s">
        <v>300</v>
      </c>
      <c r="I1" s="33" t="s">
        <v>301</v>
      </c>
      <c r="J1" s="33" t="s">
        <v>292</v>
      </c>
      <c r="K1" s="33" t="s">
        <v>293</v>
      </c>
      <c r="L1" s="33" t="s">
        <v>294</v>
      </c>
      <c r="M1" s="33" t="s">
        <v>295</v>
      </c>
      <c r="N1" s="33" t="s">
        <v>296</v>
      </c>
    </row>
    <row r="2" spans="1:14" x14ac:dyDescent="0.25">
      <c r="A2" t="s">
        <v>209</v>
      </c>
      <c r="B2">
        <v>1</v>
      </c>
      <c r="C2">
        <v>2012</v>
      </c>
      <c r="D2">
        <v>0</v>
      </c>
      <c r="E2">
        <v>0</v>
      </c>
      <c r="F2" s="8">
        <v>0</v>
      </c>
      <c r="G2">
        <v>0</v>
      </c>
      <c r="H2">
        <v>0</v>
      </c>
      <c r="I2" s="8">
        <v>26545.337752199252</v>
      </c>
      <c r="J2" s="8">
        <v>421136.05831823853</v>
      </c>
      <c r="K2" s="8">
        <v>468860.78625417396</v>
      </c>
      <c r="L2" s="8">
        <v>19920596.27526284</v>
      </c>
      <c r="M2" s="8">
        <v>48729648.645236567</v>
      </c>
      <c r="N2" s="8">
        <v>570074.26743016299</v>
      </c>
    </row>
    <row r="3" spans="1:14" x14ac:dyDescent="0.25">
      <c r="A3" t="s">
        <v>209</v>
      </c>
      <c r="B3">
        <v>1</v>
      </c>
      <c r="C3">
        <v>2013</v>
      </c>
      <c r="D3">
        <v>1</v>
      </c>
      <c r="E3" s="8">
        <v>9.7088694278962287E-2</v>
      </c>
      <c r="F3" s="8">
        <v>9.7088694278962287E-2</v>
      </c>
      <c r="G3" s="8">
        <v>3.14717138231543E-2</v>
      </c>
      <c r="H3" s="8">
        <v>3.14717138231543E-2</v>
      </c>
      <c r="I3" s="8">
        <v>26545.337752199252</v>
      </c>
      <c r="J3" s="8">
        <v>612584.52226857445</v>
      </c>
      <c r="K3" s="8">
        <v>541622.04168451752</v>
      </c>
      <c r="L3" s="8">
        <v>13371348.424603444</v>
      </c>
      <c r="M3" s="8">
        <v>38724771.892965682</v>
      </c>
      <c r="N3" s="8">
        <v>599410.12176948867</v>
      </c>
    </row>
    <row r="4" spans="1:14" x14ac:dyDescent="0.25">
      <c r="A4" t="s">
        <v>209</v>
      </c>
      <c r="B4">
        <v>1</v>
      </c>
      <c r="C4">
        <v>2014</v>
      </c>
      <c r="D4">
        <v>2</v>
      </c>
      <c r="E4" s="8">
        <v>0.6306701613276271</v>
      </c>
      <c r="F4" s="8">
        <v>0.31533508066381355</v>
      </c>
      <c r="G4" s="8">
        <v>0.1845690981213523</v>
      </c>
      <c r="H4" s="8">
        <v>9.2284549060676152E-2</v>
      </c>
      <c r="I4" s="8">
        <v>26545.337752199252</v>
      </c>
      <c r="J4" s="8">
        <v>642877.34103153378</v>
      </c>
      <c r="K4" s="8">
        <v>625343.3310177715</v>
      </c>
      <c r="L4" s="8">
        <v>14849986.993045302</v>
      </c>
      <c r="M4" s="8">
        <v>51993211.042874008</v>
      </c>
      <c r="N4" s="8">
        <v>660470.30791034573</v>
      </c>
    </row>
    <row r="5" spans="1:14" x14ac:dyDescent="0.25">
      <c r="A5" t="s">
        <v>209</v>
      </c>
      <c r="B5">
        <v>1</v>
      </c>
      <c r="C5">
        <v>2015</v>
      </c>
      <c r="D5">
        <v>3</v>
      </c>
      <c r="E5" s="8">
        <v>1.0427013472704145</v>
      </c>
      <c r="F5" s="8">
        <v>0.34756711575680482</v>
      </c>
      <c r="G5" s="8">
        <v>0.61500835187464176</v>
      </c>
      <c r="H5" s="8">
        <v>0.20500278395821392</v>
      </c>
      <c r="I5" s="8">
        <v>26545.337752199252</v>
      </c>
      <c r="J5" s="8">
        <v>452870.3577133888</v>
      </c>
      <c r="K5" s="8">
        <v>592798.77652558999</v>
      </c>
      <c r="L5" s="8">
        <v>13375241.866633415</v>
      </c>
      <c r="M5" s="8">
        <v>56073904.878263168</v>
      </c>
      <c r="N5" s="8">
        <v>588747.1819506624</v>
      </c>
    </row>
    <row r="6" spans="1:14" x14ac:dyDescent="0.25">
      <c r="A6" t="s">
        <v>209</v>
      </c>
      <c r="B6">
        <v>1</v>
      </c>
      <c r="C6">
        <v>2016</v>
      </c>
      <c r="D6">
        <v>4</v>
      </c>
      <c r="E6" s="8">
        <v>1.2025715074955083</v>
      </c>
      <c r="F6" s="8">
        <v>0.30064287687387709</v>
      </c>
      <c r="G6" s="8">
        <v>0.79268240933904877</v>
      </c>
      <c r="H6" s="8">
        <v>0.19817060233476219</v>
      </c>
      <c r="I6" s="8">
        <v>26545.337752199252</v>
      </c>
      <c r="J6" s="8">
        <v>754815.94210431492</v>
      </c>
      <c r="K6" s="8">
        <v>590875.47723647789</v>
      </c>
      <c r="L6" s="8">
        <v>15105540.955032475</v>
      </c>
      <c r="M6" s="8">
        <v>62004099.968512028</v>
      </c>
      <c r="N6" s="8">
        <v>561033.21037014038</v>
      </c>
    </row>
    <row r="7" spans="1:14" x14ac:dyDescent="0.25">
      <c r="A7" t="s">
        <v>209</v>
      </c>
      <c r="B7">
        <v>1</v>
      </c>
      <c r="C7">
        <v>2017</v>
      </c>
      <c r="D7">
        <v>5</v>
      </c>
      <c r="E7" s="8">
        <v>1.4424379055052119</v>
      </c>
      <c r="F7" s="8">
        <v>0.28848758110104239</v>
      </c>
      <c r="G7" s="8">
        <v>1.0499077339677085</v>
      </c>
      <c r="H7" s="8">
        <v>0.2099815467935417</v>
      </c>
      <c r="I7" s="8">
        <v>26545.337752199252</v>
      </c>
      <c r="J7" s="8">
        <v>389269.10025647562</v>
      </c>
      <c r="K7" s="8">
        <v>602609.71326524741</v>
      </c>
      <c r="L7" s="8">
        <v>12514259.802052185</v>
      </c>
      <c r="M7" s="8">
        <v>53315152.466860995</v>
      </c>
      <c r="N7" s="8">
        <v>507652.23211559991</v>
      </c>
    </row>
    <row r="8" spans="1:14" x14ac:dyDescent="0.25">
      <c r="A8" t="s">
        <v>209</v>
      </c>
      <c r="B8">
        <v>1</v>
      </c>
      <c r="C8">
        <v>2018</v>
      </c>
      <c r="D8">
        <v>6</v>
      </c>
      <c r="E8" s="8">
        <v>1.2780276918331734</v>
      </c>
      <c r="F8" s="8">
        <v>0.21300461530552892</v>
      </c>
      <c r="G8" s="8">
        <v>0.90301925124100824</v>
      </c>
      <c r="H8" s="8">
        <v>0.15050320854016805</v>
      </c>
      <c r="I8" s="8">
        <v>26545.337752199252</v>
      </c>
      <c r="J8" s="8">
        <v>707749.73244934902</v>
      </c>
      <c r="K8" s="8">
        <v>710261.00996895705</v>
      </c>
      <c r="L8" s="8">
        <v>12400073.393762289</v>
      </c>
      <c r="M8" s="8">
        <v>57746029.090496086</v>
      </c>
      <c r="N8" s="8">
        <v>414032.62605119991</v>
      </c>
    </row>
    <row r="9" spans="1:14" x14ac:dyDescent="0.25">
      <c r="A9" t="s">
        <v>209</v>
      </c>
      <c r="B9">
        <v>1</v>
      </c>
      <c r="C9">
        <v>2019</v>
      </c>
      <c r="D9">
        <v>7</v>
      </c>
      <c r="E9" s="8">
        <v>1.0514191301723121</v>
      </c>
      <c r="F9" s="8">
        <v>0.15020273288175887</v>
      </c>
      <c r="G9" s="8">
        <v>0.69363066591671763</v>
      </c>
      <c r="H9" s="8">
        <v>9.9090095130959663E-2</v>
      </c>
      <c r="I9" s="8">
        <v>26545.337752199252</v>
      </c>
      <c r="J9" s="8">
        <v>623542.30130399996</v>
      </c>
      <c r="K9" s="8">
        <v>904782.89865599992</v>
      </c>
      <c r="L9" s="8">
        <v>11622216.131603997</v>
      </c>
      <c r="M9" s="8">
        <v>59525980.11640799</v>
      </c>
      <c r="N9" s="8">
        <v>238556.44799999997</v>
      </c>
    </row>
    <row r="10" spans="1:14" x14ac:dyDescent="0.25">
      <c r="A10" t="s">
        <v>209</v>
      </c>
      <c r="B10">
        <v>1</v>
      </c>
      <c r="C10">
        <v>2020</v>
      </c>
      <c r="D10">
        <v>8</v>
      </c>
      <c r="E10" s="8">
        <v>0.95150565453916869</v>
      </c>
      <c r="F10" s="8">
        <v>0.11893820681739609</v>
      </c>
      <c r="G10" s="8">
        <v>0.60994858240389482</v>
      </c>
      <c r="H10" s="8">
        <v>7.6243572800486853E-2</v>
      </c>
      <c r="I10" s="8">
        <v>26545.337752199252</v>
      </c>
      <c r="J10" s="8">
        <v>1025337.27</v>
      </c>
      <c r="K10" s="8">
        <v>566424.48</v>
      </c>
      <c r="L10" s="8">
        <v>14037009.26</v>
      </c>
      <c r="M10" s="8">
        <v>69179533.069999993</v>
      </c>
      <c r="N10" s="8">
        <v>213780</v>
      </c>
    </row>
    <row r="11" spans="1:14" x14ac:dyDescent="0.25">
      <c r="A11" t="s">
        <v>93</v>
      </c>
      <c r="B11">
        <v>2</v>
      </c>
      <c r="C11">
        <v>2012</v>
      </c>
      <c r="D11">
        <v>0</v>
      </c>
      <c r="E11">
        <v>0</v>
      </c>
      <c r="F11" s="8">
        <v>0</v>
      </c>
      <c r="G11">
        <v>0</v>
      </c>
      <c r="H11">
        <v>0</v>
      </c>
      <c r="I11" s="8">
        <v>38283.086374292594</v>
      </c>
      <c r="J11" s="8">
        <v>164167.98912917869</v>
      </c>
      <c r="K11" s="8">
        <v>155980.16190124259</v>
      </c>
      <c r="L11" s="8">
        <v>4917314.5288184118</v>
      </c>
      <c r="M11" s="8">
        <v>23899658.276633792</v>
      </c>
      <c r="N11" s="8">
        <v>140544.47581569845</v>
      </c>
    </row>
    <row r="12" spans="1:14" x14ac:dyDescent="0.25">
      <c r="A12" t="s">
        <v>93</v>
      </c>
      <c r="B12">
        <v>2</v>
      </c>
      <c r="C12">
        <v>2013</v>
      </c>
      <c r="D12">
        <v>1</v>
      </c>
      <c r="E12" s="8">
        <v>-3.2496795202636244E-3</v>
      </c>
      <c r="F12" s="8">
        <v>-3.2496795202636244E-3</v>
      </c>
      <c r="G12" s="8">
        <v>3.4094444544688698E-2</v>
      </c>
      <c r="H12" s="8">
        <v>3.4094444544688698E-2</v>
      </c>
      <c r="I12" s="8">
        <v>38283.086374292594</v>
      </c>
      <c r="J12" s="8">
        <v>276293.4695055678</v>
      </c>
      <c r="K12" s="8">
        <v>166360.40690724237</v>
      </c>
      <c r="L12" s="8">
        <v>4592742.9432358397</v>
      </c>
      <c r="M12" s="8">
        <v>24902371.148933657</v>
      </c>
      <c r="N12" s="8">
        <v>248509.77362874369</v>
      </c>
    </row>
    <row r="13" spans="1:14" x14ac:dyDescent="0.25">
      <c r="A13" t="s">
        <v>93</v>
      </c>
      <c r="B13">
        <v>2</v>
      </c>
      <c r="C13">
        <v>2014</v>
      </c>
      <c r="D13">
        <v>2</v>
      </c>
      <c r="E13" s="8">
        <v>2.9778044367968107E-2</v>
      </c>
      <c r="F13" s="8">
        <v>1.4889022183984054E-2</v>
      </c>
      <c r="G13" s="8">
        <v>8.297327579462703E-2</v>
      </c>
      <c r="H13" s="8">
        <v>4.1486637897313515E-2</v>
      </c>
      <c r="I13" s="8">
        <v>38283.086374292594</v>
      </c>
      <c r="J13" s="8">
        <v>318833.63047570351</v>
      </c>
      <c r="K13" s="8">
        <v>170575.94984021658</v>
      </c>
      <c r="L13" s="8">
        <v>5070343.2828734415</v>
      </c>
      <c r="M13" s="8">
        <v>26137896.25124798</v>
      </c>
      <c r="N13" s="8">
        <v>269524.92488891579</v>
      </c>
    </row>
    <row r="14" spans="1:14" x14ac:dyDescent="0.25">
      <c r="A14" t="s">
        <v>93</v>
      </c>
      <c r="B14">
        <v>2</v>
      </c>
      <c r="C14">
        <v>2015</v>
      </c>
      <c r="D14">
        <v>3</v>
      </c>
      <c r="E14" s="8">
        <v>3.8648660749081964E-2</v>
      </c>
      <c r="F14" s="8">
        <v>1.2882886916360655E-2</v>
      </c>
      <c r="G14" s="8">
        <v>0.10724586277028297</v>
      </c>
      <c r="H14" s="8">
        <v>3.5748620923427656E-2</v>
      </c>
      <c r="I14" s="8">
        <v>38283.086374292594</v>
      </c>
      <c r="J14" s="8">
        <v>157606.25660996986</v>
      </c>
      <c r="K14" s="8">
        <v>170884.09854454742</v>
      </c>
      <c r="L14" s="8">
        <v>3784775.8769729258</v>
      </c>
      <c r="M14" s="8">
        <v>21878737.066295076</v>
      </c>
      <c r="N14" s="8">
        <v>252079.7440946725</v>
      </c>
    </row>
    <row r="15" spans="1:14" x14ac:dyDescent="0.25">
      <c r="A15" t="s">
        <v>93</v>
      </c>
      <c r="B15">
        <v>2</v>
      </c>
      <c r="C15">
        <v>2016</v>
      </c>
      <c r="D15">
        <v>4</v>
      </c>
      <c r="E15" s="8">
        <v>-6.8327611753328535E-2</v>
      </c>
      <c r="F15" s="8">
        <v>-1.7081902938332134E-2</v>
      </c>
      <c r="G15" s="8">
        <v>1.5242359651339143E-2</v>
      </c>
      <c r="H15" s="8">
        <v>3.8105899128347857E-3</v>
      </c>
      <c r="I15" s="8">
        <v>38283.086374292594</v>
      </c>
      <c r="J15" s="8">
        <v>63789.445742063363</v>
      </c>
      <c r="K15" s="8">
        <v>168244.51816433863</v>
      </c>
      <c r="L15" s="8">
        <v>3837291.3658863096</v>
      </c>
      <c r="M15" s="8">
        <v>22752649.455668658</v>
      </c>
      <c r="N15" s="8">
        <v>239933.75122392739</v>
      </c>
    </row>
    <row r="16" spans="1:14" x14ac:dyDescent="0.25">
      <c r="A16" t="s">
        <v>93</v>
      </c>
      <c r="B16">
        <v>2</v>
      </c>
      <c r="C16">
        <v>2017</v>
      </c>
      <c r="D16">
        <v>5</v>
      </c>
      <c r="E16" s="8">
        <v>-6.775591041660381E-2</v>
      </c>
      <c r="F16" s="8">
        <v>-1.3551182083320762E-2</v>
      </c>
      <c r="G16" s="8">
        <v>3.0180223132847857E-2</v>
      </c>
      <c r="H16" s="8">
        <v>6.0360446265695714E-3</v>
      </c>
      <c r="I16" s="8">
        <v>38283.086374292594</v>
      </c>
      <c r="J16" s="8">
        <v>247067.92784981558</v>
      </c>
      <c r="K16" s="8">
        <v>166541.95449285436</v>
      </c>
      <c r="L16" s="8">
        <v>4289094.5961641995</v>
      </c>
      <c r="M16" s="8">
        <v>23535571.432460558</v>
      </c>
      <c r="N16" s="8">
        <v>199984.21265159996</v>
      </c>
    </row>
    <row r="17" spans="1:14" x14ac:dyDescent="0.25">
      <c r="A17" t="s">
        <v>93</v>
      </c>
      <c r="B17">
        <v>2</v>
      </c>
      <c r="C17">
        <v>2018</v>
      </c>
      <c r="D17">
        <v>6</v>
      </c>
      <c r="E17" s="8">
        <v>-9.8944476563506398E-2</v>
      </c>
      <c r="F17" s="8">
        <v>-1.6490746093917732E-2</v>
      </c>
      <c r="G17" s="8">
        <v>1.4294405883255947E-2</v>
      </c>
      <c r="H17" s="8">
        <v>2.3824009805426577E-3</v>
      </c>
      <c r="I17" s="8">
        <v>38283.086374292594</v>
      </c>
      <c r="J17" s="8">
        <v>1418044.8235745372</v>
      </c>
      <c r="K17" s="8">
        <v>181780.44881677197</v>
      </c>
      <c r="L17" s="8">
        <v>6505659.1655661976</v>
      </c>
      <c r="M17" s="8">
        <v>24203313.99268749</v>
      </c>
      <c r="N17" s="8">
        <v>207975.73137119994</v>
      </c>
    </row>
    <row r="18" spans="1:14" x14ac:dyDescent="0.25">
      <c r="A18" t="s">
        <v>93</v>
      </c>
      <c r="B18">
        <v>2</v>
      </c>
      <c r="C18">
        <v>2019</v>
      </c>
      <c r="D18">
        <v>7</v>
      </c>
      <c r="E18" s="8">
        <v>-0.15369527079810505</v>
      </c>
      <c r="F18" s="8">
        <v>-2.1956467256872149E-2</v>
      </c>
      <c r="G18" s="8">
        <v>-2.6319994259912573E-2</v>
      </c>
      <c r="H18" s="8">
        <v>-3.7599991799875106E-3</v>
      </c>
      <c r="I18" s="8">
        <v>38283.086374292594</v>
      </c>
      <c r="J18" s="8">
        <v>392991.43727999995</v>
      </c>
      <c r="K18" s="8">
        <v>221124.38290799997</v>
      </c>
      <c r="L18" s="8">
        <v>7510364.1606239993</v>
      </c>
      <c r="M18" s="8">
        <v>26253372.951779995</v>
      </c>
      <c r="N18" s="8">
        <v>97078.175999999992</v>
      </c>
    </row>
    <row r="19" spans="1:14" x14ac:dyDescent="0.25">
      <c r="A19" t="s">
        <v>93</v>
      </c>
      <c r="B19">
        <v>2</v>
      </c>
      <c r="C19">
        <v>2020</v>
      </c>
      <c r="D19">
        <v>8</v>
      </c>
      <c r="E19" s="8">
        <v>0.14912457440311749</v>
      </c>
      <c r="F19" s="8">
        <v>1.8640571800389687E-2</v>
      </c>
      <c r="G19" s="8">
        <v>0.29025481075293313</v>
      </c>
      <c r="H19" s="8">
        <v>3.6281851344116642E-2</v>
      </c>
      <c r="I19" s="8">
        <v>38283.086374292594</v>
      </c>
      <c r="J19" s="8">
        <v>146304.26</v>
      </c>
      <c r="K19" s="8">
        <v>130183.95</v>
      </c>
      <c r="L19" s="8">
        <v>7151067.7800000003</v>
      </c>
      <c r="M19" s="8">
        <v>26836157.469999999</v>
      </c>
      <c r="N19" s="8">
        <v>73200</v>
      </c>
    </row>
    <row r="20" spans="1:14" x14ac:dyDescent="0.25">
      <c r="A20" t="s">
        <v>94</v>
      </c>
      <c r="B20">
        <v>3</v>
      </c>
      <c r="C20">
        <v>2012</v>
      </c>
      <c r="D20">
        <v>0</v>
      </c>
      <c r="E20">
        <v>0</v>
      </c>
      <c r="F20" s="8">
        <v>0</v>
      </c>
      <c r="G20">
        <v>0</v>
      </c>
      <c r="H20">
        <v>0</v>
      </c>
      <c r="I20" s="8">
        <v>22742.8255656404</v>
      </c>
      <c r="J20" s="8">
        <v>1479758.3753146539</v>
      </c>
      <c r="K20" s="8">
        <v>1287662.3432339109</v>
      </c>
      <c r="L20" s="8">
        <v>11387143.621567555</v>
      </c>
      <c r="M20" s="8">
        <v>59786413.774831779</v>
      </c>
      <c r="N20" s="8">
        <v>1888466.0489697568</v>
      </c>
    </row>
    <row r="21" spans="1:14" x14ac:dyDescent="0.25">
      <c r="A21" t="s">
        <v>94</v>
      </c>
      <c r="B21">
        <v>3</v>
      </c>
      <c r="C21">
        <v>2013</v>
      </c>
      <c r="D21">
        <v>1</v>
      </c>
      <c r="E21" s="8">
        <v>0.10335882401228375</v>
      </c>
      <c r="F21" s="8">
        <v>0.10335882401228375</v>
      </c>
      <c r="G21" s="8">
        <v>0.13557404844151053</v>
      </c>
      <c r="H21" s="8">
        <v>0.13557404844151053</v>
      </c>
      <c r="I21" s="8">
        <v>22742.8255656404</v>
      </c>
      <c r="J21" s="8">
        <v>1315432.1538876833</v>
      </c>
      <c r="K21" s="8">
        <v>1472930.1824797401</v>
      </c>
      <c r="L21" s="8">
        <v>14520190.273807416</v>
      </c>
      <c r="M21" s="8">
        <v>75121739.30093509</v>
      </c>
      <c r="N21" s="8">
        <v>2022062.6184519341</v>
      </c>
    </row>
    <row r="22" spans="1:14" x14ac:dyDescent="0.25">
      <c r="A22" t="s">
        <v>94</v>
      </c>
      <c r="B22">
        <v>3</v>
      </c>
      <c r="C22">
        <v>2014</v>
      </c>
      <c r="D22">
        <v>2</v>
      </c>
      <c r="E22" s="8">
        <v>0.13690805228944056</v>
      </c>
      <c r="F22" s="8">
        <v>6.8454026144720279E-2</v>
      </c>
      <c r="G22" s="8">
        <v>0.18153042784561352</v>
      </c>
      <c r="H22" s="8">
        <v>9.0765213922806759E-2</v>
      </c>
      <c r="I22" s="8">
        <v>22742.8255656404</v>
      </c>
      <c r="J22" s="8">
        <v>2349919.7402692591</v>
      </c>
      <c r="K22" s="8">
        <v>1555593.4454127543</v>
      </c>
      <c r="L22" s="8">
        <v>10409006.970651032</v>
      </c>
      <c r="M22" s="8">
        <v>77607271.781160593</v>
      </c>
      <c r="N22" s="8">
        <v>2088188.0526957202</v>
      </c>
    </row>
    <row r="23" spans="1:14" x14ac:dyDescent="0.25">
      <c r="A23" t="s">
        <v>94</v>
      </c>
      <c r="B23">
        <v>3</v>
      </c>
      <c r="C23">
        <v>2015</v>
      </c>
      <c r="D23">
        <v>3</v>
      </c>
      <c r="E23" s="8">
        <v>0.12883985744500412</v>
      </c>
      <c r="F23" s="8">
        <v>4.2946619148334704E-2</v>
      </c>
      <c r="G23" s="8">
        <v>0.18539817424016752</v>
      </c>
      <c r="H23" s="8">
        <v>6.1799391413389172E-2</v>
      </c>
      <c r="I23" s="8">
        <v>22742.8255656404</v>
      </c>
      <c r="J23" s="8">
        <v>1954375.5184688878</v>
      </c>
      <c r="K23" s="8">
        <v>1469237.0473795636</v>
      </c>
      <c r="L23" s="8">
        <v>10094292.610298134</v>
      </c>
      <c r="M23" s="8">
        <v>75257039.08346203</v>
      </c>
      <c r="N23" s="8">
        <v>1883654.3148042639</v>
      </c>
    </row>
    <row r="24" spans="1:14" x14ac:dyDescent="0.25">
      <c r="A24" t="s">
        <v>94</v>
      </c>
      <c r="B24">
        <v>3</v>
      </c>
      <c r="C24">
        <v>2016</v>
      </c>
      <c r="D24">
        <v>4</v>
      </c>
      <c r="E24" s="8">
        <v>0.1667847677724229</v>
      </c>
      <c r="F24" s="8">
        <v>4.1696191943105726E-2</v>
      </c>
      <c r="G24" s="8">
        <v>0.23498029255481245</v>
      </c>
      <c r="H24" s="8">
        <v>5.8745073138703113E-2</v>
      </c>
      <c r="I24" s="8">
        <v>22742.8255656404</v>
      </c>
      <c r="J24" s="8">
        <v>1417373.2694651128</v>
      </c>
      <c r="K24" s="8">
        <v>1494518.177273035</v>
      </c>
      <c r="L24" s="8">
        <v>10277154.867996221</v>
      </c>
      <c r="M24" s="8">
        <v>78632907.552053288</v>
      </c>
      <c r="N24" s="8">
        <v>1789604.8771157621</v>
      </c>
    </row>
    <row r="25" spans="1:14" x14ac:dyDescent="0.25">
      <c r="A25" t="s">
        <v>94</v>
      </c>
      <c r="B25">
        <v>3</v>
      </c>
      <c r="C25">
        <v>2017</v>
      </c>
      <c r="D25">
        <v>5</v>
      </c>
      <c r="E25" s="8">
        <v>0.15447991599120039</v>
      </c>
      <c r="F25" s="8">
        <v>3.0895983198240079E-2</v>
      </c>
      <c r="G25" s="8">
        <v>0.23404891424092758</v>
      </c>
      <c r="H25" s="8">
        <v>4.6809782848185516E-2</v>
      </c>
      <c r="I25" s="8">
        <v>22742.8255656404</v>
      </c>
      <c r="J25" s="8">
        <v>1503268.3976584647</v>
      </c>
      <c r="K25" s="8">
        <v>1558721.4634674741</v>
      </c>
      <c r="L25" s="8">
        <v>14682090.409139462</v>
      </c>
      <c r="M25" s="8">
        <v>87613567.823079526</v>
      </c>
      <c r="N25" s="8">
        <v>1590451.3681167148</v>
      </c>
    </row>
    <row r="26" spans="1:14" x14ac:dyDescent="0.25">
      <c r="A26" t="s">
        <v>94</v>
      </c>
      <c r="B26">
        <v>3</v>
      </c>
      <c r="C26">
        <v>2018</v>
      </c>
      <c r="D26">
        <v>6</v>
      </c>
      <c r="E26" s="8">
        <v>0.23326894076310528</v>
      </c>
      <c r="F26" s="8">
        <v>3.8878156793850878E-2</v>
      </c>
      <c r="G26" s="8">
        <v>0.32557313933682502</v>
      </c>
      <c r="H26" s="8">
        <v>5.426218988947084E-2</v>
      </c>
      <c r="I26" s="8">
        <v>22742.8255656404</v>
      </c>
      <c r="J26" s="8">
        <v>3304164.9785052161</v>
      </c>
      <c r="K26" s="8">
        <v>1706101.7542229695</v>
      </c>
      <c r="L26" s="8">
        <v>16207669.545249308</v>
      </c>
      <c r="M26" s="8">
        <v>97244190.200988904</v>
      </c>
      <c r="N26" s="8">
        <v>1362210.5135339997</v>
      </c>
    </row>
    <row r="27" spans="1:14" x14ac:dyDescent="0.25">
      <c r="A27" t="s">
        <v>94</v>
      </c>
      <c r="B27">
        <v>3</v>
      </c>
      <c r="C27">
        <v>2019</v>
      </c>
      <c r="D27">
        <v>7</v>
      </c>
      <c r="E27" s="8">
        <v>0.12618507792055375</v>
      </c>
      <c r="F27" s="8">
        <v>1.8026439702936249E-2</v>
      </c>
      <c r="G27" s="8">
        <v>0.22966966724676208</v>
      </c>
      <c r="H27" s="8">
        <v>3.2809952463823157E-2</v>
      </c>
      <c r="I27" s="8">
        <v>22742.8255656404</v>
      </c>
      <c r="J27" s="8">
        <v>2318539.106832</v>
      </c>
      <c r="K27" s="8">
        <v>2104937.2582679996</v>
      </c>
      <c r="L27" s="8">
        <v>16972001.069867998</v>
      </c>
      <c r="M27" s="8">
        <v>99044433.436103985</v>
      </c>
      <c r="N27" s="8">
        <v>729591.40799999994</v>
      </c>
    </row>
    <row r="28" spans="1:14" x14ac:dyDescent="0.25">
      <c r="A28" t="s">
        <v>94</v>
      </c>
      <c r="B28">
        <v>3</v>
      </c>
      <c r="C28">
        <v>2020</v>
      </c>
      <c r="D28">
        <v>8</v>
      </c>
      <c r="E28" s="8">
        <v>0.34201540182166623</v>
      </c>
      <c r="F28" s="8">
        <v>4.2751925227708279E-2</v>
      </c>
      <c r="G28" s="8">
        <v>0.45635563901396281</v>
      </c>
      <c r="H28" s="8">
        <v>5.7044454876745351E-2</v>
      </c>
      <c r="I28" s="8">
        <v>22742.8255656404</v>
      </c>
      <c r="J28" s="8">
        <v>2959998.56</v>
      </c>
      <c r="K28" s="8">
        <v>1362427.78</v>
      </c>
      <c r="L28" s="8">
        <v>18853325.579999998</v>
      </c>
      <c r="M28" s="8">
        <v>105684829.22</v>
      </c>
      <c r="N28" s="8">
        <v>687480</v>
      </c>
    </row>
    <row r="29" spans="1:14" x14ac:dyDescent="0.25">
      <c r="A29" t="s">
        <v>95</v>
      </c>
      <c r="B29">
        <v>4</v>
      </c>
      <c r="C29">
        <v>2012</v>
      </c>
      <c r="D29">
        <v>0</v>
      </c>
      <c r="E29">
        <v>0</v>
      </c>
      <c r="F29" s="8">
        <v>0</v>
      </c>
      <c r="G29">
        <v>0</v>
      </c>
      <c r="H29">
        <v>0</v>
      </c>
      <c r="I29" s="8">
        <v>16211.922611572823</v>
      </c>
      <c r="J29" s="8">
        <v>1008732.8580909285</v>
      </c>
      <c r="K29" s="8">
        <v>437499.77799241873</v>
      </c>
      <c r="L29" s="8">
        <v>13945084.558806302</v>
      </c>
      <c r="M29" s="8">
        <v>41514280.613913827</v>
      </c>
      <c r="N29" s="8">
        <v>1406988.5243676137</v>
      </c>
    </row>
    <row r="30" spans="1:14" x14ac:dyDescent="0.25">
      <c r="A30" t="s">
        <v>95</v>
      </c>
      <c r="B30">
        <v>4</v>
      </c>
      <c r="C30">
        <v>2013</v>
      </c>
      <c r="D30">
        <v>1</v>
      </c>
      <c r="E30" s="8">
        <v>5.3642946840382164E-2</v>
      </c>
      <c r="F30" s="8">
        <v>5.3642946840382164E-2</v>
      </c>
      <c r="G30" s="8">
        <v>7.394045910561349E-2</v>
      </c>
      <c r="H30" s="8">
        <v>7.394045910561349E-2</v>
      </c>
      <c r="I30" s="8">
        <v>16211.922611572823</v>
      </c>
      <c r="J30" s="8">
        <v>1015826.0654566275</v>
      </c>
      <c r="K30" s="8">
        <v>482320.94263563835</v>
      </c>
      <c r="L30" s="8">
        <v>14726229.728580628</v>
      </c>
      <c r="M30" s="8">
        <v>41534969.915886633</v>
      </c>
      <c r="N30" s="8">
        <v>1285169.7009251392</v>
      </c>
    </row>
    <row r="31" spans="1:14" x14ac:dyDescent="0.25">
      <c r="A31" t="s">
        <v>95</v>
      </c>
      <c r="B31">
        <v>4</v>
      </c>
      <c r="C31">
        <v>2014</v>
      </c>
      <c r="D31">
        <v>2</v>
      </c>
      <c r="E31" s="8">
        <v>0.12602775305216554</v>
      </c>
      <c r="F31" s="8">
        <v>6.3013876526082771E-2</v>
      </c>
      <c r="G31" s="8">
        <v>0.15071765378753305</v>
      </c>
      <c r="H31" s="8">
        <v>7.5358826893766523E-2</v>
      </c>
      <c r="I31" s="8">
        <v>16211.922611572823</v>
      </c>
      <c r="J31" s="8">
        <v>1082562.695885103</v>
      </c>
      <c r="K31" s="8">
        <v>512105.01455835521</v>
      </c>
      <c r="L31" s="8">
        <v>14757702.376546733</v>
      </c>
      <c r="M31" s="8">
        <v>44081073.127419464</v>
      </c>
      <c r="N31" s="8">
        <v>1468565.6471038715</v>
      </c>
    </row>
    <row r="32" spans="1:14" x14ac:dyDescent="0.25">
      <c r="A32" t="s">
        <v>95</v>
      </c>
      <c r="B32">
        <v>4</v>
      </c>
      <c r="C32">
        <v>2015</v>
      </c>
      <c r="D32">
        <v>3</v>
      </c>
      <c r="E32" s="8">
        <v>0.19741538684165649</v>
      </c>
      <c r="F32" s="8">
        <v>6.5805128947218836E-2</v>
      </c>
      <c r="G32" s="8">
        <v>0.22639761665316527</v>
      </c>
      <c r="H32" s="8">
        <v>7.5465872217721761E-2</v>
      </c>
      <c r="I32" s="8">
        <v>16211.922611572823</v>
      </c>
      <c r="J32" s="8">
        <v>721729.0994341512</v>
      </c>
      <c r="K32" s="8">
        <v>548401.21612506662</v>
      </c>
      <c r="L32" s="8">
        <v>12861426.781081321</v>
      </c>
      <c r="M32" s="8">
        <v>39370444.285496764</v>
      </c>
      <c r="N32" s="8">
        <v>1363503.1233167592</v>
      </c>
    </row>
    <row r="33" spans="1:14" x14ac:dyDescent="0.25">
      <c r="A33" t="s">
        <v>95</v>
      </c>
      <c r="B33">
        <v>4</v>
      </c>
      <c r="C33">
        <v>2016</v>
      </c>
      <c r="D33">
        <v>4</v>
      </c>
      <c r="E33" s="8">
        <v>0.17582779492157918</v>
      </c>
      <c r="F33" s="8">
        <v>4.3956948730394796E-2</v>
      </c>
      <c r="G33" s="8">
        <v>0.20900322369962612</v>
      </c>
      <c r="H33" s="8">
        <v>5.2250805924906531E-2</v>
      </c>
      <c r="I33" s="8">
        <v>16211.922611572823</v>
      </c>
      <c r="J33" s="8">
        <v>738770.69272894331</v>
      </c>
      <c r="K33" s="8">
        <v>5360725.7523848191</v>
      </c>
      <c r="L33" s="8">
        <v>13545857.986665888</v>
      </c>
      <c r="M33" s="8">
        <v>42179332.593867913</v>
      </c>
      <c r="N33" s="8">
        <v>1268956.5555654906</v>
      </c>
    </row>
    <row r="34" spans="1:14" x14ac:dyDescent="0.25">
      <c r="A34" t="s">
        <v>95</v>
      </c>
      <c r="B34">
        <v>4</v>
      </c>
      <c r="C34">
        <v>2017</v>
      </c>
      <c r="D34">
        <v>5</v>
      </c>
      <c r="E34" s="8">
        <v>0.16215172740336345</v>
      </c>
      <c r="F34" s="8">
        <v>3.2430345480672688E-2</v>
      </c>
      <c r="G34" s="8">
        <v>0.19942339283803093</v>
      </c>
      <c r="H34" s="8">
        <v>3.9884678567606184E-2</v>
      </c>
      <c r="I34" s="8">
        <v>16211.922611572823</v>
      </c>
      <c r="J34" s="8">
        <v>957268.94391778728</v>
      </c>
      <c r="K34" s="8">
        <v>576395.27818581439</v>
      </c>
      <c r="L34" s="8">
        <v>10664521.221843509</v>
      </c>
      <c r="M34" s="8">
        <v>38735705.674186252</v>
      </c>
      <c r="N34" s="8">
        <v>1144525.0324060798</v>
      </c>
    </row>
    <row r="35" spans="1:14" x14ac:dyDescent="0.25">
      <c r="A35" t="s">
        <v>95</v>
      </c>
      <c r="B35">
        <v>4</v>
      </c>
      <c r="C35">
        <v>2018</v>
      </c>
      <c r="D35">
        <v>6</v>
      </c>
      <c r="E35" s="8">
        <v>0.19741525320797518</v>
      </c>
      <c r="F35" s="8">
        <v>3.2902542201329196E-2</v>
      </c>
      <c r="G35" s="8">
        <v>0.24163524827755303</v>
      </c>
      <c r="H35" s="8">
        <v>4.0272541379592172E-2</v>
      </c>
      <c r="I35" s="8">
        <v>16211.922611572823</v>
      </c>
      <c r="J35" s="8">
        <v>1504978.8973373228</v>
      </c>
      <c r="K35" s="8">
        <v>608305.89009813464</v>
      </c>
      <c r="L35" s="8">
        <v>12721364.030778246</v>
      </c>
      <c r="M35" s="8">
        <v>42040713.007961966</v>
      </c>
      <c r="N35" s="8">
        <v>946226.34334799973</v>
      </c>
    </row>
    <row r="36" spans="1:14" x14ac:dyDescent="0.25">
      <c r="A36" t="s">
        <v>95</v>
      </c>
      <c r="B36">
        <v>4</v>
      </c>
      <c r="C36">
        <v>2019</v>
      </c>
      <c r="D36">
        <v>7</v>
      </c>
      <c r="E36" s="8">
        <v>0.25031156767178814</v>
      </c>
      <c r="F36" s="8">
        <v>3.5758795381684021E-2</v>
      </c>
      <c r="G36" s="8">
        <v>0.29481013238794357</v>
      </c>
      <c r="H36" s="8">
        <v>4.2115733198277654E-2</v>
      </c>
      <c r="I36" s="8">
        <v>16211.922611572823</v>
      </c>
      <c r="J36" s="8">
        <v>890316.96483599988</v>
      </c>
      <c r="K36" s="8">
        <v>709757.46285599994</v>
      </c>
      <c r="L36" s="8">
        <v>14764286.755763998</v>
      </c>
      <c r="M36" s="8">
        <v>44382848.893499993</v>
      </c>
      <c r="N36" s="8">
        <v>475419.6719999999</v>
      </c>
    </row>
    <row r="37" spans="1:14" x14ac:dyDescent="0.25">
      <c r="A37" t="s">
        <v>95</v>
      </c>
      <c r="B37">
        <v>4</v>
      </c>
      <c r="C37">
        <v>2020</v>
      </c>
      <c r="D37">
        <v>8</v>
      </c>
      <c r="E37" s="8">
        <v>0.35339020241522173</v>
      </c>
      <c r="F37" s="8">
        <v>4.4173775301902717E-2</v>
      </c>
      <c r="G37" s="8">
        <v>0.40193889280352041</v>
      </c>
      <c r="H37" s="8">
        <v>5.0242361600440051E-2</v>
      </c>
      <c r="I37" s="8">
        <v>16211.922611572823</v>
      </c>
      <c r="J37" s="8">
        <v>1452323.93</v>
      </c>
      <c r="K37" s="8">
        <v>444768.98</v>
      </c>
      <c r="L37" s="8">
        <v>15995795.689999999</v>
      </c>
      <c r="M37" s="8">
        <v>52314080.119999997</v>
      </c>
      <c r="N37" s="8">
        <v>387300</v>
      </c>
    </row>
    <row r="38" spans="1:14" x14ac:dyDescent="0.25">
      <c r="A38" t="s">
        <v>96</v>
      </c>
      <c r="B38">
        <v>5</v>
      </c>
      <c r="C38">
        <v>2012</v>
      </c>
      <c r="D38">
        <v>0</v>
      </c>
      <c r="E38">
        <v>0</v>
      </c>
      <c r="F38" s="8">
        <v>0</v>
      </c>
      <c r="G38">
        <v>0</v>
      </c>
      <c r="H38">
        <v>0</v>
      </c>
      <c r="I38" s="8">
        <v>23247.745180150952</v>
      </c>
      <c r="J38" s="8">
        <v>997177.47468878771</v>
      </c>
      <c r="K38" s="8">
        <v>181902.40485299841</v>
      </c>
      <c r="L38" s="8">
        <v>12425238.094788563</v>
      </c>
      <c r="M38" s="8">
        <v>20646329.331832606</v>
      </c>
      <c r="N38" s="8">
        <v>563420.63506235043</v>
      </c>
    </row>
    <row r="39" spans="1:14" x14ac:dyDescent="0.25">
      <c r="A39" t="s">
        <v>96</v>
      </c>
      <c r="B39">
        <v>5</v>
      </c>
      <c r="C39">
        <v>2013</v>
      </c>
      <c r="D39">
        <v>1</v>
      </c>
      <c r="E39" s="8">
        <v>0.26587820303285398</v>
      </c>
      <c r="F39" s="8">
        <v>0.26587820303285398</v>
      </c>
      <c r="G39" s="8">
        <v>0.28699304710070084</v>
      </c>
      <c r="H39" s="8">
        <v>0.28699304710070084</v>
      </c>
      <c r="I39" s="8">
        <v>23247.745180150952</v>
      </c>
      <c r="J39" s="8">
        <v>991801.31130324351</v>
      </c>
      <c r="K39" s="8">
        <v>186108.9242843207</v>
      </c>
      <c r="L39" s="8">
        <v>11584673.448559524</v>
      </c>
      <c r="M39" s="8">
        <v>23526532.710303228</v>
      </c>
      <c r="N39" s="8">
        <v>550244.57150555809</v>
      </c>
    </row>
    <row r="40" spans="1:14" x14ac:dyDescent="0.25">
      <c r="A40" t="s">
        <v>96</v>
      </c>
      <c r="B40">
        <v>5</v>
      </c>
      <c r="C40">
        <v>2014</v>
      </c>
      <c r="D40">
        <v>2</v>
      </c>
      <c r="E40" s="8">
        <v>0.14975089607562247</v>
      </c>
      <c r="F40" s="8">
        <v>7.4875448037811237E-2</v>
      </c>
      <c r="G40" s="8">
        <v>0.17576403188714637</v>
      </c>
      <c r="H40" s="8">
        <v>8.7882015943573186E-2</v>
      </c>
      <c r="I40" s="8">
        <v>23247.745180150952</v>
      </c>
      <c r="J40" s="8">
        <v>932940.95283751807</v>
      </c>
      <c r="K40" s="8">
        <v>199391.69295592461</v>
      </c>
      <c r="L40" s="8">
        <v>11732877.142685454</v>
      </c>
      <c r="M40" s="8">
        <v>24410807.394644465</v>
      </c>
      <c r="N40" s="8">
        <v>578116.99176721903</v>
      </c>
    </row>
    <row r="41" spans="1:14" x14ac:dyDescent="0.25">
      <c r="A41" t="s">
        <v>96</v>
      </c>
      <c r="B41">
        <v>5</v>
      </c>
      <c r="C41">
        <v>2015</v>
      </c>
      <c r="D41">
        <v>3</v>
      </c>
      <c r="E41" s="8">
        <v>8.020906251598077E-2</v>
      </c>
      <c r="F41" s="8">
        <v>2.673635417199359E-2</v>
      </c>
      <c r="G41" s="8">
        <v>0.11109639952636097</v>
      </c>
      <c r="H41" s="8">
        <v>3.7032133175453653E-2</v>
      </c>
      <c r="I41" s="8">
        <v>23247.745180150952</v>
      </c>
      <c r="J41" s="8">
        <v>586903.6182914176</v>
      </c>
      <c r="K41" s="8">
        <v>184565.21113327157</v>
      </c>
      <c r="L41" s="8">
        <v>9589543.5332582444</v>
      </c>
      <c r="M41" s="8">
        <v>22925934.039450474</v>
      </c>
      <c r="N41" s="8">
        <v>539088.73486690398</v>
      </c>
    </row>
    <row r="42" spans="1:14" x14ac:dyDescent="0.25">
      <c r="A42" t="s">
        <v>96</v>
      </c>
      <c r="B42">
        <v>5</v>
      </c>
      <c r="C42">
        <v>2016</v>
      </c>
      <c r="D42">
        <v>4</v>
      </c>
      <c r="E42" s="8">
        <v>0.18467514764470683</v>
      </c>
      <c r="F42" s="8">
        <v>4.6168786911176707E-2</v>
      </c>
      <c r="G42" s="8">
        <v>0.22018751319880936</v>
      </c>
      <c r="H42" s="8">
        <v>5.504687829970234E-2</v>
      </c>
      <c r="I42" s="8">
        <v>23247.745180150952</v>
      </c>
      <c r="J42" s="8">
        <v>568787.26040866331</v>
      </c>
      <c r="K42" s="8">
        <v>176950.99014253842</v>
      </c>
      <c r="L42" s="8">
        <v>14274209.995264748</v>
      </c>
      <c r="M42" s="8">
        <v>26600312.576301564</v>
      </c>
      <c r="N42" s="8">
        <v>515105.29759460321</v>
      </c>
    </row>
    <row r="43" spans="1:14" x14ac:dyDescent="0.25">
      <c r="A43" t="s">
        <v>96</v>
      </c>
      <c r="B43">
        <v>5</v>
      </c>
      <c r="C43">
        <v>2017</v>
      </c>
      <c r="D43">
        <v>5</v>
      </c>
      <c r="E43" s="8">
        <v>0.10950650672959154</v>
      </c>
      <c r="F43" s="8">
        <v>2.1901301345918309E-2</v>
      </c>
      <c r="G43" s="8">
        <v>0.14973475121273108</v>
      </c>
      <c r="H43" s="8">
        <v>2.9946950242546216E-2</v>
      </c>
      <c r="I43" s="8">
        <v>23247.745180150952</v>
      </c>
      <c r="J43" s="8">
        <v>1232045.0463928578</v>
      </c>
      <c r="K43" s="8">
        <v>182945.17314865929</v>
      </c>
      <c r="L43" s="8">
        <v>30270056.918848094</v>
      </c>
      <c r="M43" s="8">
        <v>17307475.076544154</v>
      </c>
      <c r="N43" s="8">
        <v>419966.84656835994</v>
      </c>
    </row>
    <row r="44" spans="1:14" x14ac:dyDescent="0.25">
      <c r="A44" t="s">
        <v>96</v>
      </c>
      <c r="B44">
        <v>5</v>
      </c>
      <c r="C44">
        <v>2018</v>
      </c>
      <c r="D44">
        <v>6</v>
      </c>
      <c r="E44" s="8">
        <v>0.31054143971182502</v>
      </c>
      <c r="F44" s="8">
        <v>5.1756906618637501E-2</v>
      </c>
      <c r="G44" s="8">
        <v>0.35813599893142273</v>
      </c>
      <c r="H44" s="8">
        <v>5.9689333155237119E-2</v>
      </c>
      <c r="I44" s="8">
        <v>23247.745180150952</v>
      </c>
      <c r="J44" s="8">
        <v>1079808.7762013758</v>
      </c>
      <c r="K44" s="8">
        <v>212340.62693946954</v>
      </c>
      <c r="L44" s="8">
        <v>42473411.412293807</v>
      </c>
      <c r="M44" s="8">
        <v>53696895.598245785</v>
      </c>
      <c r="N44" s="8">
        <v>358953.2910287999</v>
      </c>
    </row>
    <row r="45" spans="1:14" x14ac:dyDescent="0.25">
      <c r="A45" t="s">
        <v>96</v>
      </c>
      <c r="B45">
        <v>5</v>
      </c>
      <c r="C45">
        <v>2019</v>
      </c>
      <c r="D45">
        <v>7</v>
      </c>
      <c r="E45" s="8">
        <v>0.26174481344435246</v>
      </c>
      <c r="F45" s="8">
        <v>3.7392116206336069E-2</v>
      </c>
      <c r="G45" s="8">
        <v>0.31399867820035948</v>
      </c>
      <c r="H45" s="8">
        <v>4.4856954028622782E-2</v>
      </c>
      <c r="I45" s="8">
        <v>23247.745180150952</v>
      </c>
      <c r="J45" s="8">
        <v>641177.53237199993</v>
      </c>
      <c r="K45" s="8">
        <v>255089.05577999997</v>
      </c>
      <c r="L45" s="8">
        <v>32842760.721107993</v>
      </c>
      <c r="M45" s="8">
        <v>30224618.807447992</v>
      </c>
      <c r="N45" s="8">
        <v>220871.66399999996</v>
      </c>
    </row>
    <row r="46" spans="1:14" x14ac:dyDescent="0.25">
      <c r="A46" t="s">
        <v>96</v>
      </c>
      <c r="B46">
        <v>5</v>
      </c>
      <c r="C46">
        <v>2020</v>
      </c>
      <c r="D46">
        <v>8</v>
      </c>
      <c r="E46" s="8">
        <v>0.42309072049685725</v>
      </c>
      <c r="F46" s="8">
        <v>5.2886340062107157E-2</v>
      </c>
      <c r="G46" s="8">
        <v>0.47987236970384373</v>
      </c>
      <c r="H46" s="8">
        <v>5.9984046212980466E-2</v>
      </c>
      <c r="I46" s="8">
        <v>23247.745180150952</v>
      </c>
      <c r="J46" s="8">
        <v>860476.83</v>
      </c>
      <c r="K46" s="8">
        <v>160245.23000000001</v>
      </c>
      <c r="L46" s="8">
        <v>26603557.699999999</v>
      </c>
      <c r="M46" s="8">
        <v>28380093.370000001</v>
      </c>
      <c r="N46" s="8">
        <v>201300</v>
      </c>
    </row>
    <row r="47" spans="1:14" x14ac:dyDescent="0.25">
      <c r="A47" t="s">
        <v>97</v>
      </c>
      <c r="B47">
        <v>6</v>
      </c>
      <c r="C47">
        <v>2012</v>
      </c>
      <c r="D47">
        <v>0</v>
      </c>
      <c r="E47">
        <v>0</v>
      </c>
      <c r="F47" s="8">
        <v>0</v>
      </c>
      <c r="G47">
        <v>0</v>
      </c>
      <c r="H47">
        <v>0</v>
      </c>
      <c r="I47" s="8">
        <v>46487.555401979269</v>
      </c>
      <c r="J47" s="8">
        <v>746653.00994346815</v>
      </c>
      <c r="K47" s="8">
        <v>220827.1267774149</v>
      </c>
      <c r="L47" s="8">
        <v>5705354.3979779668</v>
      </c>
      <c r="M47" s="8">
        <v>19747281.742264029</v>
      </c>
      <c r="N47" s="8">
        <v>497077.28216055292</v>
      </c>
    </row>
    <row r="48" spans="1:14" x14ac:dyDescent="0.25">
      <c r="A48" t="s">
        <v>97</v>
      </c>
      <c r="B48">
        <v>6</v>
      </c>
      <c r="C48">
        <v>2013</v>
      </c>
      <c r="D48">
        <v>1</v>
      </c>
      <c r="E48" s="8">
        <v>0.31889171317824616</v>
      </c>
      <c r="F48" s="8">
        <v>0.31889171317824616</v>
      </c>
      <c r="G48" s="8">
        <v>0.35694377869869354</v>
      </c>
      <c r="H48" s="8">
        <v>0.35694377869869354</v>
      </c>
      <c r="I48" s="8">
        <v>46487.555401979269</v>
      </c>
      <c r="J48" s="8">
        <v>916107.47024626634</v>
      </c>
      <c r="K48" s="8">
        <v>263374.80939583835</v>
      </c>
      <c r="L48" s="8">
        <v>5683599.7634621467</v>
      </c>
      <c r="M48" s="8">
        <v>23003445.043145619</v>
      </c>
      <c r="N48" s="8">
        <v>529837.88002334558</v>
      </c>
    </row>
    <row r="49" spans="1:14" x14ac:dyDescent="0.25">
      <c r="A49" t="s">
        <v>97</v>
      </c>
      <c r="B49">
        <v>6</v>
      </c>
      <c r="C49">
        <v>2014</v>
      </c>
      <c r="D49">
        <v>2</v>
      </c>
      <c r="E49" s="8">
        <v>0.19856125624034526</v>
      </c>
      <c r="F49" s="8">
        <v>9.9280628120172632E-2</v>
      </c>
      <c r="G49" s="8">
        <v>0.25296211257009199</v>
      </c>
      <c r="H49" s="8">
        <v>0.126481056285046</v>
      </c>
      <c r="I49" s="8">
        <v>46487.555401979269</v>
      </c>
      <c r="J49" s="8">
        <v>665255.59446304163</v>
      </c>
      <c r="K49" s="8">
        <v>294678.30151915166</v>
      </c>
      <c r="L49" s="8">
        <v>9386768.6952578072</v>
      </c>
      <c r="M49" s="8">
        <v>23757208.534012366</v>
      </c>
      <c r="N49" s="8">
        <v>602787.37140357483</v>
      </c>
    </row>
    <row r="50" spans="1:14" x14ac:dyDescent="0.25">
      <c r="A50" t="s">
        <v>97</v>
      </c>
      <c r="B50">
        <v>6</v>
      </c>
      <c r="C50">
        <v>2015</v>
      </c>
      <c r="D50">
        <v>3</v>
      </c>
      <c r="E50" s="8">
        <v>0.34074564552968217</v>
      </c>
      <c r="F50" s="8">
        <v>0.11358188184322739</v>
      </c>
      <c r="G50" s="8">
        <v>0.41083682746993466</v>
      </c>
      <c r="H50" s="8">
        <v>0.13694560915664489</v>
      </c>
      <c r="I50" s="8">
        <v>46487.555401979269</v>
      </c>
      <c r="J50" s="8">
        <v>637867.44385554537</v>
      </c>
      <c r="K50" s="8">
        <v>300919.23525836697</v>
      </c>
      <c r="L50" s="8">
        <v>8876878.2020125389</v>
      </c>
      <c r="M50" s="8">
        <v>24612471.005177658</v>
      </c>
      <c r="N50" s="8">
        <v>586853.4276127225</v>
      </c>
    </row>
    <row r="51" spans="1:14" x14ac:dyDescent="0.25">
      <c r="A51" t="s">
        <v>97</v>
      </c>
      <c r="B51">
        <v>6</v>
      </c>
      <c r="C51">
        <v>2016</v>
      </c>
      <c r="D51">
        <v>4</v>
      </c>
      <c r="E51" s="8">
        <v>0.42251065562457507</v>
      </c>
      <c r="F51" s="8">
        <v>0.10562766390614377</v>
      </c>
      <c r="G51" s="8">
        <v>0.50775886947128224</v>
      </c>
      <c r="H51" s="8">
        <v>0.12693971736782056</v>
      </c>
      <c r="I51" s="8">
        <v>46487.555401979269</v>
      </c>
      <c r="J51" s="8">
        <v>577045.39956691931</v>
      </c>
      <c r="K51" s="8">
        <v>320938.89777163166</v>
      </c>
      <c r="L51" s="8">
        <v>7740279.8744210722</v>
      </c>
      <c r="M51" s="8">
        <v>26659778.07907293</v>
      </c>
      <c r="N51" s="8">
        <v>551332.91844772093</v>
      </c>
    </row>
    <row r="52" spans="1:14" x14ac:dyDescent="0.25">
      <c r="A52" t="s">
        <v>97</v>
      </c>
      <c r="B52">
        <v>6</v>
      </c>
      <c r="C52">
        <v>2017</v>
      </c>
      <c r="D52">
        <v>5</v>
      </c>
      <c r="E52" s="8">
        <v>0.51829285769204314</v>
      </c>
      <c r="F52" s="8">
        <v>0.10365857153840863</v>
      </c>
      <c r="G52" s="8">
        <v>0.61837623438775291</v>
      </c>
      <c r="H52" s="8">
        <v>0.12367524687755058</v>
      </c>
      <c r="I52" s="8">
        <v>46487.555401979269</v>
      </c>
      <c r="J52" s="8">
        <v>812727.30016629724</v>
      </c>
      <c r="K52" s="8">
        <v>341558.16081755055</v>
      </c>
      <c r="L52" s="8">
        <v>9712049.3426700812</v>
      </c>
      <c r="M52" s="8">
        <v>27669365.290789232</v>
      </c>
      <c r="N52" s="8">
        <v>469193.72968259989</v>
      </c>
    </row>
    <row r="53" spans="1:14" x14ac:dyDescent="0.25">
      <c r="A53" t="s">
        <v>97</v>
      </c>
      <c r="B53">
        <v>6</v>
      </c>
      <c r="C53">
        <v>2018</v>
      </c>
      <c r="D53">
        <v>6</v>
      </c>
      <c r="E53" s="8">
        <v>0.60065347777964262</v>
      </c>
      <c r="F53" s="8">
        <v>0.10010891296327377</v>
      </c>
      <c r="G53" s="8">
        <v>0.71610855998421286</v>
      </c>
      <c r="H53" s="8">
        <v>0.11935142666403548</v>
      </c>
      <c r="I53" s="8">
        <v>46487.555401979269</v>
      </c>
      <c r="J53" s="8">
        <v>433306.0650240035</v>
      </c>
      <c r="K53" s="8">
        <v>375679.60512380989</v>
      </c>
      <c r="L53" s="8">
        <v>10896505.528249316</v>
      </c>
      <c r="M53" s="8">
        <v>30617155.972186234</v>
      </c>
      <c r="N53" s="8">
        <v>395542.0179359999</v>
      </c>
    </row>
    <row r="54" spans="1:14" x14ac:dyDescent="0.25">
      <c r="A54" t="s">
        <v>97</v>
      </c>
      <c r="B54">
        <v>6</v>
      </c>
      <c r="C54">
        <v>2019</v>
      </c>
      <c r="D54">
        <v>7</v>
      </c>
      <c r="E54" s="8">
        <v>0.44087988085279523</v>
      </c>
      <c r="F54" s="8">
        <v>6.2982840121827893E-2</v>
      </c>
      <c r="G54" s="8">
        <v>0.57128853214912345</v>
      </c>
      <c r="H54" s="8">
        <v>8.1612647449874773E-2</v>
      </c>
      <c r="I54" s="8">
        <v>46487.555401979269</v>
      </c>
      <c r="J54" s="8">
        <v>505511.17858799995</v>
      </c>
      <c r="K54" s="8">
        <v>462380.80199999991</v>
      </c>
      <c r="L54" s="8">
        <v>11597222.640276</v>
      </c>
      <c r="M54" s="8">
        <v>32307538.896359995</v>
      </c>
      <c r="N54" s="8">
        <v>181551.23999999996</v>
      </c>
    </row>
    <row r="55" spans="1:14" x14ac:dyDescent="0.25">
      <c r="A55" t="s">
        <v>97</v>
      </c>
      <c r="B55">
        <v>6</v>
      </c>
      <c r="C55">
        <v>2020</v>
      </c>
      <c r="D55">
        <v>8</v>
      </c>
      <c r="E55" s="8">
        <v>0.627919992900699</v>
      </c>
      <c r="F55" s="8">
        <v>7.8489999112587375E-2</v>
      </c>
      <c r="G55" s="8">
        <v>0.77233038829045242</v>
      </c>
      <c r="H55" s="8">
        <v>9.6541298536306552E-2</v>
      </c>
      <c r="I55" s="8">
        <v>46487.555401979269</v>
      </c>
      <c r="J55" s="8">
        <v>857432.89</v>
      </c>
      <c r="K55" s="8">
        <v>283654.46000000002</v>
      </c>
      <c r="L55" s="8">
        <v>13669366.960000001</v>
      </c>
      <c r="M55" s="8">
        <v>34027994.399999999</v>
      </c>
      <c r="N55" s="8">
        <v>131580</v>
      </c>
    </row>
    <row r="56" spans="1:14" x14ac:dyDescent="0.25">
      <c r="A56" t="s">
        <v>98</v>
      </c>
      <c r="B56">
        <v>7</v>
      </c>
      <c r="C56">
        <v>2012</v>
      </c>
      <c r="D56">
        <v>0</v>
      </c>
      <c r="E56">
        <v>0</v>
      </c>
      <c r="F56" s="8">
        <v>0</v>
      </c>
      <c r="G56">
        <v>0</v>
      </c>
      <c r="H56">
        <v>0</v>
      </c>
      <c r="I56" s="8">
        <v>33903.220945129666</v>
      </c>
      <c r="J56" s="8">
        <v>591273.18784621509</v>
      </c>
      <c r="K56" s="8">
        <v>265556.47140444623</v>
      </c>
      <c r="L56" s="8">
        <v>4539457.710681458</v>
      </c>
      <c r="M56" s="8">
        <v>24332421.934268624</v>
      </c>
      <c r="N56" s="8">
        <v>711699.37959330203</v>
      </c>
    </row>
    <row r="57" spans="1:14" x14ac:dyDescent="0.25">
      <c r="A57" t="s">
        <v>98</v>
      </c>
      <c r="B57">
        <v>7</v>
      </c>
      <c r="C57">
        <v>2013</v>
      </c>
      <c r="D57">
        <v>1</v>
      </c>
      <c r="E57" s="8">
        <v>-0.45375439213996455</v>
      </c>
      <c r="F57" s="8">
        <v>-0.45375439213996455</v>
      </c>
      <c r="G57" s="8">
        <v>-0.42815077111330635</v>
      </c>
      <c r="H57" s="8">
        <v>-0.42815077111330635</v>
      </c>
      <c r="I57" s="8">
        <v>33903.220945129666</v>
      </c>
      <c r="J57" s="8">
        <v>394652.49874552345</v>
      </c>
      <c r="K57" s="8">
        <v>307254.54555100523</v>
      </c>
      <c r="L57" s="8">
        <v>4528015.556147946</v>
      </c>
      <c r="M57" s="8">
        <v>22404974.124775391</v>
      </c>
      <c r="N57" s="8">
        <v>708892.02157155878</v>
      </c>
    </row>
    <row r="58" spans="1:14" x14ac:dyDescent="0.25">
      <c r="A58" t="s">
        <v>98</v>
      </c>
      <c r="B58">
        <v>7</v>
      </c>
      <c r="C58">
        <v>2014</v>
      </c>
      <c r="D58">
        <v>2</v>
      </c>
      <c r="E58" s="8">
        <v>-0.42650399038464232</v>
      </c>
      <c r="F58" s="8">
        <v>-0.21325199519232116</v>
      </c>
      <c r="G58" s="8">
        <v>-0.39308923583851763</v>
      </c>
      <c r="H58" s="8">
        <v>-0.19654461791925881</v>
      </c>
      <c r="I58" s="8">
        <v>33903.220945129666</v>
      </c>
      <c r="J58" s="8">
        <v>528956.14408037299</v>
      </c>
      <c r="K58" s="8">
        <v>342038.15669991821</v>
      </c>
      <c r="L58" s="8">
        <v>0</v>
      </c>
      <c r="M58" s="8">
        <v>0</v>
      </c>
      <c r="N58" s="8">
        <v>760918.88862850086</v>
      </c>
    </row>
    <row r="59" spans="1:14" x14ac:dyDescent="0.25">
      <c r="A59" t="s">
        <v>98</v>
      </c>
      <c r="B59">
        <v>7</v>
      </c>
      <c r="C59">
        <v>2015</v>
      </c>
      <c r="D59">
        <v>3</v>
      </c>
      <c r="E59" s="8">
        <v>-0.21351551824425397</v>
      </c>
      <c r="F59" s="8">
        <v>-7.1171839414751317E-2</v>
      </c>
      <c r="G59" s="8">
        <v>-0.17235100653160035</v>
      </c>
      <c r="H59" s="8">
        <v>-5.7450335510533447E-2</v>
      </c>
      <c r="I59" s="8">
        <v>33903.220945129666</v>
      </c>
      <c r="J59" s="8">
        <v>356663.80032744649</v>
      </c>
      <c r="K59" s="8">
        <v>301153.0087105282</v>
      </c>
      <c r="L59" s="8">
        <v>2806131.18940116</v>
      </c>
      <c r="M59" s="8">
        <v>24119544.797376759</v>
      </c>
      <c r="N59" s="8">
        <v>725307.91143099836</v>
      </c>
    </row>
    <row r="60" spans="1:14" x14ac:dyDescent="0.25">
      <c r="A60" t="s">
        <v>98</v>
      </c>
      <c r="B60">
        <v>7</v>
      </c>
      <c r="C60">
        <v>2016</v>
      </c>
      <c r="D60">
        <v>4</v>
      </c>
      <c r="E60" s="8">
        <v>-0.24044703114865495</v>
      </c>
      <c r="F60" s="8">
        <v>-6.0111757787163739E-2</v>
      </c>
      <c r="G60" s="8">
        <v>-0.19182134965791614</v>
      </c>
      <c r="H60" s="8">
        <v>-4.7955337414479035E-2</v>
      </c>
      <c r="I60" s="8">
        <v>33903.220945129666</v>
      </c>
      <c r="J60" s="8">
        <v>407163.26717392995</v>
      </c>
      <c r="K60" s="8">
        <v>284121.37573254266</v>
      </c>
      <c r="L60" s="8">
        <v>2843531.2653642702</v>
      </c>
      <c r="M60" s="8">
        <v>23094380.795258399</v>
      </c>
      <c r="N60" s="8">
        <v>682583.80711229506</v>
      </c>
    </row>
    <row r="61" spans="1:14" x14ac:dyDescent="0.25">
      <c r="A61" t="s">
        <v>98</v>
      </c>
      <c r="B61">
        <v>7</v>
      </c>
      <c r="C61">
        <v>2017</v>
      </c>
      <c r="D61">
        <v>5</v>
      </c>
      <c r="E61" s="8">
        <v>-0.13307857472433865</v>
      </c>
      <c r="F61" s="8">
        <v>-2.6615714944867731E-2</v>
      </c>
      <c r="G61" s="8">
        <v>-7.7160277867661234E-2</v>
      </c>
      <c r="H61" s="8">
        <v>-1.5432055573532246E-2</v>
      </c>
      <c r="I61" s="8">
        <v>33903.220945129666</v>
      </c>
      <c r="J61" s="8">
        <v>689415.81302230223</v>
      </c>
      <c r="K61" s="8">
        <v>304161.82566512882</v>
      </c>
      <c r="L61" s="8">
        <v>4034186.6311216345</v>
      </c>
      <c r="M61" s="8">
        <v>25821666.402502384</v>
      </c>
      <c r="N61" s="8">
        <v>615912.91646449489</v>
      </c>
    </row>
    <row r="62" spans="1:14" x14ac:dyDescent="0.25">
      <c r="A62" t="s">
        <v>98</v>
      </c>
      <c r="B62">
        <v>7</v>
      </c>
      <c r="C62">
        <v>2018</v>
      </c>
      <c r="D62">
        <v>6</v>
      </c>
      <c r="E62" s="8">
        <v>0.11975106181158099</v>
      </c>
      <c r="F62" s="8">
        <v>1.9958510301930164E-2</v>
      </c>
      <c r="G62" s="8">
        <v>0.18504861300433431</v>
      </c>
      <c r="H62" s="8">
        <v>3.0841435500722384E-2</v>
      </c>
      <c r="I62" s="8">
        <v>33903.220945129666</v>
      </c>
      <c r="J62" s="8">
        <v>411936.40599087591</v>
      </c>
      <c r="K62" s="8">
        <v>339850.39956940792</v>
      </c>
      <c r="L62" s="8">
        <v>4469466.8802366164</v>
      </c>
      <c r="M62" s="8">
        <v>30668804.154642738</v>
      </c>
      <c r="N62" s="8">
        <v>562622.54232599982</v>
      </c>
    </row>
    <row r="63" spans="1:14" x14ac:dyDescent="0.25">
      <c r="A63" t="s">
        <v>98</v>
      </c>
      <c r="B63">
        <v>7</v>
      </c>
      <c r="C63">
        <v>2019</v>
      </c>
      <c r="D63">
        <v>7</v>
      </c>
      <c r="E63" s="8">
        <v>0.25293837508059186</v>
      </c>
      <c r="F63" s="8">
        <v>3.6134053582941694E-2</v>
      </c>
      <c r="G63" s="8">
        <v>0.32552013319949807</v>
      </c>
      <c r="H63" s="8">
        <v>4.6502876171356865E-2</v>
      </c>
      <c r="I63" s="8">
        <v>33903.220945129666</v>
      </c>
      <c r="J63" s="8">
        <v>415144.4721839999</v>
      </c>
      <c r="K63" s="8">
        <v>422404.15963199991</v>
      </c>
      <c r="L63" s="8">
        <v>3966354.9258839996</v>
      </c>
      <c r="M63" s="8">
        <v>30250119.262583997</v>
      </c>
      <c r="N63" s="8">
        <v>298383.69599999994</v>
      </c>
    </row>
    <row r="64" spans="1:14" x14ac:dyDescent="0.25">
      <c r="A64" t="s">
        <v>98</v>
      </c>
      <c r="B64">
        <v>7</v>
      </c>
      <c r="C64">
        <v>2020</v>
      </c>
      <c r="D64">
        <v>8</v>
      </c>
      <c r="E64" s="8">
        <v>0.55676587131161415</v>
      </c>
      <c r="F64" s="8">
        <v>6.9595733913951768E-2</v>
      </c>
      <c r="G64" s="8">
        <v>0.63646823925871021</v>
      </c>
      <c r="H64" s="8">
        <v>7.9558529907338776E-2</v>
      </c>
      <c r="I64" s="8">
        <v>33903.220945129666</v>
      </c>
      <c r="J64" s="8">
        <v>498966.16</v>
      </c>
      <c r="K64" s="8">
        <v>273017.77</v>
      </c>
      <c r="L64" s="8">
        <v>3994595.96</v>
      </c>
      <c r="M64" s="8">
        <v>33125520.170000002</v>
      </c>
      <c r="N64" s="8">
        <v>250860</v>
      </c>
    </row>
    <row r="65" spans="1:14" x14ac:dyDescent="0.25">
      <c r="A65" t="s">
        <v>99</v>
      </c>
      <c r="B65">
        <v>8</v>
      </c>
      <c r="C65">
        <v>2012</v>
      </c>
      <c r="D65">
        <v>0</v>
      </c>
      <c r="E65">
        <v>0</v>
      </c>
      <c r="F65" s="8">
        <v>0</v>
      </c>
      <c r="G65">
        <v>0</v>
      </c>
      <c r="H65">
        <v>0</v>
      </c>
      <c r="I65" s="8">
        <v>45145.806437672843</v>
      </c>
      <c r="J65" s="8">
        <v>741686.52879192808</v>
      </c>
      <c r="K65" s="8">
        <v>381610.70180536871</v>
      </c>
      <c r="L65" s="8">
        <v>13795006.755446468</v>
      </c>
      <c r="M65" s="8">
        <v>46730151.515721329</v>
      </c>
      <c r="N65" s="8">
        <v>638054.01251522766</v>
      </c>
    </row>
    <row r="66" spans="1:14" x14ac:dyDescent="0.25">
      <c r="A66" t="s">
        <v>99</v>
      </c>
      <c r="B66">
        <v>8</v>
      </c>
      <c r="C66">
        <v>2013</v>
      </c>
      <c r="D66">
        <v>1</v>
      </c>
      <c r="E66" s="8">
        <v>8.0442938425293223E-2</v>
      </c>
      <c r="F66" s="8">
        <v>8.0442938425293223E-2</v>
      </c>
      <c r="G66" s="8">
        <v>0.11564920201262886</v>
      </c>
      <c r="H66" s="8">
        <v>0.11564920201262886</v>
      </c>
      <c r="I66" s="8">
        <v>45145.806437672843</v>
      </c>
      <c r="J66" s="8">
        <v>902793.6491321919</v>
      </c>
      <c r="K66" s="8">
        <v>430875.27985135914</v>
      </c>
      <c r="L66" s="8">
        <v>11883521.792807221</v>
      </c>
      <c r="M66" s="8">
        <v>55331789.839158982</v>
      </c>
      <c r="N66" s="8">
        <v>645842.63299562293</v>
      </c>
    </row>
    <row r="67" spans="1:14" x14ac:dyDescent="0.25">
      <c r="A67" t="s">
        <v>99</v>
      </c>
      <c r="B67">
        <v>8</v>
      </c>
      <c r="C67">
        <v>2014</v>
      </c>
      <c r="D67">
        <v>2</v>
      </c>
      <c r="E67" s="8">
        <v>-4.642264972924922E-2</v>
      </c>
      <c r="F67" s="8">
        <v>-2.321132486462461E-2</v>
      </c>
      <c r="G67" s="8">
        <v>3.2152821598498038E-3</v>
      </c>
      <c r="H67" s="8">
        <v>1.6076410799249019E-3</v>
      </c>
      <c r="I67" s="8">
        <v>45145.806437672843</v>
      </c>
      <c r="J67" s="8">
        <v>1097446.0030545164</v>
      </c>
      <c r="K67" s="8">
        <v>464865.52507768001</v>
      </c>
      <c r="L67" s="8">
        <v>14140136.694342379</v>
      </c>
      <c r="M67" s="8">
        <v>60280721.756649815</v>
      </c>
      <c r="N67" s="8">
        <v>707742.64557001484</v>
      </c>
    </row>
    <row r="68" spans="1:14" x14ac:dyDescent="0.25">
      <c r="A68" t="s">
        <v>99</v>
      </c>
      <c r="B68">
        <v>8</v>
      </c>
      <c r="C68">
        <v>2015</v>
      </c>
      <c r="D68">
        <v>3</v>
      </c>
      <c r="E68" s="8">
        <v>-0.10381075373342111</v>
      </c>
      <c r="F68" s="8">
        <v>-3.4603584577807038E-2</v>
      </c>
      <c r="G68" s="8">
        <v>-4.0314548970982807E-2</v>
      </c>
      <c r="H68" s="8">
        <v>-1.3438182990327603E-2</v>
      </c>
      <c r="I68" s="8">
        <v>45145.806437672843</v>
      </c>
      <c r="J68" s="8">
        <v>1793350.3792725317</v>
      </c>
      <c r="K68" s="8">
        <v>460621.87792043638</v>
      </c>
      <c r="L68" s="8">
        <v>12595260.401042536</v>
      </c>
      <c r="M68" s="8">
        <v>59468229.778249137</v>
      </c>
      <c r="N68" s="8">
        <v>664286.93831960019</v>
      </c>
    </row>
    <row r="69" spans="1:14" x14ac:dyDescent="0.25">
      <c r="A69" t="s">
        <v>99</v>
      </c>
      <c r="B69">
        <v>8</v>
      </c>
      <c r="C69">
        <v>2016</v>
      </c>
      <c r="D69">
        <v>4</v>
      </c>
      <c r="E69" s="8">
        <v>-7.0769770330884579E-2</v>
      </c>
      <c r="F69" s="8">
        <v>-1.7692442582721145E-2</v>
      </c>
      <c r="G69" s="8">
        <v>6.1931976219725404E-3</v>
      </c>
      <c r="H69" s="8">
        <v>1.5482994054931351E-3</v>
      </c>
      <c r="I69" s="8">
        <v>45145.806437672843</v>
      </c>
      <c r="J69" s="8">
        <v>1926706.1015053112</v>
      </c>
      <c r="K69" s="8">
        <v>474740.32173894468</v>
      </c>
      <c r="L69" s="8">
        <v>12192772.150078218</v>
      </c>
      <c r="M69" s="8">
        <v>62969009.980165772</v>
      </c>
      <c r="N69" s="8">
        <v>623590.19501268258</v>
      </c>
    </row>
    <row r="70" spans="1:14" x14ac:dyDescent="0.25">
      <c r="A70" t="s">
        <v>99</v>
      </c>
      <c r="B70">
        <v>8</v>
      </c>
      <c r="C70">
        <v>2017</v>
      </c>
      <c r="D70">
        <v>5</v>
      </c>
      <c r="E70" s="8">
        <v>3.5102603948765722E-2</v>
      </c>
      <c r="F70" s="8">
        <v>7.0205207897531445E-3</v>
      </c>
      <c r="G70" s="8">
        <v>0.12519380311512027</v>
      </c>
      <c r="H70" s="8">
        <v>2.5038760623024053E-2</v>
      </c>
      <c r="I70" s="8">
        <v>45145.806437672843</v>
      </c>
      <c r="J70" s="8">
        <v>1671449.4082797165</v>
      </c>
      <c r="K70" s="8">
        <v>491188.90508275706</v>
      </c>
      <c r="L70" s="8">
        <v>16140009.015804552</v>
      </c>
      <c r="M70" s="8">
        <v>72555418.390750319</v>
      </c>
      <c r="N70" s="8">
        <v>547072.19710942486</v>
      </c>
    </row>
    <row r="71" spans="1:14" x14ac:dyDescent="0.25">
      <c r="A71" t="s">
        <v>99</v>
      </c>
      <c r="B71">
        <v>8</v>
      </c>
      <c r="C71">
        <v>2018</v>
      </c>
      <c r="D71">
        <v>6</v>
      </c>
      <c r="E71" s="8">
        <v>0.16281241027794771</v>
      </c>
      <c r="F71" s="8">
        <v>2.7135401712991284E-2</v>
      </c>
      <c r="G71" s="8">
        <v>0.26712077269164547</v>
      </c>
      <c r="H71" s="8">
        <v>4.4520128781940914E-2</v>
      </c>
      <c r="I71" s="8">
        <v>45145.806437672843</v>
      </c>
      <c r="J71" s="8">
        <v>1872895.8486268832</v>
      </c>
      <c r="K71" s="8">
        <v>523475.02488612226</v>
      </c>
      <c r="L71" s="8">
        <v>15954665.192809477</v>
      </c>
      <c r="M71" s="8">
        <v>73559247.6182006</v>
      </c>
      <c r="N71" s="8">
        <v>524867.24993039982</v>
      </c>
    </row>
    <row r="72" spans="1:14" x14ac:dyDescent="0.25">
      <c r="A72" t="s">
        <v>99</v>
      </c>
      <c r="B72">
        <v>8</v>
      </c>
      <c r="C72">
        <v>2019</v>
      </c>
      <c r="D72">
        <v>7</v>
      </c>
      <c r="E72" s="8">
        <v>4.1194880572768093E-2</v>
      </c>
      <c r="F72" s="8">
        <v>5.8849829389668708E-3</v>
      </c>
      <c r="G72" s="8">
        <v>0.15777471093532225</v>
      </c>
      <c r="H72" s="8">
        <v>2.253924441933175E-2</v>
      </c>
      <c r="I72" s="8">
        <v>45145.806437672843</v>
      </c>
      <c r="J72" s="8">
        <v>1595510.4051119997</v>
      </c>
      <c r="K72" s="8">
        <v>723761.29285199987</v>
      </c>
      <c r="L72" s="8">
        <v>12749632.901459999</v>
      </c>
      <c r="M72" s="8">
        <v>74484404.232887983</v>
      </c>
      <c r="N72" s="8">
        <v>265083.62399999995</v>
      </c>
    </row>
    <row r="73" spans="1:14" x14ac:dyDescent="0.25">
      <c r="A73" t="s">
        <v>99</v>
      </c>
      <c r="B73">
        <v>8</v>
      </c>
      <c r="C73">
        <v>2020</v>
      </c>
      <c r="D73">
        <v>8</v>
      </c>
      <c r="E73" s="8">
        <v>4.9360075052945797E-2</v>
      </c>
      <c r="F73" s="8">
        <v>6.1700093816182246E-3</v>
      </c>
      <c r="G73" s="8">
        <v>0.17844629440878956</v>
      </c>
      <c r="H73" s="8">
        <v>2.2305786801098695E-2</v>
      </c>
      <c r="I73" s="8">
        <v>45145.806437672843</v>
      </c>
      <c r="J73" s="8">
        <v>2803827.94</v>
      </c>
      <c r="K73" s="8">
        <v>459824.36</v>
      </c>
      <c r="L73" s="8">
        <v>13700727.810000001</v>
      </c>
      <c r="M73" s="8">
        <v>68030709.409999996</v>
      </c>
      <c r="N73" s="8">
        <v>213660</v>
      </c>
    </row>
    <row r="74" spans="1:14" x14ac:dyDescent="0.25">
      <c r="A74" t="s">
        <v>100</v>
      </c>
      <c r="B74">
        <v>9</v>
      </c>
      <c r="C74">
        <v>2012</v>
      </c>
      <c r="D74">
        <v>0</v>
      </c>
      <c r="E74">
        <v>0</v>
      </c>
      <c r="F74" s="8">
        <v>0</v>
      </c>
      <c r="G74">
        <v>0</v>
      </c>
      <c r="H74">
        <v>0</v>
      </c>
      <c r="I74" s="8">
        <v>19907.745232805868</v>
      </c>
      <c r="J74" s="8">
        <v>6679790.9459335543</v>
      </c>
      <c r="K74" s="8">
        <v>1075504.220174623</v>
      </c>
      <c r="L74" s="8">
        <v>19996991.376328051</v>
      </c>
      <c r="M74" s="8">
        <v>69200884.041381225</v>
      </c>
      <c r="N74" s="8">
        <v>2692467.2102965894</v>
      </c>
    </row>
    <row r="75" spans="1:14" x14ac:dyDescent="0.25">
      <c r="A75" t="s">
        <v>100</v>
      </c>
      <c r="B75">
        <v>9</v>
      </c>
      <c r="C75">
        <v>2013</v>
      </c>
      <c r="D75">
        <v>1</v>
      </c>
      <c r="E75" s="8">
        <v>4.4815694587954001E-2</v>
      </c>
      <c r="F75" s="8">
        <v>4.4815694587954001E-2</v>
      </c>
      <c r="G75" s="8">
        <v>6.3939003109249853E-2</v>
      </c>
      <c r="H75" s="8">
        <v>6.3939003109249853E-2</v>
      </c>
      <c r="I75" s="8">
        <v>19907.745232805868</v>
      </c>
      <c r="J75" s="8">
        <v>6092353.5192412101</v>
      </c>
      <c r="K75" s="8">
        <v>1219530.1055755743</v>
      </c>
      <c r="L75" s="8">
        <v>21751315.933008999</v>
      </c>
      <c r="M75" s="8">
        <v>72477095.870327428</v>
      </c>
      <c r="N75" s="8">
        <v>2619198.8517419761</v>
      </c>
    </row>
    <row r="76" spans="1:14" x14ac:dyDescent="0.25">
      <c r="A76" t="s">
        <v>100</v>
      </c>
      <c r="B76">
        <v>9</v>
      </c>
      <c r="C76">
        <v>2014</v>
      </c>
      <c r="D76">
        <v>2</v>
      </c>
      <c r="E76" s="8">
        <v>0.1129320112028311</v>
      </c>
      <c r="F76" s="8">
        <v>5.6466005601415549E-2</v>
      </c>
      <c r="G76" s="8">
        <v>0.13563580176350931</v>
      </c>
      <c r="H76" s="8">
        <v>6.7817900881754656E-2</v>
      </c>
      <c r="I76" s="8">
        <v>19907.745232805868</v>
      </c>
      <c r="J76" s="8">
        <v>6887099.0793862063</v>
      </c>
      <c r="K76" s="8">
        <v>1227036.4251991087</v>
      </c>
      <c r="L76" s="8">
        <v>24115895.923107453</v>
      </c>
      <c r="M76" s="8">
        <v>74221760.967038944</v>
      </c>
      <c r="N76" s="8">
        <v>2675030.7700755759</v>
      </c>
    </row>
    <row r="77" spans="1:14" x14ac:dyDescent="0.25">
      <c r="A77" t="s">
        <v>100</v>
      </c>
      <c r="B77">
        <v>9</v>
      </c>
      <c r="C77">
        <v>2015</v>
      </c>
      <c r="D77">
        <v>3</v>
      </c>
      <c r="E77" s="8">
        <v>6.3457811332323519E-2</v>
      </c>
      <c r="F77" s="8">
        <v>2.1152603777441173E-2</v>
      </c>
      <c r="G77" s="8">
        <v>8.9644870223909212E-2</v>
      </c>
      <c r="H77" s="8">
        <v>2.9881623407969737E-2</v>
      </c>
      <c r="I77" s="8">
        <v>19907.745232805868</v>
      </c>
      <c r="J77" s="8">
        <v>4993353.4210212054</v>
      </c>
      <c r="K77" s="8">
        <v>1143952.4717497572</v>
      </c>
      <c r="L77" s="8">
        <v>25785980.835687082</v>
      </c>
      <c r="M77" s="8">
        <v>71207960.911970288</v>
      </c>
      <c r="N77" s="8">
        <v>2421901.3810765278</v>
      </c>
    </row>
    <row r="78" spans="1:14" x14ac:dyDescent="0.25">
      <c r="A78" t="s">
        <v>100</v>
      </c>
      <c r="B78">
        <v>9</v>
      </c>
      <c r="C78">
        <v>2016</v>
      </c>
      <c r="D78">
        <v>4</v>
      </c>
      <c r="E78" s="8">
        <v>8.2867806048465789E-2</v>
      </c>
      <c r="F78" s="8">
        <v>2.0716951512116447E-2</v>
      </c>
      <c r="G78" s="8">
        <v>0.11246313668912683</v>
      </c>
      <c r="H78" s="8">
        <v>2.8115784172281708E-2</v>
      </c>
      <c r="I78" s="8">
        <v>19907.745232805868</v>
      </c>
      <c r="J78" s="8">
        <v>6142577.1766474657</v>
      </c>
      <c r="K78" s="8">
        <v>1120640.0702523943</v>
      </c>
      <c r="L78" s="8">
        <v>21201578.949128184</v>
      </c>
      <c r="M78" s="8">
        <v>82683764.678881526</v>
      </c>
      <c r="N78" s="8">
        <v>2249873.8305775039</v>
      </c>
    </row>
    <row r="79" spans="1:14" x14ac:dyDescent="0.25">
      <c r="A79" t="s">
        <v>100</v>
      </c>
      <c r="B79">
        <v>9</v>
      </c>
      <c r="C79">
        <v>2017</v>
      </c>
      <c r="D79">
        <v>5</v>
      </c>
      <c r="E79" s="8">
        <v>9.4027337858613141E-2</v>
      </c>
      <c r="F79" s="8">
        <v>1.8805467571722627E-2</v>
      </c>
      <c r="G79" s="8">
        <v>0.1269765835553156</v>
      </c>
      <c r="H79" s="8">
        <v>2.5395316711063119E-2</v>
      </c>
      <c r="I79" s="8">
        <v>19907.745232805868</v>
      </c>
      <c r="J79" s="8">
        <v>4980922.7866195571</v>
      </c>
      <c r="K79" s="8">
        <v>1108992.9957817462</v>
      </c>
      <c r="L79" s="8">
        <v>17482705.259189595</v>
      </c>
      <c r="M79" s="8">
        <v>94344351.893523037</v>
      </c>
      <c r="N79" s="8">
        <v>1970998.2496912496</v>
      </c>
    </row>
    <row r="80" spans="1:14" x14ac:dyDescent="0.25">
      <c r="A80" t="s">
        <v>100</v>
      </c>
      <c r="B80">
        <v>9</v>
      </c>
      <c r="C80">
        <v>2018</v>
      </c>
      <c r="D80">
        <v>6</v>
      </c>
      <c r="E80" s="8">
        <v>5.9895567360246836E-2</v>
      </c>
      <c r="F80" s="8">
        <v>9.9825945600411393E-3</v>
      </c>
      <c r="G80" s="8">
        <v>9.9185126542980936E-2</v>
      </c>
      <c r="H80" s="8">
        <v>1.6530854423830156E-2</v>
      </c>
      <c r="I80" s="8">
        <v>19907.745232805868</v>
      </c>
      <c r="J80" s="8">
        <v>5295084.547114579</v>
      </c>
      <c r="K80" s="8">
        <v>1193691.646604246</v>
      </c>
      <c r="L80" s="8">
        <v>17442256.049955357</v>
      </c>
      <c r="M80" s="8">
        <v>93569441.64421989</v>
      </c>
      <c r="N80" s="8">
        <v>1698475.7411855995</v>
      </c>
    </row>
    <row r="81" spans="1:14" x14ac:dyDescent="0.25">
      <c r="A81" t="s">
        <v>100</v>
      </c>
      <c r="B81">
        <v>9</v>
      </c>
      <c r="C81">
        <v>2019</v>
      </c>
      <c r="D81">
        <v>7</v>
      </c>
      <c r="E81" s="8">
        <v>5.2514873182429041E-2</v>
      </c>
      <c r="F81" s="8">
        <v>7.5021247403470057E-3</v>
      </c>
      <c r="G81" s="8">
        <v>9.3623705653511996E-2</v>
      </c>
      <c r="H81" s="8">
        <v>1.3374815093358857E-2</v>
      </c>
      <c r="I81" s="8">
        <v>19907.745232805868</v>
      </c>
      <c r="J81" s="8">
        <v>5968596.779339999</v>
      </c>
      <c r="K81" s="8">
        <v>1485146.6082959997</v>
      </c>
      <c r="L81" s="8">
        <v>18919703.363027997</v>
      </c>
      <c r="M81" s="8">
        <v>99943215.757943988</v>
      </c>
      <c r="N81" s="8">
        <v>1046224.2959999999</v>
      </c>
    </row>
    <row r="82" spans="1:14" x14ac:dyDescent="0.25">
      <c r="A82" t="s">
        <v>100</v>
      </c>
      <c r="B82">
        <v>9</v>
      </c>
      <c r="C82">
        <v>2020</v>
      </c>
      <c r="D82">
        <v>8</v>
      </c>
      <c r="E82" s="8">
        <v>7.9215907475964575E-2</v>
      </c>
      <c r="F82" s="8">
        <v>9.9019884344955719E-3</v>
      </c>
      <c r="G82" s="8">
        <v>0.12361956265960537</v>
      </c>
      <c r="H82" s="8">
        <v>1.5452445332450672E-2</v>
      </c>
      <c r="I82" s="8">
        <v>19907.745232805868</v>
      </c>
      <c r="J82" s="8">
        <v>8153721.0599999996</v>
      </c>
      <c r="K82" s="8">
        <v>960053.29</v>
      </c>
      <c r="L82" s="8">
        <v>17082851.600000001</v>
      </c>
      <c r="M82" s="8">
        <v>100472374.65000001</v>
      </c>
      <c r="N82" s="8">
        <v>1038780</v>
      </c>
    </row>
    <row r="83" spans="1:14" x14ac:dyDescent="0.25">
      <c r="A83" t="s">
        <v>101</v>
      </c>
      <c r="B83">
        <v>10</v>
      </c>
      <c r="C83">
        <v>2012</v>
      </c>
      <c r="D83">
        <v>0</v>
      </c>
      <c r="E83">
        <v>0</v>
      </c>
      <c r="F83" s="8">
        <v>0</v>
      </c>
      <c r="G83">
        <v>0</v>
      </c>
      <c r="H83">
        <v>0</v>
      </c>
      <c r="I83" s="8">
        <v>52640.266509766858</v>
      </c>
      <c r="J83" s="8">
        <v>264655.39050496399</v>
      </c>
      <c r="K83" s="8">
        <v>263249.74505719962</v>
      </c>
      <c r="L83" s="8">
        <v>4574186.9854882341</v>
      </c>
      <c r="M83" s="8">
        <v>28771394.620974261</v>
      </c>
      <c r="N83" s="8">
        <v>654502.8414894836</v>
      </c>
    </row>
    <row r="84" spans="1:14" x14ac:dyDescent="0.25">
      <c r="A84" t="s">
        <v>101</v>
      </c>
      <c r="B84">
        <v>10</v>
      </c>
      <c r="C84">
        <v>2013</v>
      </c>
      <c r="D84">
        <v>1</v>
      </c>
      <c r="E84" s="8">
        <v>0.15998728441358745</v>
      </c>
      <c r="F84" s="8">
        <v>0.15998728441358745</v>
      </c>
      <c r="G84" s="8">
        <v>0.19990678578545587</v>
      </c>
      <c r="H84" s="8">
        <v>0.19990678578545587</v>
      </c>
      <c r="I84" s="8">
        <v>52640.266509766858</v>
      </c>
      <c r="J84" s="8">
        <v>601321.04808850761</v>
      </c>
      <c r="K84" s="8">
        <v>323332.40929772059</v>
      </c>
      <c r="L84" s="8">
        <v>5344540.5729684532</v>
      </c>
      <c r="M84" s="8">
        <v>31625651.627656102</v>
      </c>
      <c r="N84" s="8">
        <v>653823.1069859881</v>
      </c>
    </row>
    <row r="85" spans="1:14" x14ac:dyDescent="0.25">
      <c r="A85" t="s">
        <v>101</v>
      </c>
      <c r="B85">
        <v>10</v>
      </c>
      <c r="C85">
        <v>2014</v>
      </c>
      <c r="D85">
        <v>2</v>
      </c>
      <c r="E85" s="8">
        <v>0.13320343081262398</v>
      </c>
      <c r="F85" s="8">
        <v>6.660171540631199E-2</v>
      </c>
      <c r="G85" s="8">
        <v>0.19067294931916232</v>
      </c>
      <c r="H85" s="8">
        <v>9.5336474659581158E-2</v>
      </c>
      <c r="I85" s="8">
        <v>52640.266509766858</v>
      </c>
      <c r="J85" s="8">
        <v>377955.70898967882</v>
      </c>
      <c r="K85" s="8">
        <v>372135.84178023943</v>
      </c>
      <c r="L85" s="8">
        <v>5155488.9270997066</v>
      </c>
      <c r="M85" s="8">
        <v>34578584.557692841</v>
      </c>
      <c r="N85" s="8">
        <v>684181.816600258</v>
      </c>
    </row>
    <row r="86" spans="1:14" x14ac:dyDescent="0.25">
      <c r="A86" t="s">
        <v>101</v>
      </c>
      <c r="B86">
        <v>10</v>
      </c>
      <c r="C86">
        <v>2015</v>
      </c>
      <c r="D86">
        <v>3</v>
      </c>
      <c r="E86" s="8">
        <v>-5.808604743437723E-2</v>
      </c>
      <c r="F86" s="8">
        <v>-1.9362015811459077E-2</v>
      </c>
      <c r="G86" s="8">
        <v>1.6191917824257225E-2</v>
      </c>
      <c r="H86" s="8">
        <v>5.3973059414190753E-3</v>
      </c>
      <c r="I86" s="8">
        <v>52640.266509766858</v>
      </c>
      <c r="J86" s="8">
        <v>522698.95945591771</v>
      </c>
      <c r="K86" s="8">
        <v>397315.04430330993</v>
      </c>
      <c r="L86" s="8">
        <v>4837043.2721595848</v>
      </c>
      <c r="M86" s="8">
        <v>34090864.018999852</v>
      </c>
      <c r="N86" s="8">
        <v>617784.74846574164</v>
      </c>
    </row>
    <row r="87" spans="1:14" x14ac:dyDescent="0.25">
      <c r="A87" t="s">
        <v>101</v>
      </c>
      <c r="B87">
        <v>10</v>
      </c>
      <c r="C87">
        <v>2016</v>
      </c>
      <c r="D87">
        <v>4</v>
      </c>
      <c r="E87" s="8">
        <v>0.10570032062840497</v>
      </c>
      <c r="F87" s="8">
        <v>2.6425080157101242E-2</v>
      </c>
      <c r="G87" s="8">
        <v>0.19625011586789901</v>
      </c>
      <c r="H87" s="8">
        <v>4.9062528966974751E-2</v>
      </c>
      <c r="I87" s="8">
        <v>52640.266509766858</v>
      </c>
      <c r="J87" s="8">
        <v>301073.77125528106</v>
      </c>
      <c r="K87" s="8">
        <v>427500.38916711073</v>
      </c>
      <c r="L87" s="8">
        <v>4168529.7145479382</v>
      </c>
      <c r="M87" s="8">
        <v>35164231.160510942</v>
      </c>
      <c r="N87" s="8">
        <v>587758.50444211252</v>
      </c>
    </row>
    <row r="88" spans="1:14" x14ac:dyDescent="0.25">
      <c r="A88" t="s">
        <v>101</v>
      </c>
      <c r="B88">
        <v>10</v>
      </c>
      <c r="C88">
        <v>2017</v>
      </c>
      <c r="D88">
        <v>5</v>
      </c>
      <c r="E88" s="8">
        <v>-0.13670486645300484</v>
      </c>
      <c r="F88" s="8">
        <v>-2.7340973290600968E-2</v>
      </c>
      <c r="G88" s="8">
        <v>-3.0313607899063736E-2</v>
      </c>
      <c r="H88" s="8">
        <v>-6.0627215798127474E-3</v>
      </c>
      <c r="I88" s="8">
        <v>52640.266509766858</v>
      </c>
      <c r="J88" s="8">
        <v>679347.7277363945</v>
      </c>
      <c r="K88" s="8">
        <v>452809.41224960831</v>
      </c>
      <c r="L88" s="8">
        <v>4544800.0208773604</v>
      </c>
      <c r="M88" s="8">
        <v>36549703.107982308</v>
      </c>
      <c r="N88" s="8">
        <v>507844.52462776488</v>
      </c>
    </row>
    <row r="89" spans="1:14" x14ac:dyDescent="0.25">
      <c r="A89" t="s">
        <v>101</v>
      </c>
      <c r="B89">
        <v>10</v>
      </c>
      <c r="C89">
        <v>2018</v>
      </c>
      <c r="D89">
        <v>6</v>
      </c>
      <c r="E89" s="8">
        <v>3.4683124111158245E-2</v>
      </c>
      <c r="F89" s="8">
        <v>5.7805206851930411E-3</v>
      </c>
      <c r="G89" s="8">
        <v>0.15725416476248535</v>
      </c>
      <c r="H89" s="8">
        <v>2.6209027460414227E-2</v>
      </c>
      <c r="I89" s="8">
        <v>52640.266509766858</v>
      </c>
      <c r="J89" s="8">
        <v>1139689.6075541805</v>
      </c>
      <c r="K89" s="8">
        <v>471575.34399329626</v>
      </c>
      <c r="L89" s="8">
        <v>5189124.0082856137</v>
      </c>
      <c r="M89" s="8">
        <v>41223823.911142647</v>
      </c>
      <c r="N89" s="8">
        <v>429797.61386639992</v>
      </c>
    </row>
    <row r="90" spans="1:14" x14ac:dyDescent="0.25">
      <c r="A90" t="s">
        <v>101</v>
      </c>
      <c r="B90">
        <v>10</v>
      </c>
      <c r="C90">
        <v>2019</v>
      </c>
      <c r="D90">
        <v>7</v>
      </c>
      <c r="E90" s="8">
        <v>-0.19029422758002587</v>
      </c>
      <c r="F90" s="8">
        <v>-2.7184889654289411E-2</v>
      </c>
      <c r="G90" s="8">
        <v>-5.2295061882026019E-2</v>
      </c>
      <c r="H90" s="8">
        <v>-7.4707231260037173E-3</v>
      </c>
      <c r="I90" s="8">
        <v>52640.266509766858</v>
      </c>
      <c r="J90" s="8">
        <v>544273.02680399991</v>
      </c>
      <c r="K90" s="8">
        <v>587969.84953199991</v>
      </c>
      <c r="L90" s="8">
        <v>4960043.0904959999</v>
      </c>
      <c r="M90" s="8">
        <v>36606780.573635995</v>
      </c>
      <c r="N90" s="8">
        <v>207137.73599999998</v>
      </c>
    </row>
    <row r="91" spans="1:14" x14ac:dyDescent="0.25">
      <c r="A91" t="s">
        <v>101</v>
      </c>
      <c r="B91">
        <v>10</v>
      </c>
      <c r="C91">
        <v>2020</v>
      </c>
      <c r="D91">
        <v>8</v>
      </c>
      <c r="E91" s="8">
        <v>0.38730355472361966</v>
      </c>
      <c r="F91" s="8">
        <v>4.8412944340452457E-2</v>
      </c>
      <c r="G91" s="8">
        <v>0.54025340506507724</v>
      </c>
      <c r="H91" s="8">
        <v>6.7531675633134655E-2</v>
      </c>
      <c r="I91" s="8">
        <v>52640.266509766858</v>
      </c>
      <c r="J91" s="8">
        <v>678398.5</v>
      </c>
      <c r="K91" s="8">
        <v>347242.39</v>
      </c>
      <c r="L91" s="8">
        <v>5674502.1799999997</v>
      </c>
      <c r="M91" s="8">
        <v>42856749.07</v>
      </c>
      <c r="N91" s="8">
        <v>187260</v>
      </c>
    </row>
    <row r="92" spans="1:14" x14ac:dyDescent="0.25">
      <c r="A92" t="s">
        <v>102</v>
      </c>
      <c r="B92">
        <v>11</v>
      </c>
      <c r="C92">
        <v>2012</v>
      </c>
      <c r="D92">
        <v>0</v>
      </c>
      <c r="E92">
        <v>0</v>
      </c>
      <c r="F92" s="8">
        <v>0</v>
      </c>
      <c r="G92">
        <v>0</v>
      </c>
      <c r="H92">
        <v>0</v>
      </c>
      <c r="I92" s="8">
        <v>46303.044464484847</v>
      </c>
      <c r="J92" s="8">
        <v>210085.33904359987</v>
      </c>
      <c r="K92" s="8">
        <v>122678.28420813939</v>
      </c>
      <c r="L92" s="8">
        <v>0</v>
      </c>
      <c r="M92" s="8">
        <v>0</v>
      </c>
      <c r="N92" s="8">
        <v>548994.13982401893</v>
      </c>
    </row>
    <row r="93" spans="1:14" x14ac:dyDescent="0.25">
      <c r="A93" t="s">
        <v>102</v>
      </c>
      <c r="B93">
        <v>11</v>
      </c>
      <c r="C93">
        <v>2013</v>
      </c>
      <c r="D93">
        <v>1</v>
      </c>
      <c r="E93" s="8">
        <v>5.4561056428202949E-2</v>
      </c>
      <c r="F93" s="8">
        <v>5.4561056428202949E-2</v>
      </c>
      <c r="G93" s="8">
        <v>7.0999441609948435E-2</v>
      </c>
      <c r="H93" s="8">
        <v>7.0999441609948435E-2</v>
      </c>
      <c r="I93" s="8">
        <v>46303.044464484847</v>
      </c>
      <c r="J93" s="8">
        <v>453720.77503261087</v>
      </c>
      <c r="K93" s="8">
        <v>179125.53581598456</v>
      </c>
      <c r="L93" s="8">
        <v>5511779.6774347117</v>
      </c>
      <c r="M93" s="8">
        <v>21099771.524651162</v>
      </c>
      <c r="N93" s="8">
        <v>552103.03805125959</v>
      </c>
    </row>
    <row r="94" spans="1:14" x14ac:dyDescent="0.25">
      <c r="A94" t="s">
        <v>102</v>
      </c>
      <c r="B94">
        <v>11</v>
      </c>
      <c r="C94">
        <v>2014</v>
      </c>
      <c r="D94">
        <v>2</v>
      </c>
      <c r="E94" s="8">
        <v>0.11453538223070013</v>
      </c>
      <c r="F94" s="8">
        <v>5.7267691115350065E-2</v>
      </c>
      <c r="G94" s="8">
        <v>0.1327515259455706</v>
      </c>
      <c r="H94" s="8">
        <v>6.6375762972785302E-2</v>
      </c>
      <c r="I94" s="8">
        <v>46303.044464484847</v>
      </c>
      <c r="J94" s="8">
        <v>410746.35572677414</v>
      </c>
      <c r="K94" s="8">
        <v>180138.01639049774</v>
      </c>
      <c r="L94" s="8">
        <v>5953434.4255509386</v>
      </c>
      <c r="M94" s="8">
        <v>25583873.111111492</v>
      </c>
      <c r="N94" s="8">
        <v>567185.86297776212</v>
      </c>
    </row>
    <row r="95" spans="1:14" x14ac:dyDescent="0.25">
      <c r="A95" t="s">
        <v>102</v>
      </c>
      <c r="B95">
        <v>11</v>
      </c>
      <c r="C95">
        <v>2015</v>
      </c>
      <c r="D95">
        <v>3</v>
      </c>
      <c r="E95" s="8">
        <v>0.12618444957594849</v>
      </c>
      <c r="F95" s="8">
        <v>4.2061483191982829E-2</v>
      </c>
      <c r="G95" s="8">
        <v>0.14617444520028952</v>
      </c>
      <c r="H95" s="8">
        <v>4.8724815066763176E-2</v>
      </c>
      <c r="I95" s="8">
        <v>46303.044464484847</v>
      </c>
      <c r="J95" s="8">
        <v>251237.85270540451</v>
      </c>
      <c r="K95" s="8">
        <v>180336.86615346966</v>
      </c>
      <c r="L95" s="8">
        <v>5349588.7377691045</v>
      </c>
      <c r="M95" s="8">
        <v>23002651.302560795</v>
      </c>
      <c r="N95" s="8">
        <v>524569.95160936436</v>
      </c>
    </row>
    <row r="96" spans="1:14" x14ac:dyDescent="0.25">
      <c r="A96" t="s">
        <v>102</v>
      </c>
      <c r="B96">
        <v>11</v>
      </c>
      <c r="C96">
        <v>2016</v>
      </c>
      <c r="D96">
        <v>4</v>
      </c>
      <c r="E96" s="8">
        <v>0.1822446931895722</v>
      </c>
      <c r="F96" s="8">
        <v>4.5561173297393051E-2</v>
      </c>
      <c r="G96" s="8">
        <v>0.20400549380575603</v>
      </c>
      <c r="H96" s="8">
        <v>5.1001373451439007E-2</v>
      </c>
      <c r="I96" s="8">
        <v>46303.044464484847</v>
      </c>
      <c r="J96" s="8">
        <v>132718.12477663788</v>
      </c>
      <c r="K96" s="8">
        <v>182484.63986651698</v>
      </c>
      <c r="L96" s="8">
        <v>6133399.4311829507</v>
      </c>
      <c r="M96" s="8">
        <v>22923434.658456102</v>
      </c>
      <c r="N96" s="8">
        <v>489765.75951154815</v>
      </c>
    </row>
    <row r="97" spans="1:14" x14ac:dyDescent="0.25">
      <c r="A97" t="s">
        <v>102</v>
      </c>
      <c r="B97">
        <v>11</v>
      </c>
      <c r="C97">
        <v>2017</v>
      </c>
      <c r="D97">
        <v>5</v>
      </c>
      <c r="E97" s="8">
        <v>0.16221950626753942</v>
      </c>
      <c r="F97" s="8">
        <v>3.2443901253507886E-2</v>
      </c>
      <c r="G97" s="8">
        <v>0.18574786388713196</v>
      </c>
      <c r="H97" s="8">
        <v>3.7149572777426393E-2</v>
      </c>
      <c r="I97" s="8">
        <v>46303.044464484847</v>
      </c>
      <c r="J97" s="8">
        <v>295624.53582326957</v>
      </c>
      <c r="K97" s="8">
        <v>198489.13836951708</v>
      </c>
      <c r="L97" s="8">
        <v>5639699.8305745879</v>
      </c>
      <c r="M97" s="8">
        <v>22773679.56489541</v>
      </c>
      <c r="N97" s="8">
        <v>450733.6485147599</v>
      </c>
    </row>
    <row r="98" spans="1:14" x14ac:dyDescent="0.25">
      <c r="A98" t="s">
        <v>102</v>
      </c>
      <c r="B98">
        <v>11</v>
      </c>
      <c r="C98">
        <v>2018</v>
      </c>
      <c r="D98">
        <v>6</v>
      </c>
      <c r="E98" s="8">
        <v>0.35796368382708693</v>
      </c>
      <c r="F98" s="8">
        <v>5.9660613971181158E-2</v>
      </c>
      <c r="G98" s="8">
        <v>0.38648312544531122</v>
      </c>
      <c r="H98" s="8">
        <v>6.4413854240885207E-2</v>
      </c>
      <c r="I98" s="8">
        <v>46303.044464484847</v>
      </c>
      <c r="J98" s="8">
        <v>674094.55796359538</v>
      </c>
      <c r="K98" s="8">
        <v>205227.48842270995</v>
      </c>
      <c r="L98" s="8">
        <v>6344778.9694544878</v>
      </c>
      <c r="M98" s="8">
        <v>22147509.648221519</v>
      </c>
      <c r="N98" s="8">
        <v>375328.81779119989</v>
      </c>
    </row>
    <row r="99" spans="1:14" x14ac:dyDescent="0.25">
      <c r="A99" t="s">
        <v>102</v>
      </c>
      <c r="B99">
        <v>11</v>
      </c>
      <c r="C99">
        <v>2019</v>
      </c>
      <c r="D99">
        <v>7</v>
      </c>
      <c r="E99" s="8">
        <v>0.23777173526600912</v>
      </c>
      <c r="F99" s="8">
        <v>3.3967390752287017E-2</v>
      </c>
      <c r="G99" s="8">
        <v>0.26026928598940641</v>
      </c>
      <c r="H99" s="8">
        <v>3.7181326569915199E-2</v>
      </c>
      <c r="I99" s="8">
        <v>46303.044464484847</v>
      </c>
      <c r="J99" s="8">
        <v>220761.75076799997</v>
      </c>
      <c r="K99" s="8">
        <v>270904.80268799997</v>
      </c>
      <c r="L99" s="8">
        <v>7600729.9890599987</v>
      </c>
      <c r="M99" s="8">
        <v>22690666.635935996</v>
      </c>
      <c r="N99" s="8">
        <v>191334.31199999998</v>
      </c>
    </row>
    <row r="100" spans="1:14" x14ac:dyDescent="0.25">
      <c r="A100" t="s">
        <v>102</v>
      </c>
      <c r="B100">
        <v>11</v>
      </c>
      <c r="C100">
        <v>2020</v>
      </c>
      <c r="D100">
        <v>8</v>
      </c>
      <c r="E100" s="8">
        <v>0.53318173034667649</v>
      </c>
      <c r="F100" s="8">
        <v>6.6647716293334561E-2</v>
      </c>
      <c r="G100" s="8">
        <v>0.6237289213974746</v>
      </c>
      <c r="H100" s="8">
        <v>7.7966115174684325E-2</v>
      </c>
      <c r="I100" s="8">
        <v>46303.044464484847</v>
      </c>
      <c r="J100" s="8">
        <v>638724.55000000005</v>
      </c>
      <c r="K100" s="8">
        <v>194092.33</v>
      </c>
      <c r="L100" s="8">
        <v>8444340.6600000001</v>
      </c>
      <c r="M100" s="8">
        <v>26948931.359999999</v>
      </c>
      <c r="N100" s="8">
        <v>171600</v>
      </c>
    </row>
    <row r="101" spans="1:14" x14ac:dyDescent="0.25">
      <c r="A101" t="s">
        <v>103</v>
      </c>
      <c r="B101">
        <v>12</v>
      </c>
      <c r="C101">
        <v>2012</v>
      </c>
      <c r="D101">
        <v>0</v>
      </c>
      <c r="E101">
        <v>0</v>
      </c>
      <c r="F101" s="8">
        <v>0</v>
      </c>
      <c r="G101">
        <v>0</v>
      </c>
      <c r="H101">
        <v>0</v>
      </c>
      <c r="I101" s="8">
        <v>38044.574494750355</v>
      </c>
      <c r="J101" s="8">
        <v>1504492.5357907093</v>
      </c>
      <c r="K101" s="8">
        <v>398653.80358240649</v>
      </c>
      <c r="L101" s="8">
        <v>15280728.884884728</v>
      </c>
      <c r="M101" s="8">
        <v>49837517.241806217</v>
      </c>
      <c r="N101" s="8">
        <v>599922.98711268196</v>
      </c>
    </row>
    <row r="102" spans="1:14" x14ac:dyDescent="0.25">
      <c r="A102" t="s">
        <v>103</v>
      </c>
      <c r="B102">
        <v>12</v>
      </c>
      <c r="C102">
        <v>2013</v>
      </c>
      <c r="D102">
        <v>1</v>
      </c>
      <c r="E102" s="8">
        <v>-0.11643738091790704</v>
      </c>
      <c r="F102" s="8">
        <v>-0.11643738091790704</v>
      </c>
      <c r="G102" s="8">
        <v>-8.0171372757633044E-2</v>
      </c>
      <c r="H102" s="8">
        <v>-8.0171372757633044E-2</v>
      </c>
      <c r="I102" s="8">
        <v>38044.574494750355</v>
      </c>
      <c r="J102" s="8">
        <v>1868297.3818658034</v>
      </c>
      <c r="K102" s="8">
        <v>457523.766057236</v>
      </c>
      <c r="L102" s="8">
        <v>13093997.274457641</v>
      </c>
      <c r="M102" s="8">
        <v>46901018.427443132</v>
      </c>
      <c r="N102" s="8">
        <v>679878.07914631302</v>
      </c>
    </row>
    <row r="103" spans="1:14" x14ac:dyDescent="0.25">
      <c r="A103" t="s">
        <v>103</v>
      </c>
      <c r="B103">
        <v>12</v>
      </c>
      <c r="C103">
        <v>2014</v>
      </c>
      <c r="D103">
        <v>2</v>
      </c>
      <c r="E103" s="8">
        <v>5.2348207497660906E-2</v>
      </c>
      <c r="F103" s="8">
        <v>2.6174103748830453E-2</v>
      </c>
      <c r="G103" s="8">
        <v>0.10368231676730749</v>
      </c>
      <c r="H103" s="8">
        <v>5.1841158383653746E-2</v>
      </c>
      <c r="I103" s="8">
        <v>38044.574494750355</v>
      </c>
      <c r="J103" s="8">
        <v>1448252.1030850278</v>
      </c>
      <c r="K103" s="8">
        <v>490648.42788056878</v>
      </c>
      <c r="L103" s="8">
        <v>9032658.8190794811</v>
      </c>
      <c r="M103" s="8">
        <v>47730199.865317039</v>
      </c>
      <c r="N103" s="8">
        <v>759768.24349276861</v>
      </c>
    </row>
    <row r="104" spans="1:14" x14ac:dyDescent="0.25">
      <c r="A104" t="s">
        <v>103</v>
      </c>
      <c r="B104">
        <v>12</v>
      </c>
      <c r="C104">
        <v>2015</v>
      </c>
      <c r="D104">
        <v>3</v>
      </c>
      <c r="E104" s="8">
        <v>-8.0069245662407529E-2</v>
      </c>
      <c r="F104" s="8">
        <v>-2.6689748554135844E-2</v>
      </c>
      <c r="G104" s="8">
        <v>-1.4303120693752128E-2</v>
      </c>
      <c r="H104" s="8">
        <v>-4.7677068979173759E-3</v>
      </c>
      <c r="I104" s="8">
        <v>38044.574494750355</v>
      </c>
      <c r="J104" s="8">
        <v>1852049.7704728469</v>
      </c>
      <c r="K104" s="8">
        <v>474859.46960249019</v>
      </c>
      <c r="L104" s="8">
        <v>8127074.6896176012</v>
      </c>
      <c r="M104" s="8">
        <v>44201478.514234826</v>
      </c>
      <c r="N104" s="8">
        <v>724045.40853903838</v>
      </c>
    </row>
    <row r="105" spans="1:14" x14ac:dyDescent="0.25">
      <c r="A105" t="s">
        <v>103</v>
      </c>
      <c r="B105">
        <v>12</v>
      </c>
      <c r="C105">
        <v>2016</v>
      </c>
      <c r="D105">
        <v>4</v>
      </c>
      <c r="E105" s="8">
        <v>3.4265810359301756E-2</v>
      </c>
      <c r="F105" s="8">
        <v>8.5664525898254389E-3</v>
      </c>
      <c r="G105" s="8">
        <v>0.11412279308825775</v>
      </c>
      <c r="H105" s="8">
        <v>2.8530698272064437E-2</v>
      </c>
      <c r="I105" s="8">
        <v>38044.574494750355</v>
      </c>
      <c r="J105" s="8">
        <v>1610099.3331452173</v>
      </c>
      <c r="K105" s="8">
        <v>482192.52151705819</v>
      </c>
      <c r="L105" s="8">
        <v>412297.2835027182</v>
      </c>
      <c r="M105" s="8">
        <v>47524425.714456812</v>
      </c>
      <c r="N105" s="8">
        <v>671893.68948350626</v>
      </c>
    </row>
    <row r="106" spans="1:14" x14ac:dyDescent="0.25">
      <c r="A106" t="s">
        <v>103</v>
      </c>
      <c r="B106">
        <v>12</v>
      </c>
      <c r="C106">
        <v>2017</v>
      </c>
      <c r="D106">
        <v>5</v>
      </c>
      <c r="E106" s="8">
        <v>5.0721662202761267E-2</v>
      </c>
      <c r="F106" s="8">
        <v>1.0144332440552253E-2</v>
      </c>
      <c r="G106" s="8">
        <v>0.14429505029694323</v>
      </c>
      <c r="H106" s="8">
        <v>2.8859010059388644E-2</v>
      </c>
      <c r="I106" s="8">
        <v>38044.574494750355</v>
      </c>
      <c r="J106" s="8">
        <v>1195287.9707301422</v>
      </c>
      <c r="K106" s="8">
        <v>480136.77983283118</v>
      </c>
      <c r="L106" s="8">
        <v>9491800.8021429684</v>
      </c>
      <c r="M106" s="8">
        <v>47733619.910904631</v>
      </c>
      <c r="N106" s="8">
        <v>598414.29785747989</v>
      </c>
    </row>
    <row r="107" spans="1:14" x14ac:dyDescent="0.25">
      <c r="A107" t="s">
        <v>103</v>
      </c>
      <c r="B107">
        <v>12</v>
      </c>
      <c r="C107">
        <v>2018</v>
      </c>
      <c r="D107">
        <v>6</v>
      </c>
      <c r="E107" s="8">
        <v>-9.9629980129333964E-3</v>
      </c>
      <c r="F107" s="8">
        <v>-1.6604996688222328E-3</v>
      </c>
      <c r="G107" s="8">
        <v>9.8153914728860384E-2</v>
      </c>
      <c r="H107" s="8">
        <v>1.6358985788143397E-2</v>
      </c>
      <c r="I107" s="8">
        <v>38044.574494750355</v>
      </c>
      <c r="J107" s="8">
        <v>1170518.0085193606</v>
      </c>
      <c r="K107" s="8">
        <v>518732.91437081387</v>
      </c>
      <c r="L107" s="8">
        <v>23530717.697300326</v>
      </c>
      <c r="M107" s="8">
        <v>49159006.468589991</v>
      </c>
      <c r="N107" s="8">
        <v>512918.13053519989</v>
      </c>
    </row>
    <row r="108" spans="1:14" x14ac:dyDescent="0.25">
      <c r="A108" t="s">
        <v>103</v>
      </c>
      <c r="B108">
        <v>12</v>
      </c>
      <c r="C108">
        <v>2019</v>
      </c>
      <c r="D108">
        <v>7</v>
      </c>
      <c r="E108" s="8">
        <v>3.148530590342286E-3</v>
      </c>
      <c r="F108" s="8">
        <v>4.4979008433461231E-4</v>
      </c>
      <c r="G108" s="8">
        <v>0.12468909610654931</v>
      </c>
      <c r="H108" s="8">
        <v>1.7812728015221331E-2</v>
      </c>
      <c r="I108" s="8">
        <v>38044.574494750355</v>
      </c>
      <c r="J108" s="8">
        <v>1014184.0244639998</v>
      </c>
      <c r="K108" s="8">
        <v>627344.23720799992</v>
      </c>
      <c r="L108" s="8">
        <v>12362650.183103997</v>
      </c>
      <c r="M108" s="8">
        <v>49458927.579515994</v>
      </c>
      <c r="N108" s="8">
        <v>258498.86399999997</v>
      </c>
    </row>
    <row r="109" spans="1:14" x14ac:dyDescent="0.25">
      <c r="A109" t="s">
        <v>103</v>
      </c>
      <c r="B109">
        <v>12</v>
      </c>
      <c r="C109">
        <v>2020</v>
      </c>
      <c r="D109">
        <v>8</v>
      </c>
      <c r="E109" s="8">
        <v>3.5224058781868205E-2</v>
      </c>
      <c r="F109" s="8">
        <v>4.4030073477335256E-3</v>
      </c>
      <c r="G109" s="8">
        <v>0.16975318775943793</v>
      </c>
      <c r="H109" s="8">
        <v>2.1219148469929741E-2</v>
      </c>
      <c r="I109" s="8">
        <v>38044.574494750355</v>
      </c>
      <c r="J109" s="8">
        <v>1982699.65</v>
      </c>
      <c r="K109" s="8">
        <v>377806.88</v>
      </c>
      <c r="L109" s="8">
        <v>18739995.719999999</v>
      </c>
      <c r="M109" s="8">
        <v>51359136.829999998</v>
      </c>
      <c r="N109" s="8">
        <v>222900</v>
      </c>
    </row>
    <row r="110" spans="1:14" x14ac:dyDescent="0.25">
      <c r="A110" t="s">
        <v>104</v>
      </c>
      <c r="B110">
        <v>13</v>
      </c>
      <c r="C110">
        <v>2012</v>
      </c>
      <c r="D110">
        <v>0</v>
      </c>
      <c r="E110">
        <v>0</v>
      </c>
      <c r="F110" s="8">
        <v>0</v>
      </c>
      <c r="G110">
        <v>0</v>
      </c>
      <c r="H110">
        <v>0</v>
      </c>
      <c r="I110" s="8">
        <v>37136.994339521341</v>
      </c>
      <c r="J110" s="8">
        <v>870254.6670351713</v>
      </c>
      <c r="K110" s="8">
        <v>232456.22501611337</v>
      </c>
      <c r="L110" s="8">
        <v>5555311.1132306047</v>
      </c>
      <c r="M110" s="8">
        <v>25128834.481222175</v>
      </c>
      <c r="N110" s="8">
        <v>617027.91672645556</v>
      </c>
    </row>
    <row r="111" spans="1:14" x14ac:dyDescent="0.25">
      <c r="A111" t="s">
        <v>104</v>
      </c>
      <c r="B111">
        <v>13</v>
      </c>
      <c r="C111">
        <v>2013</v>
      </c>
      <c r="D111">
        <v>1</v>
      </c>
      <c r="E111" s="8">
        <v>6.8579583087300777E-2</v>
      </c>
      <c r="F111" s="8">
        <v>6.8579583087300777E-2</v>
      </c>
      <c r="G111" s="8">
        <v>8.5194496556134786E-2</v>
      </c>
      <c r="H111" s="8">
        <v>8.5194496556134786E-2</v>
      </c>
      <c r="I111" s="8">
        <v>37136.994339521341</v>
      </c>
      <c r="J111" s="8">
        <v>1110177.4530116278</v>
      </c>
      <c r="K111" s="8">
        <v>260874.8001985607</v>
      </c>
      <c r="L111" s="8">
        <v>5423680.1421870347</v>
      </c>
      <c r="M111" s="8">
        <v>25936021.643132336</v>
      </c>
      <c r="N111" s="8">
        <v>627709.82999285695</v>
      </c>
    </row>
    <row r="112" spans="1:14" x14ac:dyDescent="0.25">
      <c r="A112" t="s">
        <v>104</v>
      </c>
      <c r="B112">
        <v>13</v>
      </c>
      <c r="C112">
        <v>2014</v>
      </c>
      <c r="D112">
        <v>2</v>
      </c>
      <c r="E112" s="8">
        <v>5.5444922304931255E-2</v>
      </c>
      <c r="F112" s="8">
        <v>2.7722461152465627E-2</v>
      </c>
      <c r="G112" s="8">
        <v>7.39388054816454E-2</v>
      </c>
      <c r="H112" s="8">
        <v>3.69694027408227E-2</v>
      </c>
      <c r="I112" s="8">
        <v>37136.994339521341</v>
      </c>
      <c r="J112" s="8">
        <v>916198.29901585588</v>
      </c>
      <c r="K112" s="8">
        <v>29042909.23162996</v>
      </c>
      <c r="L112" s="8">
        <v>6552954.0332598146</v>
      </c>
      <c r="M112" s="8">
        <v>29746006.174860768</v>
      </c>
      <c r="N112" s="8">
        <v>681373.69454281603</v>
      </c>
    </row>
    <row r="113" spans="1:14" x14ac:dyDescent="0.25">
      <c r="A113" t="s">
        <v>104</v>
      </c>
      <c r="B113">
        <v>13</v>
      </c>
      <c r="C113">
        <v>2015</v>
      </c>
      <c r="D113">
        <v>3</v>
      </c>
      <c r="E113" s="8">
        <v>-0.12149667297402968</v>
      </c>
      <c r="F113" s="8">
        <v>-4.0498890991343225E-2</v>
      </c>
      <c r="G113" s="8">
        <v>-0.10121681428134595</v>
      </c>
      <c r="H113" s="8">
        <v>-3.3738938093781985E-2</v>
      </c>
      <c r="I113" s="8">
        <v>37136.994339521341</v>
      </c>
      <c r="J113" s="8">
        <v>783744.68965230661</v>
      </c>
      <c r="K113" s="8">
        <v>272836.76455853489</v>
      </c>
      <c r="L113" s="8">
        <v>6360602.3780409303</v>
      </c>
      <c r="M113" s="8">
        <v>27403207.717035953</v>
      </c>
      <c r="N113" s="8">
        <v>632303.53172328114</v>
      </c>
    </row>
    <row r="114" spans="1:14" x14ac:dyDescent="0.25">
      <c r="A114" t="s">
        <v>104</v>
      </c>
      <c r="B114">
        <v>13</v>
      </c>
      <c r="C114">
        <v>2016</v>
      </c>
      <c r="D114">
        <v>4</v>
      </c>
      <c r="E114" s="8">
        <v>-3.8013170382552273E-2</v>
      </c>
      <c r="F114" s="8">
        <v>-9.5032925956380684E-3</v>
      </c>
      <c r="G114" s="8">
        <v>-1.5950601033426597E-2</v>
      </c>
      <c r="H114" s="8">
        <v>-3.9876502583566491E-3</v>
      </c>
      <c r="I114" s="8">
        <v>37136.994339521341</v>
      </c>
      <c r="J114" s="8">
        <v>877721.43556336453</v>
      </c>
      <c r="K114" s="8">
        <v>268571.40020561335</v>
      </c>
      <c r="L114" s="8">
        <v>6598656.4307943126</v>
      </c>
      <c r="M114" s="8">
        <v>30784043.451797508</v>
      </c>
      <c r="N114" s="8">
        <v>597260.83122325817</v>
      </c>
    </row>
    <row r="115" spans="1:14" x14ac:dyDescent="0.25">
      <c r="A115" t="s">
        <v>104</v>
      </c>
      <c r="B115">
        <v>13</v>
      </c>
      <c r="C115">
        <v>2017</v>
      </c>
      <c r="D115">
        <v>5</v>
      </c>
      <c r="E115" s="8">
        <v>-8.507908537210368E-2</v>
      </c>
      <c r="F115" s="8">
        <v>-1.7015817074420736E-2</v>
      </c>
      <c r="G115" s="8">
        <v>-6.1236892027398904E-2</v>
      </c>
      <c r="H115" s="8">
        <v>-1.2247378405479781E-2</v>
      </c>
      <c r="I115" s="8">
        <v>37136.994339521341</v>
      </c>
      <c r="J115" s="8">
        <v>690087.21929551277</v>
      </c>
      <c r="K115" s="8">
        <v>289528.79531969363</v>
      </c>
      <c r="L115" s="8">
        <v>7395354.85385611</v>
      </c>
      <c r="M115" s="8">
        <v>30663318.656402595</v>
      </c>
      <c r="N115" s="8">
        <v>514959.34757786989</v>
      </c>
    </row>
    <row r="116" spans="1:14" x14ac:dyDescent="0.25">
      <c r="A116" t="s">
        <v>104</v>
      </c>
      <c r="B116">
        <v>13</v>
      </c>
      <c r="C116">
        <v>2018</v>
      </c>
      <c r="D116">
        <v>6</v>
      </c>
      <c r="E116" s="8">
        <v>1.4973458655389855E-2</v>
      </c>
      <c r="F116" s="8">
        <v>2.4955764425649758E-3</v>
      </c>
      <c r="G116" s="8">
        <v>4.3870516287108856E-2</v>
      </c>
      <c r="H116" s="8">
        <v>7.3117527145181429E-3</v>
      </c>
      <c r="I116" s="8">
        <v>37136.994339521341</v>
      </c>
      <c r="J116" s="8">
        <v>1209843.6397946025</v>
      </c>
      <c r="K116" s="8">
        <v>298752.19929074513</v>
      </c>
      <c r="L116" s="8">
        <v>6607949.1333421161</v>
      </c>
      <c r="M116" s="8">
        <v>29740896.236524351</v>
      </c>
      <c r="N116" s="8">
        <v>432108.93988079991</v>
      </c>
    </row>
    <row r="117" spans="1:14" x14ac:dyDescent="0.25">
      <c r="A117" t="s">
        <v>104</v>
      </c>
      <c r="B117">
        <v>13</v>
      </c>
      <c r="C117">
        <v>2019</v>
      </c>
      <c r="D117">
        <v>7</v>
      </c>
      <c r="E117" s="8">
        <v>-3.5934295713660809E-2</v>
      </c>
      <c r="F117" s="8">
        <v>-5.1334708162372586E-3</v>
      </c>
      <c r="G117" s="8">
        <v>-4.9165897146752173E-3</v>
      </c>
      <c r="H117" s="8">
        <v>-7.0236995923931677E-4</v>
      </c>
      <c r="I117" s="8">
        <v>37136.994339521341</v>
      </c>
      <c r="J117" s="8">
        <v>386635.50291599997</v>
      </c>
      <c r="K117" s="8">
        <v>335704.46426399995</v>
      </c>
      <c r="L117" s="8">
        <v>8905213.5787679981</v>
      </c>
      <c r="M117" s="8">
        <v>32905714.298183996</v>
      </c>
      <c r="N117" s="8">
        <v>207702.14399999997</v>
      </c>
    </row>
    <row r="118" spans="1:14" x14ac:dyDescent="0.25">
      <c r="A118" t="s">
        <v>104</v>
      </c>
      <c r="B118">
        <v>13</v>
      </c>
      <c r="C118">
        <v>2020</v>
      </c>
      <c r="D118">
        <v>8</v>
      </c>
      <c r="E118" s="8">
        <v>0.19886447473765798</v>
      </c>
      <c r="F118" s="8">
        <v>2.4858059342207247E-2</v>
      </c>
      <c r="G118" s="8">
        <v>0.23164614742963982</v>
      </c>
      <c r="H118" s="8">
        <v>2.8955768428704978E-2</v>
      </c>
      <c r="I118" s="8">
        <v>37136.994339521341</v>
      </c>
      <c r="J118" s="8">
        <v>696073.06</v>
      </c>
      <c r="K118" s="8">
        <v>218819.88</v>
      </c>
      <c r="L118" s="8">
        <v>7964966</v>
      </c>
      <c r="M118" s="8">
        <v>33777826.189999998</v>
      </c>
      <c r="N118" s="8">
        <v>184260</v>
      </c>
    </row>
    <row r="119" spans="1:14" x14ac:dyDescent="0.25">
      <c r="A119" t="s">
        <v>105</v>
      </c>
      <c r="B119">
        <v>14</v>
      </c>
      <c r="C119">
        <v>2012</v>
      </c>
      <c r="D119">
        <v>0</v>
      </c>
      <c r="E119">
        <v>0</v>
      </c>
      <c r="F119" s="8">
        <v>0</v>
      </c>
      <c r="G119">
        <v>0</v>
      </c>
      <c r="H119">
        <v>0</v>
      </c>
      <c r="I119" s="8">
        <v>21159.538940018912</v>
      </c>
      <c r="J119" s="8">
        <v>945260.77140194282</v>
      </c>
      <c r="K119" s="8">
        <v>658085.76848773332</v>
      </c>
      <c r="L119" s="8">
        <v>15045710.100584945</v>
      </c>
      <c r="M119" s="8">
        <v>42255218.663096197</v>
      </c>
      <c r="N119" s="8">
        <v>1733479.6402536207</v>
      </c>
    </row>
    <row r="120" spans="1:14" x14ac:dyDescent="0.25">
      <c r="A120" t="s">
        <v>105</v>
      </c>
      <c r="B120">
        <v>14</v>
      </c>
      <c r="C120">
        <v>2013</v>
      </c>
      <c r="D120">
        <v>1</v>
      </c>
      <c r="E120" s="8">
        <v>8.9591255898667024E-3</v>
      </c>
      <c r="F120" s="8">
        <v>8.9591255898667024E-3</v>
      </c>
      <c r="G120" s="8">
        <v>2.9814577663448687E-2</v>
      </c>
      <c r="H120" s="8">
        <v>2.9814577663448687E-2</v>
      </c>
      <c r="I120" s="8">
        <v>21159.538940018912</v>
      </c>
      <c r="J120" s="8">
        <v>1087087.0629563814</v>
      </c>
      <c r="K120" s="8">
        <v>677947.27087930706</v>
      </c>
      <c r="L120" s="8">
        <v>19608894.050570436</v>
      </c>
      <c r="M120" s="8">
        <v>42809156.983251579</v>
      </c>
      <c r="N120" s="8">
        <v>1738999.9432813441</v>
      </c>
    </row>
    <row r="121" spans="1:14" x14ac:dyDescent="0.25">
      <c r="A121" t="s">
        <v>105</v>
      </c>
      <c r="B121">
        <v>14</v>
      </c>
      <c r="C121">
        <v>2014</v>
      </c>
      <c r="D121">
        <v>2</v>
      </c>
      <c r="E121" s="8">
        <v>8.88036900688918E-2</v>
      </c>
      <c r="F121" s="8">
        <v>4.44018450344459E-2</v>
      </c>
      <c r="G121" s="8">
        <v>0.11441902937413792</v>
      </c>
      <c r="H121" s="8">
        <v>5.720951468706896E-2</v>
      </c>
      <c r="I121" s="8">
        <v>21159.538940018912</v>
      </c>
      <c r="J121" s="8">
        <v>1202348.895470968</v>
      </c>
      <c r="K121" s="8">
        <v>712774.03320019366</v>
      </c>
      <c r="L121" s="8">
        <v>9258133.9386910666</v>
      </c>
      <c r="M121" s="8">
        <v>49824342.328514151</v>
      </c>
      <c r="N121" s="8">
        <v>1878537.7693340178</v>
      </c>
    </row>
    <row r="122" spans="1:14" x14ac:dyDescent="0.25">
      <c r="A122" t="s">
        <v>105</v>
      </c>
      <c r="B122">
        <v>14</v>
      </c>
      <c r="C122">
        <v>2015</v>
      </c>
      <c r="D122">
        <v>3</v>
      </c>
      <c r="E122" s="8">
        <v>1.6170081365982164E-2</v>
      </c>
      <c r="F122" s="8">
        <v>5.390027121994055E-3</v>
      </c>
      <c r="G122" s="8">
        <v>4.6399579396389716E-2</v>
      </c>
      <c r="H122" s="8">
        <v>1.5466526465463239E-2</v>
      </c>
      <c r="I122" s="8">
        <v>21159.538940018912</v>
      </c>
      <c r="J122" s="8">
        <v>835719.60674818349</v>
      </c>
      <c r="K122" s="8">
        <v>697634.36789336801</v>
      </c>
      <c r="L122" s="8">
        <v>7487543.8363145022</v>
      </c>
      <c r="M122" s="8">
        <v>44588029.434126332</v>
      </c>
      <c r="N122" s="8">
        <v>1731943.5506204083</v>
      </c>
    </row>
    <row r="123" spans="1:14" x14ac:dyDescent="0.25">
      <c r="A123" t="s">
        <v>105</v>
      </c>
      <c r="B123">
        <v>14</v>
      </c>
      <c r="C123">
        <v>2016</v>
      </c>
      <c r="D123">
        <v>4</v>
      </c>
      <c r="E123" s="8">
        <v>8.885800422534601E-2</v>
      </c>
      <c r="F123" s="8">
        <v>2.2214501056336503E-2</v>
      </c>
      <c r="G123" s="8">
        <v>0.12363865574548939</v>
      </c>
      <c r="H123" s="8">
        <v>3.0909663936372348E-2</v>
      </c>
      <c r="I123" s="8">
        <v>21159.538940018912</v>
      </c>
      <c r="J123" s="8">
        <v>836203.70869006834</v>
      </c>
      <c r="K123" s="8">
        <v>681481.59543072374</v>
      </c>
      <c r="L123" s="8">
        <v>7192597.3050833503</v>
      </c>
      <c r="M123" s="8">
        <v>52613391.185915343</v>
      </c>
      <c r="N123" s="8">
        <v>1614801.6573709371</v>
      </c>
    </row>
    <row r="124" spans="1:14" x14ac:dyDescent="0.25">
      <c r="A124" t="s">
        <v>105</v>
      </c>
      <c r="B124">
        <v>14</v>
      </c>
      <c r="C124">
        <v>2017</v>
      </c>
      <c r="D124">
        <v>5</v>
      </c>
      <c r="E124" s="8">
        <v>0.12493952822629889</v>
      </c>
      <c r="F124" s="8">
        <v>2.4987905645259777E-2</v>
      </c>
      <c r="G124" s="8">
        <v>0.16416884408540255</v>
      </c>
      <c r="H124" s="8">
        <v>3.2833768817080514E-2</v>
      </c>
      <c r="I124" s="8">
        <v>21159.538940018912</v>
      </c>
      <c r="J124" s="8">
        <v>952434.1559070712</v>
      </c>
      <c r="K124" s="8">
        <v>698502.13192036527</v>
      </c>
      <c r="L124" s="8">
        <v>7027178.4436835796</v>
      </c>
      <c r="M124" s="8">
        <v>51125698.838252552</v>
      </c>
      <c r="N124" s="8">
        <v>1445270.5214321397</v>
      </c>
    </row>
    <row r="125" spans="1:14" x14ac:dyDescent="0.25">
      <c r="A125" t="s">
        <v>105</v>
      </c>
      <c r="B125">
        <v>14</v>
      </c>
      <c r="C125">
        <v>2018</v>
      </c>
      <c r="D125">
        <v>6</v>
      </c>
      <c r="E125" s="8">
        <v>0.14845226793604407</v>
      </c>
      <c r="F125" s="8">
        <v>2.4742044656007347E-2</v>
      </c>
      <c r="G125" s="8">
        <v>0.1949302177018499</v>
      </c>
      <c r="H125" s="8">
        <v>3.2488369616974981E-2</v>
      </c>
      <c r="I125" s="8">
        <v>21159.538940018912</v>
      </c>
      <c r="J125" s="8">
        <v>1509844.674696883</v>
      </c>
      <c r="K125" s="8">
        <v>694717.45154692908</v>
      </c>
      <c r="L125" s="8">
        <v>11573820.766379239</v>
      </c>
      <c r="M125" s="8">
        <v>54810295.322416157</v>
      </c>
      <c r="N125" s="8">
        <v>1246753.2376259996</v>
      </c>
    </row>
    <row r="126" spans="1:14" x14ac:dyDescent="0.25">
      <c r="A126" t="s">
        <v>105</v>
      </c>
      <c r="B126">
        <v>14</v>
      </c>
      <c r="C126">
        <v>2019</v>
      </c>
      <c r="D126">
        <v>7</v>
      </c>
      <c r="E126" s="8">
        <v>0.10164971348055475</v>
      </c>
      <c r="F126" s="8">
        <v>1.452138764007925E-2</v>
      </c>
      <c r="G126" s="8">
        <v>0.15305256068991629</v>
      </c>
      <c r="H126" s="8">
        <v>2.18646515271309E-2</v>
      </c>
      <c r="I126" s="8">
        <v>21159.538940018912</v>
      </c>
      <c r="J126" s="8">
        <v>1069012.2271919998</v>
      </c>
      <c r="K126" s="8">
        <v>833628.40017599985</v>
      </c>
      <c r="L126" s="8">
        <v>10457233.588151999</v>
      </c>
      <c r="M126" s="8">
        <v>55713434.533535995</v>
      </c>
      <c r="N126" s="8">
        <v>608619.96</v>
      </c>
    </row>
    <row r="127" spans="1:14" x14ac:dyDescent="0.25">
      <c r="A127" t="s">
        <v>105</v>
      </c>
      <c r="B127">
        <v>14</v>
      </c>
      <c r="C127">
        <v>2020</v>
      </c>
      <c r="D127">
        <v>8</v>
      </c>
      <c r="E127" s="8">
        <v>0.27243860004610165</v>
      </c>
      <c r="F127" s="8">
        <v>3.4054825005762707E-2</v>
      </c>
      <c r="G127" s="8">
        <v>0.32813614587978407</v>
      </c>
      <c r="H127" s="8">
        <v>4.1017018234973009E-2</v>
      </c>
      <c r="I127" s="8">
        <v>21159.538940018912</v>
      </c>
      <c r="J127" s="8">
        <v>1574514.45</v>
      </c>
      <c r="K127" s="8">
        <v>514071.78</v>
      </c>
      <c r="L127" s="8">
        <v>11792780.960000001</v>
      </c>
      <c r="M127" s="8">
        <v>59026871.82</v>
      </c>
      <c r="N127" s="8">
        <v>468780</v>
      </c>
    </row>
    <row r="128" spans="1:14" x14ac:dyDescent="0.25">
      <c r="A128" t="s">
        <v>106</v>
      </c>
      <c r="B128">
        <v>15</v>
      </c>
      <c r="C128">
        <v>2012</v>
      </c>
      <c r="D128">
        <v>0</v>
      </c>
      <c r="E128">
        <v>0</v>
      </c>
      <c r="F128" s="8">
        <v>0</v>
      </c>
      <c r="G128">
        <v>0</v>
      </c>
      <c r="H128">
        <v>0</v>
      </c>
      <c r="I128" s="8">
        <v>33224.025563101168</v>
      </c>
      <c r="J128" s="8">
        <v>492601.37903542671</v>
      </c>
      <c r="K128" s="8">
        <v>251953.29756156757</v>
      </c>
      <c r="L128" s="8">
        <v>5549208.6980259595</v>
      </c>
      <c r="M128" s="8">
        <v>26535502.195533559</v>
      </c>
      <c r="N128" s="8">
        <v>618401.86865391559</v>
      </c>
    </row>
    <row r="129" spans="1:14" x14ac:dyDescent="0.25">
      <c r="A129" t="s">
        <v>106</v>
      </c>
      <c r="B129">
        <v>15</v>
      </c>
      <c r="C129">
        <v>2013</v>
      </c>
      <c r="D129">
        <v>1</v>
      </c>
      <c r="E129" s="8">
        <v>-9.5905372122975455E-3</v>
      </c>
      <c r="F129" s="8">
        <v>-9.5905372122975455E-3</v>
      </c>
      <c r="G129" s="8">
        <v>-3.1801587685162717E-3</v>
      </c>
      <c r="H129" s="8">
        <v>-3.1801587685162717E-3</v>
      </c>
      <c r="I129" s="8">
        <v>33224.025563101168</v>
      </c>
      <c r="J129" s="8">
        <v>378663.28749709006</v>
      </c>
      <c r="K129" s="8">
        <v>276296.98237174441</v>
      </c>
      <c r="L129" s="8">
        <v>6682654.3563047852</v>
      </c>
      <c r="M129" s="8">
        <v>28153599.300478324</v>
      </c>
      <c r="N129" s="8">
        <v>598360.63477897481</v>
      </c>
    </row>
    <row r="130" spans="1:14" x14ac:dyDescent="0.25">
      <c r="A130" t="s">
        <v>106</v>
      </c>
      <c r="B130">
        <v>15</v>
      </c>
      <c r="C130">
        <v>2014</v>
      </c>
      <c r="D130">
        <v>2</v>
      </c>
      <c r="E130" s="8">
        <v>-1.2634220059099971E-2</v>
      </c>
      <c r="F130" s="8">
        <v>-6.3171100295499856E-3</v>
      </c>
      <c r="G130" s="8">
        <v>-1.1375185267585857E-2</v>
      </c>
      <c r="H130" s="8">
        <v>-5.6875926337929287E-3</v>
      </c>
      <c r="I130" s="8">
        <v>33224.025563101168</v>
      </c>
      <c r="J130" s="8">
        <v>429481.03654336015</v>
      </c>
      <c r="K130" s="8">
        <v>301427.38316647673</v>
      </c>
      <c r="L130" s="8">
        <v>0</v>
      </c>
      <c r="M130" s="8">
        <v>0</v>
      </c>
      <c r="N130" s="8">
        <v>597006.74941215781</v>
      </c>
    </row>
    <row r="131" spans="1:14" x14ac:dyDescent="0.25">
      <c r="A131" t="s">
        <v>106</v>
      </c>
      <c r="B131">
        <v>15</v>
      </c>
      <c r="C131">
        <v>2015</v>
      </c>
      <c r="D131">
        <v>3</v>
      </c>
      <c r="E131" s="8">
        <v>-7.0098411025633078E-2</v>
      </c>
      <c r="F131" s="8">
        <v>-2.3366137008544358E-2</v>
      </c>
      <c r="G131" s="8">
        <v>-7.3891353499026882E-2</v>
      </c>
      <c r="H131" s="8">
        <v>-2.4630451166342295E-2</v>
      </c>
      <c r="I131" s="8">
        <v>33224.025563101168</v>
      </c>
      <c r="J131" s="8">
        <v>286444.76337683934</v>
      </c>
      <c r="K131" s="8">
        <v>286122.49094744754</v>
      </c>
      <c r="L131" s="8">
        <v>5991025.8219093112</v>
      </c>
      <c r="M131" s="8">
        <v>27821703.537185568</v>
      </c>
      <c r="N131" s="8">
        <v>534038.72329906409</v>
      </c>
    </row>
    <row r="132" spans="1:14" x14ac:dyDescent="0.25">
      <c r="A132" t="s">
        <v>106</v>
      </c>
      <c r="B132">
        <v>15</v>
      </c>
      <c r="C132">
        <v>2016</v>
      </c>
      <c r="D132">
        <v>4</v>
      </c>
      <c r="E132" s="8">
        <v>-0.13191494495185946</v>
      </c>
      <c r="F132" s="8">
        <v>-3.2978736237964865E-2</v>
      </c>
      <c r="G132" s="8">
        <v>-0.14065780233898689</v>
      </c>
      <c r="H132" s="8">
        <v>-3.5164450584746723E-2</v>
      </c>
      <c r="I132" s="8">
        <v>33224.025563101168</v>
      </c>
      <c r="J132" s="8">
        <v>260759.07854550611</v>
      </c>
      <c r="K132" s="8">
        <v>303046.42401802528</v>
      </c>
      <c r="L132" s="8">
        <v>5697810.8035288304</v>
      </c>
      <c r="M132" s="8">
        <v>29341027.338362891</v>
      </c>
      <c r="N132" s="8">
        <v>507582.62222619622</v>
      </c>
    </row>
    <row r="133" spans="1:14" x14ac:dyDescent="0.25">
      <c r="A133" t="s">
        <v>106</v>
      </c>
      <c r="B133">
        <v>15</v>
      </c>
      <c r="C133">
        <v>2017</v>
      </c>
      <c r="D133">
        <v>5</v>
      </c>
      <c r="E133" s="8">
        <v>-9.2546168006881493E-2</v>
      </c>
      <c r="F133" s="8">
        <v>-1.8509233601376299E-2</v>
      </c>
      <c r="G133" s="8">
        <v>-0.10626404351536616</v>
      </c>
      <c r="H133" s="8">
        <v>-2.125280870307323E-2</v>
      </c>
      <c r="I133" s="8">
        <v>33224.025563101168</v>
      </c>
      <c r="J133" s="8">
        <v>446436.56692467839</v>
      </c>
      <c r="K133" s="8">
        <v>335764.31955807365</v>
      </c>
      <c r="L133" s="8">
        <v>5183193.0970803415</v>
      </c>
      <c r="M133" s="8">
        <v>31812428.79064801</v>
      </c>
      <c r="N133" s="8">
        <v>461502.0291959999</v>
      </c>
    </row>
    <row r="134" spans="1:14" x14ac:dyDescent="0.25">
      <c r="A134" t="s">
        <v>106</v>
      </c>
      <c r="B134">
        <v>15</v>
      </c>
      <c r="C134">
        <v>2018</v>
      </c>
      <c r="D134">
        <v>6</v>
      </c>
      <c r="E134" s="8">
        <v>-0.1183827644798261</v>
      </c>
      <c r="F134" s="8">
        <v>-1.9730460746637684E-2</v>
      </c>
      <c r="G134" s="8">
        <v>-0.13248409001964828</v>
      </c>
      <c r="H134" s="8">
        <v>-2.2080681669941381E-2</v>
      </c>
      <c r="I134" s="8">
        <v>33224.025563101168</v>
      </c>
      <c r="J134" s="8">
        <v>811009.71578259347</v>
      </c>
      <c r="K134" s="8">
        <v>371727.84817813308</v>
      </c>
      <c r="L134" s="8">
        <v>9276083.724474214</v>
      </c>
      <c r="M134" s="8">
        <v>33696246.465564966</v>
      </c>
      <c r="N134" s="8">
        <v>397678.90425119991</v>
      </c>
    </row>
    <row r="135" spans="1:14" x14ac:dyDescent="0.25">
      <c r="A135" t="s">
        <v>106</v>
      </c>
      <c r="B135">
        <v>15</v>
      </c>
      <c r="C135">
        <v>2019</v>
      </c>
      <c r="D135">
        <v>7</v>
      </c>
      <c r="E135" s="8">
        <v>-0.1284896944473044</v>
      </c>
      <c r="F135" s="8">
        <v>-1.83556706353292E-2</v>
      </c>
      <c r="G135" s="8">
        <v>-0.13519891900385542</v>
      </c>
      <c r="H135" s="8">
        <v>-1.9314131286265059E-2</v>
      </c>
      <c r="I135" s="8">
        <v>33224.025563101168</v>
      </c>
      <c r="J135" s="8">
        <v>367788.45651599998</v>
      </c>
      <c r="K135" s="8">
        <v>432215.36841599998</v>
      </c>
      <c r="L135" s="8">
        <v>8764755.4533239994</v>
      </c>
      <c r="M135" s="8">
        <v>33902006.369555995</v>
      </c>
      <c r="N135" s="8">
        <v>197730.93599999996</v>
      </c>
    </row>
    <row r="136" spans="1:14" x14ac:dyDescent="0.25">
      <c r="A136" t="s">
        <v>106</v>
      </c>
      <c r="B136">
        <v>15</v>
      </c>
      <c r="C136">
        <v>2020</v>
      </c>
      <c r="D136">
        <v>8</v>
      </c>
      <c r="E136" s="8">
        <v>1.8311746643032183E-2</v>
      </c>
      <c r="F136" s="8">
        <v>2.2889683303790229E-3</v>
      </c>
      <c r="G136" s="8">
        <v>6.893076076986024E-3</v>
      </c>
      <c r="H136" s="8">
        <v>8.6163450962325301E-4</v>
      </c>
      <c r="I136" s="8">
        <v>33224.025563101168</v>
      </c>
      <c r="J136" s="8">
        <v>1466370.58</v>
      </c>
      <c r="K136" s="8">
        <v>255758.67</v>
      </c>
      <c r="L136" s="8">
        <v>7744067.79</v>
      </c>
      <c r="M136" s="8">
        <v>35324088.390000001</v>
      </c>
      <c r="N136" s="8">
        <v>165480</v>
      </c>
    </row>
    <row r="137" spans="1:14" x14ac:dyDescent="0.25">
      <c r="A137" t="s">
        <v>107</v>
      </c>
      <c r="B137">
        <v>16</v>
      </c>
      <c r="C137">
        <v>2012</v>
      </c>
      <c r="D137">
        <v>0</v>
      </c>
      <c r="E137">
        <v>0</v>
      </c>
      <c r="F137" s="8">
        <v>0</v>
      </c>
      <c r="G137">
        <v>0</v>
      </c>
      <c r="H137">
        <v>0</v>
      </c>
      <c r="I137" s="8">
        <v>28875.205272434003</v>
      </c>
      <c r="J137" s="8">
        <v>1549501.8269823762</v>
      </c>
      <c r="K137" s="8">
        <v>510321.499484136</v>
      </c>
      <c r="L137" s="8">
        <v>13134140.787514687</v>
      </c>
      <c r="M137" s="8">
        <v>45497140.580428086</v>
      </c>
      <c r="N137" s="8">
        <v>908436.94547590974</v>
      </c>
    </row>
    <row r="138" spans="1:14" x14ac:dyDescent="0.25">
      <c r="A138" t="s">
        <v>107</v>
      </c>
      <c r="B138">
        <v>16</v>
      </c>
      <c r="C138">
        <v>2013</v>
      </c>
      <c r="D138">
        <v>1</v>
      </c>
      <c r="E138" s="8">
        <v>5.7452388443156407E-2</v>
      </c>
      <c r="F138" s="8">
        <v>5.7452388443156407E-2</v>
      </c>
      <c r="G138" s="8">
        <v>8.7615951901939826E-2</v>
      </c>
      <c r="H138" s="8">
        <v>8.7615951901939826E-2</v>
      </c>
      <c r="I138" s="8">
        <v>28875.205272434003</v>
      </c>
      <c r="J138" s="8">
        <v>1785272.1745220937</v>
      </c>
      <c r="K138" s="8">
        <v>591375.17648907413</v>
      </c>
      <c r="L138" s="8">
        <v>10756184.192589911</v>
      </c>
      <c r="M138" s="8">
        <v>47005614.338527411</v>
      </c>
      <c r="N138" s="8">
        <v>919066.36763014609</v>
      </c>
    </row>
    <row r="139" spans="1:14" x14ac:dyDescent="0.25">
      <c r="A139" t="s">
        <v>107</v>
      </c>
      <c r="B139">
        <v>16</v>
      </c>
      <c r="C139">
        <v>2014</v>
      </c>
      <c r="D139">
        <v>2</v>
      </c>
      <c r="E139" s="8">
        <v>0.20043814047027986</v>
      </c>
      <c r="F139" s="8">
        <v>0.10021907023513993</v>
      </c>
      <c r="G139" s="8">
        <v>0.24161092546757837</v>
      </c>
      <c r="H139" s="8">
        <v>0.12080546273378918</v>
      </c>
      <c r="I139" s="8">
        <v>28875.205272434003</v>
      </c>
      <c r="J139" s="8">
        <v>1675888.0931670491</v>
      </c>
      <c r="K139" s="8">
        <v>647051.36105402815</v>
      </c>
      <c r="L139" s="8">
        <v>13986025.942166394</v>
      </c>
      <c r="M139" s="8">
        <v>53818431.998668797</v>
      </c>
      <c r="N139" s="8">
        <v>992445.12772549491</v>
      </c>
    </row>
    <row r="140" spans="1:14" x14ac:dyDescent="0.25">
      <c r="A140" t="s">
        <v>107</v>
      </c>
      <c r="B140">
        <v>16</v>
      </c>
      <c r="C140">
        <v>2015</v>
      </c>
      <c r="D140">
        <v>3</v>
      </c>
      <c r="E140" s="8">
        <v>0.13618022124340393</v>
      </c>
      <c r="F140" s="8">
        <v>4.5393407081134644E-2</v>
      </c>
      <c r="G140" s="8">
        <v>0.18795673689208195</v>
      </c>
      <c r="H140" s="8">
        <v>6.2652245630693978E-2</v>
      </c>
      <c r="I140" s="8">
        <v>28875.205272434003</v>
      </c>
      <c r="J140" s="8">
        <v>1507378.9802153013</v>
      </c>
      <c r="K140" s="8">
        <v>625308.25074851769</v>
      </c>
      <c r="L140" s="8">
        <v>11139389.880236972</v>
      </c>
      <c r="M140" s="8">
        <v>52158379.770661265</v>
      </c>
      <c r="N140" s="8">
        <v>910475.00225179282</v>
      </c>
    </row>
    <row r="141" spans="1:14" x14ac:dyDescent="0.25">
      <c r="A141" t="s">
        <v>107</v>
      </c>
      <c r="B141">
        <v>16</v>
      </c>
      <c r="C141">
        <v>2016</v>
      </c>
      <c r="D141">
        <v>4</v>
      </c>
      <c r="E141" s="8">
        <v>0.18604468815206193</v>
      </c>
      <c r="F141" s="8">
        <v>4.6511172038015483E-2</v>
      </c>
      <c r="G141" s="8">
        <v>0.24821994597249228</v>
      </c>
      <c r="H141" s="8">
        <v>6.205498649312307E-2</v>
      </c>
      <c r="I141" s="8">
        <v>28875.205272434003</v>
      </c>
      <c r="J141" s="8">
        <v>1477490.5084165793</v>
      </c>
      <c r="K141" s="8">
        <v>640605.25232513819</v>
      </c>
      <c r="L141" s="8">
        <v>13699674.65394908</v>
      </c>
      <c r="M141" s="8">
        <v>53932324.297585599</v>
      </c>
      <c r="N141" s="8">
        <v>851844.00290145178</v>
      </c>
    </row>
    <row r="142" spans="1:14" x14ac:dyDescent="0.25">
      <c r="A142" t="s">
        <v>107</v>
      </c>
      <c r="B142">
        <v>16</v>
      </c>
      <c r="C142">
        <v>2017</v>
      </c>
      <c r="D142">
        <v>5</v>
      </c>
      <c r="E142" s="8">
        <v>0.2178499449940548</v>
      </c>
      <c r="F142" s="8">
        <v>4.3569988998810961E-2</v>
      </c>
      <c r="G142" s="8">
        <v>0.29013046659379294</v>
      </c>
      <c r="H142" s="8">
        <v>5.802609331875859E-2</v>
      </c>
      <c r="I142" s="8">
        <v>28875.205272434003</v>
      </c>
      <c r="J142" s="8">
        <v>1475393.7203403234</v>
      </c>
      <c r="K142" s="8">
        <v>671015.79498620331</v>
      </c>
      <c r="L142" s="8">
        <v>13919344.219876736</v>
      </c>
      <c r="M142" s="8">
        <v>57730035.006254099</v>
      </c>
      <c r="N142" s="8">
        <v>722250.67569173989</v>
      </c>
    </row>
    <row r="143" spans="1:14" x14ac:dyDescent="0.25">
      <c r="A143" t="s">
        <v>107</v>
      </c>
      <c r="B143">
        <v>16</v>
      </c>
      <c r="C143">
        <v>2018</v>
      </c>
      <c r="D143">
        <v>6</v>
      </c>
      <c r="E143" s="8">
        <v>0.26631050206362111</v>
      </c>
      <c r="F143" s="8">
        <v>4.4385083677270183E-2</v>
      </c>
      <c r="G143" s="8">
        <v>0.35039106326777836</v>
      </c>
      <c r="H143" s="8">
        <v>5.8398510544629724E-2</v>
      </c>
      <c r="I143" s="8">
        <v>28875.205272434003</v>
      </c>
      <c r="J143" s="8">
        <v>1362447.2609132575</v>
      </c>
      <c r="K143" s="8">
        <v>722116.24809854373</v>
      </c>
      <c r="L143" s="8">
        <v>11627420.111383703</v>
      </c>
      <c r="M143" s="8">
        <v>57139705.533139668</v>
      </c>
      <c r="N143" s="8">
        <v>665716.40455319989</v>
      </c>
    </row>
    <row r="144" spans="1:14" x14ac:dyDescent="0.25">
      <c r="A144" t="s">
        <v>107</v>
      </c>
      <c r="B144">
        <v>16</v>
      </c>
      <c r="C144">
        <v>2019</v>
      </c>
      <c r="D144">
        <v>7</v>
      </c>
      <c r="E144" s="8">
        <v>0.26450666493783381</v>
      </c>
      <c r="F144" s="8">
        <v>3.7786666419690543E-2</v>
      </c>
      <c r="G144" s="8">
        <v>0.35947614054472071</v>
      </c>
      <c r="H144" s="8">
        <v>5.1353734363531529E-2</v>
      </c>
      <c r="I144" s="8">
        <v>28875.205272434003</v>
      </c>
      <c r="J144" s="8">
        <v>1348614.34812</v>
      </c>
      <c r="K144" s="8">
        <v>850245.90955199988</v>
      </c>
      <c r="L144" s="8">
        <v>11836453.054139998</v>
      </c>
      <c r="M144" s="8">
        <v>61389729.499799989</v>
      </c>
      <c r="N144" s="8">
        <v>383985.57599999994</v>
      </c>
    </row>
    <row r="145" spans="1:14" x14ac:dyDescent="0.25">
      <c r="A145" t="s">
        <v>107</v>
      </c>
      <c r="B145">
        <v>16</v>
      </c>
      <c r="C145">
        <v>2020</v>
      </c>
      <c r="D145">
        <v>8</v>
      </c>
      <c r="E145" s="8">
        <v>0.41781903468944609</v>
      </c>
      <c r="F145" s="8">
        <v>5.2227379336180761E-2</v>
      </c>
      <c r="G145" s="8">
        <v>0.52247950873475335</v>
      </c>
      <c r="H145" s="8">
        <v>6.5309938591844169E-2</v>
      </c>
      <c r="I145" s="8">
        <v>28875.205272434003</v>
      </c>
      <c r="J145" s="8">
        <v>2110198.06</v>
      </c>
      <c r="K145" s="8">
        <v>523179.75</v>
      </c>
      <c r="L145" s="8">
        <v>15431811.550000001</v>
      </c>
      <c r="M145" s="8">
        <v>69365463.079999998</v>
      </c>
      <c r="N145" s="8">
        <v>350160</v>
      </c>
    </row>
    <row r="146" spans="1:14" x14ac:dyDescent="0.25">
      <c r="A146" t="s">
        <v>108</v>
      </c>
      <c r="B146">
        <v>17</v>
      </c>
      <c r="C146">
        <v>2012</v>
      </c>
      <c r="D146">
        <v>0</v>
      </c>
      <c r="E146">
        <v>0</v>
      </c>
      <c r="F146" s="8">
        <v>0</v>
      </c>
      <c r="G146">
        <v>0</v>
      </c>
      <c r="H146">
        <v>0</v>
      </c>
      <c r="I146" s="8">
        <v>74893.054367167177</v>
      </c>
      <c r="J146" s="8">
        <v>506182.53877214191</v>
      </c>
      <c r="K146" s="8">
        <v>361682.05397807091</v>
      </c>
      <c r="L146" s="8">
        <v>10703284.72250635</v>
      </c>
      <c r="M146" s="8">
        <v>37833480.242737457</v>
      </c>
      <c r="N146" s="8">
        <v>722374.52293980413</v>
      </c>
    </row>
    <row r="147" spans="1:14" x14ac:dyDescent="0.25">
      <c r="A147" t="s">
        <v>108</v>
      </c>
      <c r="B147">
        <v>17</v>
      </c>
      <c r="C147">
        <v>2013</v>
      </c>
      <c r="D147">
        <v>1</v>
      </c>
      <c r="E147" s="8">
        <v>-0.32690630273467419</v>
      </c>
      <c r="F147" s="8">
        <v>-0.32690630273467419</v>
      </c>
      <c r="G147" s="8">
        <v>-0.3154526771602133</v>
      </c>
      <c r="H147" s="8">
        <v>-0.3154526771602133</v>
      </c>
      <c r="I147" s="8">
        <v>74893.054367167177</v>
      </c>
      <c r="J147" s="8">
        <v>692092.2419612438</v>
      </c>
      <c r="K147" s="8">
        <v>449110.72851228062</v>
      </c>
      <c r="L147" s="8">
        <v>10354835.646168329</v>
      </c>
      <c r="M147" s="8">
        <v>41825272.477061279</v>
      </c>
      <c r="N147" s="8">
        <v>682939.08286864497</v>
      </c>
    </row>
    <row r="148" spans="1:14" x14ac:dyDescent="0.25">
      <c r="A148" t="s">
        <v>108</v>
      </c>
      <c r="B148">
        <v>17</v>
      </c>
      <c r="C148">
        <v>2014</v>
      </c>
      <c r="D148">
        <v>2</v>
      </c>
      <c r="E148" s="8">
        <v>0.15229850082536034</v>
      </c>
      <c r="F148" s="8">
        <v>7.6149250412680169E-2</v>
      </c>
      <c r="G148" s="8">
        <v>0.16207608428871303</v>
      </c>
      <c r="H148" s="8">
        <v>8.1038042144356517E-2</v>
      </c>
      <c r="I148" s="8">
        <v>74893.054367167177</v>
      </c>
      <c r="J148" s="8">
        <v>741409.08393512247</v>
      </c>
      <c r="K148" s="8">
        <v>477121.78611880925</v>
      </c>
      <c r="L148" s="8">
        <v>12862138.072798278</v>
      </c>
      <c r="M148" s="8">
        <v>46109064.426440746</v>
      </c>
      <c r="N148" s="8">
        <v>711358.9588537449</v>
      </c>
    </row>
    <row r="149" spans="1:14" x14ac:dyDescent="0.25">
      <c r="A149" t="s">
        <v>108</v>
      </c>
      <c r="B149">
        <v>17</v>
      </c>
      <c r="C149">
        <v>2015</v>
      </c>
      <c r="D149">
        <v>3</v>
      </c>
      <c r="E149" s="8">
        <v>-0.23645875314035708</v>
      </c>
      <c r="F149" s="8">
        <v>-7.8819584380119032E-2</v>
      </c>
      <c r="G149" s="8">
        <v>-0.22835995453676911</v>
      </c>
      <c r="H149" s="8">
        <v>-7.6119984845589697E-2</v>
      </c>
      <c r="I149" s="8">
        <v>74893.054367167177</v>
      </c>
      <c r="J149" s="8">
        <v>502424.05418955261</v>
      </c>
      <c r="K149" s="8">
        <v>461296.0420872636</v>
      </c>
      <c r="L149" s="8">
        <v>9965356.7299013529</v>
      </c>
      <c r="M149" s="8">
        <v>38048943.172852948</v>
      </c>
      <c r="N149" s="8">
        <v>644718.1434942208</v>
      </c>
    </row>
    <row r="150" spans="1:14" x14ac:dyDescent="0.25">
      <c r="A150" t="s">
        <v>108</v>
      </c>
      <c r="B150">
        <v>17</v>
      </c>
      <c r="C150">
        <v>2016</v>
      </c>
      <c r="D150">
        <v>4</v>
      </c>
      <c r="E150" s="8">
        <v>-0.45145247374237812</v>
      </c>
      <c r="F150" s="8">
        <v>-0.11286311843559453</v>
      </c>
      <c r="G150" s="8">
        <v>-0.44495114609740677</v>
      </c>
      <c r="H150" s="8">
        <v>-0.11123778652435169</v>
      </c>
      <c r="I150" s="8">
        <v>74893.054367167177</v>
      </c>
      <c r="J150" s="8">
        <v>572138.12319493957</v>
      </c>
      <c r="K150" s="8">
        <v>430452.36383872852</v>
      </c>
      <c r="L150" s="8">
        <v>9827166.8847962897</v>
      </c>
      <c r="M150" s="8">
        <v>40011034.538535327</v>
      </c>
      <c r="N150" s="8">
        <v>590332.05127867288</v>
      </c>
    </row>
    <row r="151" spans="1:14" x14ac:dyDescent="0.25">
      <c r="A151" t="s">
        <v>108</v>
      </c>
      <c r="B151">
        <v>17</v>
      </c>
      <c r="C151">
        <v>2017</v>
      </c>
      <c r="D151">
        <v>5</v>
      </c>
      <c r="E151" s="8">
        <v>-0.41429152372044659</v>
      </c>
      <c r="F151" s="8">
        <v>-8.2858304744089312E-2</v>
      </c>
      <c r="G151" s="8">
        <v>-0.40947473217091751</v>
      </c>
      <c r="H151" s="8">
        <v>-8.1894946434183505E-2</v>
      </c>
      <c r="I151" s="8">
        <v>74893.054367167177</v>
      </c>
      <c r="J151" s="8">
        <v>776208.87082250277</v>
      </c>
      <c r="K151" s="8">
        <v>454703.49349443358</v>
      </c>
      <c r="L151" s="8">
        <v>8693869.6076837461</v>
      </c>
      <c r="M151" s="8">
        <v>34673973.378234796</v>
      </c>
      <c r="N151" s="8">
        <v>520151.24540632492</v>
      </c>
    </row>
    <row r="152" spans="1:14" x14ac:dyDescent="0.25">
      <c r="A152" t="s">
        <v>108</v>
      </c>
      <c r="B152">
        <v>17</v>
      </c>
      <c r="C152">
        <v>2018</v>
      </c>
      <c r="D152">
        <v>6</v>
      </c>
      <c r="E152" s="8">
        <v>-0.3526877515390287</v>
      </c>
      <c r="F152" s="8">
        <v>-5.8781291923171448E-2</v>
      </c>
      <c r="G152" s="8">
        <v>-0.34559760654262622</v>
      </c>
      <c r="H152" s="8">
        <v>-5.7599601090437706E-2</v>
      </c>
      <c r="I152" s="8">
        <v>74893.054367167177</v>
      </c>
      <c r="J152" s="8">
        <v>566402.2145084159</v>
      </c>
      <c r="K152" s="8">
        <v>517152.22903651308</v>
      </c>
      <c r="L152" s="8">
        <v>9763168.0333166905</v>
      </c>
      <c r="M152" s="8">
        <v>34883775.724525496</v>
      </c>
      <c r="N152" s="8">
        <v>418786.10785439989</v>
      </c>
    </row>
    <row r="153" spans="1:14" x14ac:dyDescent="0.25">
      <c r="A153" t="s">
        <v>108</v>
      </c>
      <c r="B153">
        <v>17</v>
      </c>
      <c r="C153">
        <v>2019</v>
      </c>
      <c r="D153">
        <v>7</v>
      </c>
      <c r="E153" s="8">
        <v>-0.34850881992675292</v>
      </c>
      <c r="F153" s="8">
        <v>-4.9786974275250417E-2</v>
      </c>
      <c r="G153" s="8">
        <v>-0.3430179104552406</v>
      </c>
      <c r="H153" s="8">
        <v>-4.9002558636462946E-2</v>
      </c>
      <c r="I153" s="8">
        <v>74893.054367167177</v>
      </c>
      <c r="J153" s="8">
        <v>533981.35003199987</v>
      </c>
      <c r="K153" s="8">
        <v>578524.99379999994</v>
      </c>
      <c r="L153" s="8">
        <v>10129069.092167998</v>
      </c>
      <c r="M153" s="8">
        <v>36000323.007011995</v>
      </c>
      <c r="N153" s="8">
        <v>233664.91199999995</v>
      </c>
    </row>
    <row r="154" spans="1:14" x14ac:dyDescent="0.25">
      <c r="A154" t="s">
        <v>108</v>
      </c>
      <c r="B154">
        <v>17</v>
      </c>
      <c r="C154">
        <v>2020</v>
      </c>
      <c r="D154">
        <v>8</v>
      </c>
      <c r="E154" s="8">
        <v>-0.19614972745349377</v>
      </c>
      <c r="F154" s="8">
        <v>-2.4518715931686721E-2</v>
      </c>
      <c r="G154" s="8">
        <v>-0.19226052697527879</v>
      </c>
      <c r="H154" s="8">
        <v>-2.4032565871909849E-2</v>
      </c>
      <c r="I154" s="8">
        <v>74893.054367167177</v>
      </c>
      <c r="J154" s="8">
        <v>912468.34</v>
      </c>
      <c r="K154" s="8">
        <v>357658.11</v>
      </c>
      <c r="L154" s="8">
        <v>10014641.220000001</v>
      </c>
      <c r="M154" s="8">
        <v>37883728.590000004</v>
      </c>
      <c r="N154" s="8">
        <v>213660</v>
      </c>
    </row>
    <row r="155" spans="1:14" x14ac:dyDescent="0.25">
      <c r="A155" t="s">
        <v>109</v>
      </c>
      <c r="B155">
        <v>18</v>
      </c>
      <c r="C155">
        <v>2012</v>
      </c>
      <c r="D155">
        <v>0</v>
      </c>
      <c r="E155">
        <v>0</v>
      </c>
      <c r="F155" s="8">
        <v>0</v>
      </c>
      <c r="G155">
        <v>0</v>
      </c>
      <c r="H155">
        <v>0</v>
      </c>
      <c r="I155" s="8">
        <v>48956.377201341973</v>
      </c>
      <c r="J155" s="8">
        <v>863391.63821854896</v>
      </c>
      <c r="K155" s="8">
        <v>689932.21427277941</v>
      </c>
      <c r="L155" s="8">
        <v>10162059.308259405</v>
      </c>
      <c r="M155" s="8">
        <v>50897235.865845993</v>
      </c>
      <c r="N155" s="8">
        <v>1398837.4387754907</v>
      </c>
    </row>
    <row r="156" spans="1:14" x14ac:dyDescent="0.25">
      <c r="A156" t="s">
        <v>109</v>
      </c>
      <c r="B156">
        <v>18</v>
      </c>
      <c r="C156">
        <v>2013</v>
      </c>
      <c r="D156">
        <v>1</v>
      </c>
      <c r="E156" s="8">
        <v>-3.9839847861905274E-2</v>
      </c>
      <c r="F156" s="8">
        <v>-3.9839847861905274E-2</v>
      </c>
      <c r="G156" s="8">
        <v>-2.0435780652061702E-3</v>
      </c>
      <c r="H156" s="8">
        <v>-2.0435780652061702E-3</v>
      </c>
      <c r="I156" s="8">
        <v>48956.377201341973</v>
      </c>
      <c r="J156" s="8">
        <v>919177.72986080614</v>
      </c>
      <c r="K156" s="8">
        <v>824575.42745782412</v>
      </c>
      <c r="L156" s="8">
        <v>11110028.949363584</v>
      </c>
      <c r="M156" s="8">
        <v>60475686.442853495</v>
      </c>
      <c r="N156" s="8">
        <v>1325203.2567507799</v>
      </c>
    </row>
    <row r="157" spans="1:14" x14ac:dyDescent="0.25">
      <c r="A157" t="s">
        <v>109</v>
      </c>
      <c r="B157">
        <v>18</v>
      </c>
      <c r="C157">
        <v>2014</v>
      </c>
      <c r="D157">
        <v>2</v>
      </c>
      <c r="E157" s="8">
        <v>-6.9978623309212187E-2</v>
      </c>
      <c r="F157" s="8">
        <v>-3.4989311654606094E-2</v>
      </c>
      <c r="G157" s="8">
        <v>-1.6090195760852244E-2</v>
      </c>
      <c r="H157" s="8">
        <v>-8.045097880426122E-3</v>
      </c>
      <c r="I157" s="8">
        <v>48956.377201341973</v>
      </c>
      <c r="J157" s="8">
        <v>1215399.0194668141</v>
      </c>
      <c r="K157" s="8">
        <v>900690.05455617595</v>
      </c>
      <c r="L157" s="8">
        <v>0</v>
      </c>
      <c r="M157" s="8">
        <v>0</v>
      </c>
      <c r="N157" s="8">
        <v>1262216.6194292104</v>
      </c>
    </row>
    <row r="158" spans="1:14" x14ac:dyDescent="0.25">
      <c r="A158" t="s">
        <v>109</v>
      </c>
      <c r="B158">
        <v>18</v>
      </c>
      <c r="C158">
        <v>2015</v>
      </c>
      <c r="D158">
        <v>3</v>
      </c>
      <c r="E158" s="8">
        <v>-5.2551172051795596E-2</v>
      </c>
      <c r="F158" s="8">
        <v>-1.7517057350598532E-2</v>
      </c>
      <c r="G158" s="8">
        <v>1.6788154404119529E-2</v>
      </c>
      <c r="H158" s="8">
        <v>5.5960514680398433E-3</v>
      </c>
      <c r="I158" s="8">
        <v>48956.377201341973</v>
      </c>
      <c r="J158" s="8">
        <v>900826.7447342861</v>
      </c>
      <c r="K158" s="8">
        <v>928833.21771101397</v>
      </c>
      <c r="L158" s="8">
        <v>10628927.272094641</v>
      </c>
      <c r="M158" s="8">
        <v>64685854.07684584</v>
      </c>
      <c r="N158" s="8">
        <v>1223786.1366065235</v>
      </c>
    </row>
    <row r="159" spans="1:14" x14ac:dyDescent="0.25">
      <c r="A159" t="s">
        <v>109</v>
      </c>
      <c r="B159">
        <v>18</v>
      </c>
      <c r="C159">
        <v>2016</v>
      </c>
      <c r="D159">
        <v>4</v>
      </c>
      <c r="E159" s="8">
        <v>2.9503047375900562E-2</v>
      </c>
      <c r="F159" s="8">
        <v>7.3757618439751404E-3</v>
      </c>
      <c r="G159" s="8">
        <v>0.113850287702137</v>
      </c>
      <c r="H159" s="8">
        <v>2.8462571925534249E-2</v>
      </c>
      <c r="I159" s="8">
        <v>48956.377201341973</v>
      </c>
      <c r="J159" s="8">
        <v>827689.91501936957</v>
      </c>
      <c r="K159" s="8">
        <v>974216.36459004262</v>
      </c>
      <c r="L159" s="8">
        <v>10988256.916174989</v>
      </c>
      <c r="M159" s="8">
        <v>73943023.88667652</v>
      </c>
      <c r="N159" s="8">
        <v>1144634.4468455017</v>
      </c>
    </row>
    <row r="160" spans="1:14" x14ac:dyDescent="0.25">
      <c r="A160" t="s">
        <v>109</v>
      </c>
      <c r="B160">
        <v>18</v>
      </c>
      <c r="C160">
        <v>2017</v>
      </c>
      <c r="D160">
        <v>5</v>
      </c>
      <c r="E160" s="8">
        <v>-6.8635559456516684E-2</v>
      </c>
      <c r="F160" s="8">
        <v>-1.3727111891303337E-2</v>
      </c>
      <c r="G160" s="8">
        <v>3.0327117599609068E-2</v>
      </c>
      <c r="H160" s="8">
        <v>6.0654235199218134E-3</v>
      </c>
      <c r="I160" s="8">
        <v>48956.377201341973</v>
      </c>
      <c r="J160" s="8">
        <v>694146.44635937049</v>
      </c>
      <c r="K160" s="8">
        <v>1040075.4272897557</v>
      </c>
      <c r="L160" s="8">
        <v>11234342.844765071</v>
      </c>
      <c r="M160" s="8">
        <v>78793116.997686237</v>
      </c>
      <c r="N160" s="8">
        <v>954347.73787489475</v>
      </c>
    </row>
    <row r="161" spans="1:14" x14ac:dyDescent="0.25">
      <c r="A161" t="s">
        <v>109</v>
      </c>
      <c r="B161">
        <v>18</v>
      </c>
      <c r="C161">
        <v>2018</v>
      </c>
      <c r="D161">
        <v>6</v>
      </c>
      <c r="E161" s="8">
        <v>4.3027771639099203E-2</v>
      </c>
      <c r="F161" s="8">
        <v>7.1712952731832003E-3</v>
      </c>
      <c r="G161" s="8">
        <v>0.15726981844484419</v>
      </c>
      <c r="H161" s="8">
        <v>2.6211636407474034E-2</v>
      </c>
      <c r="I161" s="8">
        <v>48956.377201341973</v>
      </c>
      <c r="J161" s="8">
        <v>1842829.0186809667</v>
      </c>
      <c r="K161" s="8">
        <v>1094634.4498463084</v>
      </c>
      <c r="L161" s="8">
        <v>10263428.448593577</v>
      </c>
      <c r="M161" s="8">
        <v>75341782.786833465</v>
      </c>
      <c r="N161" s="8">
        <v>847558.88848799979</v>
      </c>
    </row>
    <row r="162" spans="1:14" x14ac:dyDescent="0.25">
      <c r="A162" t="s">
        <v>109</v>
      </c>
      <c r="B162">
        <v>18</v>
      </c>
      <c r="C162">
        <v>2019</v>
      </c>
      <c r="D162">
        <v>7</v>
      </c>
      <c r="E162" s="8">
        <v>-0.12687150482756496</v>
      </c>
      <c r="F162" s="8">
        <v>-1.8124500689652136E-2</v>
      </c>
      <c r="G162" s="8">
        <v>1.7572998943775231E-3</v>
      </c>
      <c r="H162" s="8">
        <v>2.5104284205393188E-4</v>
      </c>
      <c r="I162" s="8">
        <v>48956.377201341973</v>
      </c>
      <c r="J162" s="8">
        <v>1348732.4870759996</v>
      </c>
      <c r="K162" s="8">
        <v>1356911.6474159998</v>
      </c>
      <c r="L162" s="8">
        <v>12478667.581691999</v>
      </c>
      <c r="M162" s="8">
        <v>82028741.699735999</v>
      </c>
      <c r="N162" s="8">
        <v>541831.67999999993</v>
      </c>
    </row>
    <row r="163" spans="1:14" x14ac:dyDescent="0.25">
      <c r="A163" t="s">
        <v>109</v>
      </c>
      <c r="B163">
        <v>18</v>
      </c>
      <c r="C163">
        <v>2020</v>
      </c>
      <c r="D163">
        <v>8</v>
      </c>
      <c r="E163" s="8">
        <v>0.24239490087737731</v>
      </c>
      <c r="F163" s="8">
        <v>3.0299362609672163E-2</v>
      </c>
      <c r="G163" s="8">
        <v>0.38481426221497855</v>
      </c>
      <c r="H163" s="8">
        <v>4.8101782776872319E-2</v>
      </c>
      <c r="I163" s="8">
        <v>48956.377201341973</v>
      </c>
      <c r="J163" s="8">
        <v>1783574.22</v>
      </c>
      <c r="K163" s="8">
        <v>844089.57</v>
      </c>
      <c r="L163" s="8">
        <v>17312928.120000001</v>
      </c>
      <c r="M163" s="8">
        <v>90793292.659999996</v>
      </c>
      <c r="N163" s="8">
        <v>552360</v>
      </c>
    </row>
    <row r="164" spans="1:14" x14ac:dyDescent="0.25">
      <c r="A164" t="s">
        <v>110</v>
      </c>
      <c r="B164">
        <v>19</v>
      </c>
      <c r="C164">
        <v>2012</v>
      </c>
      <c r="D164">
        <v>0</v>
      </c>
      <c r="E164">
        <v>0</v>
      </c>
      <c r="F164" s="8">
        <v>0</v>
      </c>
      <c r="G164">
        <v>0</v>
      </c>
      <c r="H164">
        <v>0</v>
      </c>
      <c r="I164" s="8">
        <v>30568.54699121126</v>
      </c>
      <c r="J164" s="8">
        <v>1195884.4694392816</v>
      </c>
      <c r="K164" s="8">
        <v>275463.6064988224</v>
      </c>
      <c r="L164" s="8">
        <v>12427585.100505134</v>
      </c>
      <c r="M164" s="8">
        <v>26079352.720637448</v>
      </c>
      <c r="N164" s="8">
        <v>812955.00534848287</v>
      </c>
    </row>
    <row r="165" spans="1:14" x14ac:dyDescent="0.25">
      <c r="A165" t="s">
        <v>110</v>
      </c>
      <c r="B165">
        <v>19</v>
      </c>
      <c r="C165">
        <v>2013</v>
      </c>
      <c r="D165">
        <v>1</v>
      </c>
      <c r="E165" s="8">
        <v>2.6237577470726532E-2</v>
      </c>
      <c r="F165" s="8">
        <v>2.6237577470726532E-2</v>
      </c>
      <c r="G165" s="8">
        <v>3.7996612814102236E-2</v>
      </c>
      <c r="H165" s="8">
        <v>3.7996612814102236E-2</v>
      </c>
      <c r="I165" s="8">
        <v>30568.54699121126</v>
      </c>
      <c r="J165" s="8">
        <v>1232042.7745582655</v>
      </c>
      <c r="K165" s="8">
        <v>304048.9749957301</v>
      </c>
      <c r="L165" s="8">
        <v>8403227.0059540067</v>
      </c>
      <c r="M165" s="8">
        <v>29987090.432227775</v>
      </c>
      <c r="N165" s="8">
        <v>797376.89345925243</v>
      </c>
    </row>
    <row r="166" spans="1:14" x14ac:dyDescent="0.25">
      <c r="A166" t="s">
        <v>110</v>
      </c>
      <c r="B166">
        <v>19</v>
      </c>
      <c r="C166">
        <v>2014</v>
      </c>
      <c r="D166">
        <v>2</v>
      </c>
      <c r="E166" s="8">
        <v>5.5865246974063462E-2</v>
      </c>
      <c r="F166" s="8">
        <v>2.7932623487031731E-2</v>
      </c>
      <c r="G166" s="8">
        <v>6.6244059170451244E-2</v>
      </c>
      <c r="H166" s="8">
        <v>3.3122029585225622E-2</v>
      </c>
      <c r="I166" s="8">
        <v>30568.54699121126</v>
      </c>
      <c r="J166" s="8">
        <v>1501871.2075392066</v>
      </c>
      <c r="K166" s="8">
        <v>342642.09471645753</v>
      </c>
      <c r="L166" s="8">
        <v>13845633.55114883</v>
      </c>
      <c r="M166" s="8">
        <v>36491550.122621596</v>
      </c>
      <c r="N166" s="8">
        <v>818807.29748093826</v>
      </c>
    </row>
    <row r="167" spans="1:14" x14ac:dyDescent="0.25">
      <c r="A167" t="s">
        <v>110</v>
      </c>
      <c r="B167">
        <v>19</v>
      </c>
      <c r="C167">
        <v>2015</v>
      </c>
      <c r="D167">
        <v>3</v>
      </c>
      <c r="E167" s="8">
        <v>4.6967820588885614E-2</v>
      </c>
      <c r="F167" s="8">
        <v>1.5655940196295206E-2</v>
      </c>
      <c r="G167" s="8">
        <v>5.5891292783103785E-2</v>
      </c>
      <c r="H167" s="8">
        <v>1.8630430927701263E-2</v>
      </c>
      <c r="I167" s="8">
        <v>30568.54699121126</v>
      </c>
      <c r="J167" s="8">
        <v>899270.46237035887</v>
      </c>
      <c r="K167" s="8">
        <v>335313.13119981758</v>
      </c>
      <c r="L167" s="8">
        <v>11287101.876927694</v>
      </c>
      <c r="M167" s="8">
        <v>35322338.959125645</v>
      </c>
      <c r="N167" s="8">
        <v>740878.78043183789</v>
      </c>
    </row>
    <row r="168" spans="1:14" x14ac:dyDescent="0.25">
      <c r="A168" t="s">
        <v>110</v>
      </c>
      <c r="B168">
        <v>19</v>
      </c>
      <c r="C168">
        <v>2016</v>
      </c>
      <c r="D168">
        <v>4</v>
      </c>
      <c r="E168" s="8">
        <v>0.10051668949209108</v>
      </c>
      <c r="F168" s="8">
        <v>2.5129172373022771E-2</v>
      </c>
      <c r="G168" s="8">
        <v>0.10805542566519619</v>
      </c>
      <c r="H168" s="8">
        <v>2.7013856416299047E-2</v>
      </c>
      <c r="I168" s="8">
        <v>30568.54699121126</v>
      </c>
      <c r="J168" s="8">
        <v>1099121.6436811991</v>
      </c>
      <c r="K168" s="8">
        <v>341229.43973157147</v>
      </c>
      <c r="L168" s="8">
        <v>11368665.031475639</v>
      </c>
      <c r="M168" s="8">
        <v>38275712.658047542</v>
      </c>
      <c r="N168" s="8">
        <v>705745.7286413376</v>
      </c>
    </row>
    <row r="169" spans="1:14" x14ac:dyDescent="0.25">
      <c r="A169" t="s">
        <v>110</v>
      </c>
      <c r="B169">
        <v>19</v>
      </c>
      <c r="C169">
        <v>2017</v>
      </c>
      <c r="D169">
        <v>5</v>
      </c>
      <c r="E169" s="8">
        <v>9.9554447712350919E-2</v>
      </c>
      <c r="F169" s="8">
        <v>1.9910889542470184E-2</v>
      </c>
      <c r="G169" s="8">
        <v>0.1057793405342695</v>
      </c>
      <c r="H169" s="8">
        <v>2.1155868106853902E-2</v>
      </c>
      <c r="I169" s="8">
        <v>30568.54699121126</v>
      </c>
      <c r="J169" s="8">
        <v>867942.28522259789</v>
      </c>
      <c r="K169" s="8">
        <v>326034.8048294672</v>
      </c>
      <c r="L169" s="8">
        <v>11098924.835970327</v>
      </c>
      <c r="M169" s="8">
        <v>38290645.582308948</v>
      </c>
      <c r="N169" s="8">
        <v>637834.26285130484</v>
      </c>
    </row>
    <row r="170" spans="1:14" x14ac:dyDescent="0.25">
      <c r="A170" t="s">
        <v>110</v>
      </c>
      <c r="B170">
        <v>19</v>
      </c>
      <c r="C170">
        <v>2018</v>
      </c>
      <c r="D170">
        <v>6</v>
      </c>
      <c r="E170" s="8">
        <v>0.12306515697109104</v>
      </c>
      <c r="F170" s="8">
        <v>2.0510859495181839E-2</v>
      </c>
      <c r="G170" s="8">
        <v>0.13169711316606844</v>
      </c>
      <c r="H170" s="8">
        <v>2.1949518861011406E-2</v>
      </c>
      <c r="I170" s="8">
        <v>30568.54699121126</v>
      </c>
      <c r="J170" s="8">
        <v>1083027.5920434201</v>
      </c>
      <c r="K170" s="8">
        <v>356974.65422821796</v>
      </c>
      <c r="L170" s="8">
        <v>8864697.741149202</v>
      </c>
      <c r="M170" s="8">
        <v>41464324.545871116</v>
      </c>
      <c r="N170" s="8">
        <v>580895.1008171998</v>
      </c>
    </row>
    <row r="171" spans="1:14" x14ac:dyDescent="0.25">
      <c r="A171" t="s">
        <v>110</v>
      </c>
      <c r="B171">
        <v>19</v>
      </c>
      <c r="C171">
        <v>2019</v>
      </c>
      <c r="D171">
        <v>7</v>
      </c>
      <c r="E171" s="8">
        <v>5.4209679858936377E-2</v>
      </c>
      <c r="F171" s="8">
        <v>7.7442399798480542E-3</v>
      </c>
      <c r="G171" s="8">
        <v>6.1675263092228691E-2</v>
      </c>
      <c r="H171" s="8">
        <v>8.8107518703183837E-3</v>
      </c>
      <c r="I171" s="8">
        <v>30568.54699121126</v>
      </c>
      <c r="J171" s="8">
        <v>904429.78828799981</v>
      </c>
      <c r="K171" s="8">
        <v>421940.85382799996</v>
      </c>
      <c r="L171" s="8">
        <v>8043730.8389879996</v>
      </c>
      <c r="M171" s="8">
        <v>40888822.648751989</v>
      </c>
      <c r="N171" s="8">
        <v>307978.63199999998</v>
      </c>
    </row>
    <row r="172" spans="1:14" x14ac:dyDescent="0.25">
      <c r="A172" t="s">
        <v>110</v>
      </c>
      <c r="B172">
        <v>19</v>
      </c>
      <c r="C172">
        <v>2020</v>
      </c>
      <c r="D172">
        <v>8</v>
      </c>
      <c r="E172" s="8">
        <v>0.2547896555446818</v>
      </c>
      <c r="F172" s="8">
        <v>3.1848706943085225E-2</v>
      </c>
      <c r="G172" s="8">
        <v>0.26094161520836823</v>
      </c>
      <c r="H172" s="8">
        <v>3.2617701901046028E-2</v>
      </c>
      <c r="I172" s="8">
        <v>30568.54699121126</v>
      </c>
      <c r="J172" s="8">
        <v>1205165.3899999999</v>
      </c>
      <c r="K172" s="8">
        <v>258961.18</v>
      </c>
      <c r="L172" s="8">
        <v>8514330.7200000007</v>
      </c>
      <c r="M172" s="8">
        <v>42468205.630000003</v>
      </c>
      <c r="N172" s="8">
        <v>281100</v>
      </c>
    </row>
    <row r="173" spans="1:14" x14ac:dyDescent="0.25">
      <c r="A173" t="s">
        <v>111</v>
      </c>
      <c r="B173">
        <v>20</v>
      </c>
      <c r="C173">
        <v>2012</v>
      </c>
      <c r="D173">
        <v>0</v>
      </c>
      <c r="E173">
        <v>0</v>
      </c>
      <c r="F173" s="8">
        <v>0</v>
      </c>
      <c r="G173">
        <v>0</v>
      </c>
      <c r="H173">
        <v>0</v>
      </c>
      <c r="I173" s="8">
        <v>36721.921918469423</v>
      </c>
      <c r="J173" s="8">
        <v>55927401.742432803</v>
      </c>
      <c r="K173" s="8">
        <v>20411709.178843729</v>
      </c>
      <c r="L173" s="8">
        <v>291574155.67984051</v>
      </c>
      <c r="M173" s="8">
        <v>1561390267.277036</v>
      </c>
      <c r="N173" s="8">
        <v>38988849.972806029</v>
      </c>
    </row>
    <row r="174" spans="1:14" x14ac:dyDescent="0.25">
      <c r="A174" t="s">
        <v>111</v>
      </c>
      <c r="B174">
        <v>20</v>
      </c>
      <c r="C174">
        <v>2013</v>
      </c>
      <c r="D174">
        <v>1</v>
      </c>
      <c r="E174" s="8">
        <v>-1.1497377248992156E-2</v>
      </c>
      <c r="F174" s="8">
        <v>-1.1497377248992156E-2</v>
      </c>
      <c r="G174" s="8">
        <v>2.1422674737640805E-2</v>
      </c>
      <c r="H174" s="8">
        <v>2.1422674737640805E-2</v>
      </c>
      <c r="I174" s="8">
        <v>36721.921918469423</v>
      </c>
      <c r="J174" s="8">
        <v>58427073.071671672</v>
      </c>
      <c r="K174" s="8">
        <v>23020626.150938697</v>
      </c>
      <c r="L174" s="8">
        <v>221814802.29152909</v>
      </c>
      <c r="M174" s="8">
        <v>1776894658.5405962</v>
      </c>
      <c r="N174" s="8">
        <v>38478653.391945094</v>
      </c>
    </row>
    <row r="175" spans="1:14" x14ac:dyDescent="0.25">
      <c r="A175" t="s">
        <v>111</v>
      </c>
      <c r="B175">
        <v>20</v>
      </c>
      <c r="C175">
        <v>2014</v>
      </c>
      <c r="D175">
        <v>2</v>
      </c>
      <c r="E175" s="8">
        <v>5.2602417499687276E-2</v>
      </c>
      <c r="F175" s="8">
        <v>2.6301208749843638E-2</v>
      </c>
      <c r="G175" s="8">
        <v>9.8376228594065307E-2</v>
      </c>
      <c r="H175" s="8">
        <v>4.9188114297032653E-2</v>
      </c>
      <c r="I175" s="8">
        <v>36721.921918469423</v>
      </c>
      <c r="J175" s="8">
        <v>78503424.622776091</v>
      </c>
      <c r="K175" s="8">
        <v>24515612.413733598</v>
      </c>
      <c r="L175" s="8">
        <v>242542797.56194973</v>
      </c>
      <c r="M175" s="8">
        <v>1964533121.6520543</v>
      </c>
      <c r="N175" s="8">
        <v>39958028.985728212</v>
      </c>
    </row>
    <row r="176" spans="1:14" x14ac:dyDescent="0.25">
      <c r="A176" t="s">
        <v>111</v>
      </c>
      <c r="B176">
        <v>20</v>
      </c>
      <c r="C176">
        <v>2015</v>
      </c>
      <c r="D176">
        <v>3</v>
      </c>
      <c r="E176" s="8">
        <v>-4.5437102888592353E-2</v>
      </c>
      <c r="F176" s="8">
        <v>-1.5145700962864118E-2</v>
      </c>
      <c r="G176" s="8">
        <v>1.2715700568580027E-2</v>
      </c>
      <c r="H176" s="8">
        <v>4.238566856193342E-3</v>
      </c>
      <c r="I176" s="8">
        <v>36721.921918469423</v>
      </c>
      <c r="J176" s="8">
        <v>61652127.0352185</v>
      </c>
      <c r="K176" s="8">
        <v>23181973.859037887</v>
      </c>
      <c r="L176" s="8">
        <v>127478979.93354338</v>
      </c>
      <c r="M176" s="8">
        <v>2029488033.3754611</v>
      </c>
      <c r="N176" s="8">
        <v>36870134.45679874</v>
      </c>
    </row>
    <row r="177" spans="1:14" x14ac:dyDescent="0.25">
      <c r="A177" t="s">
        <v>111</v>
      </c>
      <c r="B177">
        <v>20</v>
      </c>
      <c r="C177">
        <v>2016</v>
      </c>
      <c r="D177">
        <v>4</v>
      </c>
      <c r="E177" s="8">
        <v>-6.8087684859464481E-2</v>
      </c>
      <c r="F177" s="8">
        <v>-1.702192121486612E-2</v>
      </c>
      <c r="G177" s="8">
        <v>2.128762557970211E-3</v>
      </c>
      <c r="H177" s="8">
        <v>5.3219063949255276E-4</v>
      </c>
      <c r="I177" s="8">
        <v>36721.921918469423</v>
      </c>
      <c r="J177" s="8">
        <v>74558431.623439968</v>
      </c>
      <c r="K177" s="8">
        <v>24026355.008653175</v>
      </c>
      <c r="L177" s="8">
        <v>109766659.3953882</v>
      </c>
      <c r="M177" s="8">
        <v>2188203422.980125</v>
      </c>
      <c r="N177" s="8">
        <v>35006967.792023085</v>
      </c>
    </row>
    <row r="178" spans="1:14" x14ac:dyDescent="0.25">
      <c r="A178" t="s">
        <v>111</v>
      </c>
      <c r="B178">
        <v>20</v>
      </c>
      <c r="C178">
        <v>2017</v>
      </c>
      <c r="D178">
        <v>5</v>
      </c>
      <c r="E178" s="8">
        <v>-4.8311009400898809E-2</v>
      </c>
      <c r="F178" s="8">
        <v>-9.6622018801797611E-3</v>
      </c>
      <c r="G178" s="8">
        <v>3.3673970566846068E-2</v>
      </c>
      <c r="H178" s="8">
        <v>6.7347941133692139E-3</v>
      </c>
      <c r="I178" s="8">
        <v>36721.921918469423</v>
      </c>
      <c r="J178" s="8">
        <v>68618509.60058865</v>
      </c>
      <c r="K178" s="8">
        <v>24752946.980798617</v>
      </c>
      <c r="L178" s="8">
        <v>127093831.91418055</v>
      </c>
      <c r="M178" s="8">
        <v>2096636498.1650989</v>
      </c>
      <c r="N178" s="8">
        <v>28943676.638563629</v>
      </c>
    </row>
    <row r="179" spans="1:14" x14ac:dyDescent="0.25">
      <c r="A179" t="s">
        <v>111</v>
      </c>
      <c r="B179">
        <v>20</v>
      </c>
      <c r="C179">
        <v>2018</v>
      </c>
      <c r="D179">
        <v>6</v>
      </c>
      <c r="E179" s="8">
        <v>-2.2225625649653892E-2</v>
      </c>
      <c r="F179" s="8">
        <v>-3.7042709416089822E-3</v>
      </c>
      <c r="G179" s="8">
        <v>7.2829514615559421E-2</v>
      </c>
      <c r="H179" s="8">
        <v>1.213825243592657E-2</v>
      </c>
      <c r="I179" s="8">
        <v>36721.921918469423</v>
      </c>
      <c r="J179" s="8">
        <v>99523579.751649454</v>
      </c>
      <c r="K179" s="8">
        <v>26625830.466148097</v>
      </c>
      <c r="L179" s="8">
        <v>150361173.42626789</v>
      </c>
      <c r="M179" s="8">
        <v>2242264924.827806</v>
      </c>
      <c r="N179" s="8">
        <v>32088477.034832392</v>
      </c>
    </row>
    <row r="180" spans="1:14" x14ac:dyDescent="0.25">
      <c r="A180" t="s">
        <v>111</v>
      </c>
      <c r="B180">
        <v>20</v>
      </c>
      <c r="C180">
        <v>2019</v>
      </c>
      <c r="D180">
        <v>7</v>
      </c>
      <c r="E180" s="8">
        <v>-4.0764659322069019E-2</v>
      </c>
      <c r="F180" s="8">
        <v>-5.8235227602955741E-3</v>
      </c>
      <c r="G180" s="8">
        <v>6.5820295655024591E-2</v>
      </c>
      <c r="H180" s="8">
        <v>9.4028993792892278E-3</v>
      </c>
      <c r="I180" s="8">
        <v>36721.921918469423</v>
      </c>
      <c r="J180" s="8">
        <v>128408311.98249599</v>
      </c>
      <c r="K180" s="8">
        <v>32613781.660199996</v>
      </c>
      <c r="L180" s="8">
        <v>166469002.24406397</v>
      </c>
      <c r="M180" s="8">
        <v>2402152685.6261997</v>
      </c>
      <c r="N180" s="8">
        <v>22315563.503999997</v>
      </c>
    </row>
    <row r="181" spans="1:14" x14ac:dyDescent="0.25">
      <c r="A181" t="s">
        <v>111</v>
      </c>
      <c r="B181">
        <v>20</v>
      </c>
      <c r="C181">
        <v>2020</v>
      </c>
      <c r="D181">
        <v>8</v>
      </c>
      <c r="E181" s="8">
        <v>-9.9510734409303456E-2</v>
      </c>
      <c r="F181" s="8">
        <v>-1.2438841801162932E-2</v>
      </c>
      <c r="G181" s="8">
        <v>1.8294675522790797E-2</v>
      </c>
      <c r="H181" s="8">
        <v>2.2868344403488496E-3</v>
      </c>
      <c r="I181" s="8">
        <v>36721.921918469423</v>
      </c>
      <c r="J181" s="8">
        <v>176166866.47</v>
      </c>
      <c r="K181" s="8">
        <v>20255889.199999999</v>
      </c>
      <c r="L181" s="8">
        <v>177231750.31</v>
      </c>
      <c r="M181" s="8">
        <v>2528774725.4699998</v>
      </c>
      <c r="N181" s="8">
        <v>22720860</v>
      </c>
    </row>
    <row r="182" spans="1:14" x14ac:dyDescent="0.25">
      <c r="A182" t="s">
        <v>112</v>
      </c>
      <c r="B182">
        <v>21</v>
      </c>
      <c r="C182">
        <v>2012</v>
      </c>
      <c r="D182">
        <v>0</v>
      </c>
      <c r="E182">
        <v>0</v>
      </c>
      <c r="F182" s="8">
        <v>0</v>
      </c>
      <c r="G182">
        <v>0</v>
      </c>
      <c r="H182">
        <v>0</v>
      </c>
      <c r="I182" s="8">
        <v>22596.167775630609</v>
      </c>
      <c r="J182" s="8">
        <v>1068663.1900265021</v>
      </c>
      <c r="K182" s="8">
        <v>185567.93878117891</v>
      </c>
      <c r="L182" s="8">
        <v>5010834.2494661566</v>
      </c>
      <c r="M182" s="8">
        <v>16604614.127609523</v>
      </c>
      <c r="N182" s="8">
        <v>315383.71800052846</v>
      </c>
    </row>
    <row r="183" spans="1:14" x14ac:dyDescent="0.25">
      <c r="A183" t="s">
        <v>112</v>
      </c>
      <c r="B183">
        <v>21</v>
      </c>
      <c r="C183">
        <v>2013</v>
      </c>
      <c r="D183">
        <v>1</v>
      </c>
      <c r="E183" s="8">
        <v>1.0448385929599091E-2</v>
      </c>
      <c r="F183" s="8">
        <v>1.0448385929599091E-2</v>
      </c>
      <c r="G183" s="8">
        <v>4.2363341854984644E-2</v>
      </c>
      <c r="H183" s="8">
        <v>4.2363341854984644E-2</v>
      </c>
      <c r="I183" s="8">
        <v>22596.167775630609</v>
      </c>
      <c r="J183" s="8">
        <v>690739.7156022191</v>
      </c>
      <c r="K183" s="8">
        <v>212288.40641510353</v>
      </c>
      <c r="L183" s="8">
        <v>5306326.1133501623</v>
      </c>
      <c r="M183" s="8">
        <v>16872464.659627471</v>
      </c>
      <c r="N183" s="8">
        <v>461067.32972828939</v>
      </c>
    </row>
    <row r="184" spans="1:14" x14ac:dyDescent="0.25">
      <c r="A184" t="s">
        <v>112</v>
      </c>
      <c r="B184">
        <v>21</v>
      </c>
      <c r="C184">
        <v>2014</v>
      </c>
      <c r="D184">
        <v>2</v>
      </c>
      <c r="E184" s="8">
        <v>3.2558530255524729E-2</v>
      </c>
      <c r="F184" s="8">
        <v>1.6279265127762364E-2</v>
      </c>
      <c r="G184" s="8">
        <v>7.6685335875367369E-2</v>
      </c>
      <c r="H184" s="8">
        <v>3.8342667937683685E-2</v>
      </c>
      <c r="I184" s="8">
        <v>22596.167775630609</v>
      </c>
      <c r="J184" s="8">
        <v>683183.83741735597</v>
      </c>
      <c r="K184" s="8">
        <v>254796.40688657103</v>
      </c>
      <c r="L184" s="8">
        <v>7538169.9589569438</v>
      </c>
      <c r="M184" s="8">
        <v>13889160.922440071</v>
      </c>
      <c r="N184" s="8">
        <v>505708.53715435014</v>
      </c>
    </row>
    <row r="185" spans="1:14" x14ac:dyDescent="0.25">
      <c r="A185" t="s">
        <v>112</v>
      </c>
      <c r="B185">
        <v>21</v>
      </c>
      <c r="C185">
        <v>2015</v>
      </c>
      <c r="D185">
        <v>3</v>
      </c>
      <c r="E185" s="8">
        <v>-1.5663087136653111E-3</v>
      </c>
      <c r="F185" s="8">
        <v>-5.2210290455510365E-4</v>
      </c>
      <c r="G185" s="8">
        <v>5.4449831099195718E-2</v>
      </c>
      <c r="H185" s="8">
        <v>1.8149943699731906E-2</v>
      </c>
      <c r="I185" s="8">
        <v>22596.167775630609</v>
      </c>
      <c r="J185" s="8">
        <v>370090.71662311</v>
      </c>
      <c r="K185" s="8">
        <v>245889.22207117814</v>
      </c>
      <c r="L185" s="8">
        <v>6440966.157960047</v>
      </c>
      <c r="M185" s="8">
        <v>13072721.49302602</v>
      </c>
      <c r="N185" s="8">
        <v>495532.38509428524</v>
      </c>
    </row>
    <row r="186" spans="1:14" x14ac:dyDescent="0.25">
      <c r="A186" t="s">
        <v>112</v>
      </c>
      <c r="B186">
        <v>21</v>
      </c>
      <c r="C186">
        <v>2016</v>
      </c>
      <c r="D186">
        <v>4</v>
      </c>
      <c r="E186" s="8">
        <v>2.0835345746223064E-2</v>
      </c>
      <c r="F186" s="8">
        <v>5.208836436555766E-3</v>
      </c>
      <c r="G186" s="8">
        <v>8.8432175410104688E-2</v>
      </c>
      <c r="H186" s="8">
        <v>2.2108043852526172E-2</v>
      </c>
      <c r="I186" s="8">
        <v>22596.167775630609</v>
      </c>
      <c r="J186" s="8">
        <v>734700.51777934434</v>
      </c>
      <c r="K186" s="8">
        <v>227345.13624531386</v>
      </c>
      <c r="L186" s="8">
        <v>7144737.7066843035</v>
      </c>
      <c r="M186" s="8">
        <v>18039606.931400035</v>
      </c>
      <c r="N186" s="8">
        <v>462842.50029830215</v>
      </c>
    </row>
    <row r="187" spans="1:14" x14ac:dyDescent="0.25">
      <c r="A187" t="s">
        <v>112</v>
      </c>
      <c r="B187">
        <v>21</v>
      </c>
      <c r="C187">
        <v>2017</v>
      </c>
      <c r="D187">
        <v>5</v>
      </c>
      <c r="E187" s="8">
        <v>-1.7525982905996947E-2</v>
      </c>
      <c r="F187" s="8">
        <v>-3.5051965811993893E-3</v>
      </c>
      <c r="G187" s="8">
        <v>6.118371276219553E-2</v>
      </c>
      <c r="H187" s="8">
        <v>1.2236742552439107E-2</v>
      </c>
      <c r="I187" s="8">
        <v>22596.167775630609</v>
      </c>
      <c r="J187" s="8">
        <v>423133.9381776902</v>
      </c>
      <c r="K187" s="8">
        <v>243013.10089108918</v>
      </c>
      <c r="L187" s="8">
        <v>7252553.513896334</v>
      </c>
      <c r="M187" s="8">
        <v>17328372.284322497</v>
      </c>
      <c r="N187" s="8">
        <v>407467.83327763493</v>
      </c>
    </row>
    <row r="188" spans="1:14" x14ac:dyDescent="0.25">
      <c r="A188" t="s">
        <v>112</v>
      </c>
      <c r="B188">
        <v>21</v>
      </c>
      <c r="C188">
        <v>2018</v>
      </c>
      <c r="D188">
        <v>6</v>
      </c>
      <c r="E188" s="8">
        <v>-5.1566865977010767E-2</v>
      </c>
      <c r="F188" s="8">
        <v>-8.5944776628351285E-3</v>
      </c>
      <c r="G188" s="8">
        <v>3.9953795257907404E-2</v>
      </c>
      <c r="H188" s="8">
        <v>6.6589658763179004E-3</v>
      </c>
      <c r="I188" s="8">
        <v>22596.167775630609</v>
      </c>
      <c r="J188" s="8">
        <v>682469.57145940547</v>
      </c>
      <c r="K188" s="8">
        <v>243427.74378352554</v>
      </c>
      <c r="L188" s="8">
        <v>5694801.5502988249</v>
      </c>
      <c r="M188" s="8">
        <v>16937535.647669174</v>
      </c>
      <c r="N188" s="8">
        <v>382666.18763879989</v>
      </c>
    </row>
    <row r="189" spans="1:14" x14ac:dyDescent="0.25">
      <c r="A189" t="s">
        <v>112</v>
      </c>
      <c r="B189">
        <v>21</v>
      </c>
      <c r="C189">
        <v>2019</v>
      </c>
      <c r="D189">
        <v>7</v>
      </c>
      <c r="E189" s="8">
        <v>-9.4732172419788888E-2</v>
      </c>
      <c r="F189" s="8">
        <v>-1.353316748854127E-2</v>
      </c>
      <c r="G189" s="8">
        <v>7.8040513847787759E-3</v>
      </c>
      <c r="H189" s="8">
        <v>1.1148644835398251E-3</v>
      </c>
      <c r="I189" s="8">
        <v>22596.167775630609</v>
      </c>
      <c r="J189" s="8">
        <v>589388.3113559999</v>
      </c>
      <c r="K189" s="8">
        <v>290248.63264799997</v>
      </c>
      <c r="L189" s="8">
        <v>6229636.2423359985</v>
      </c>
      <c r="M189" s="8">
        <v>18743369.186567996</v>
      </c>
      <c r="N189" s="8">
        <v>199988.56799999997</v>
      </c>
    </row>
    <row r="190" spans="1:14" x14ac:dyDescent="0.25">
      <c r="A190" t="s">
        <v>112</v>
      </c>
      <c r="B190">
        <v>21</v>
      </c>
      <c r="C190">
        <v>2020</v>
      </c>
      <c r="D190">
        <v>8</v>
      </c>
      <c r="E190" s="8">
        <v>4.2887406444925391E-2</v>
      </c>
      <c r="F190" s="8">
        <v>5.3609258056156739E-3</v>
      </c>
      <c r="G190" s="8">
        <v>0.15615699791033272</v>
      </c>
      <c r="H190" s="8">
        <v>1.951962473879159E-2</v>
      </c>
      <c r="I190" s="8">
        <v>22596.167775630609</v>
      </c>
      <c r="J190" s="8">
        <v>722700.82</v>
      </c>
      <c r="K190" s="8">
        <v>176349.02</v>
      </c>
      <c r="L190" s="8">
        <v>5460489.4699999997</v>
      </c>
      <c r="M190" s="8">
        <v>19199474.300000001</v>
      </c>
      <c r="N190" s="8">
        <v>164880</v>
      </c>
    </row>
    <row r="191" spans="1:14" x14ac:dyDescent="0.25">
      <c r="A191" t="s">
        <v>113</v>
      </c>
      <c r="B191">
        <v>22</v>
      </c>
      <c r="C191">
        <v>2012</v>
      </c>
      <c r="D191">
        <v>0</v>
      </c>
      <c r="E191">
        <v>0</v>
      </c>
      <c r="F191" s="8">
        <v>0</v>
      </c>
      <c r="G191">
        <v>0</v>
      </c>
      <c r="H191">
        <v>0</v>
      </c>
      <c r="I191" s="8">
        <v>29431.794742014321</v>
      </c>
      <c r="J191" s="8">
        <v>1376685.6286659276</v>
      </c>
      <c r="K191" s="8">
        <v>476083.01883104403</v>
      </c>
      <c r="L191" s="8">
        <v>14120061.118995566</v>
      </c>
      <c r="M191" s="8">
        <v>37944925.065111205</v>
      </c>
      <c r="N191" s="8">
        <v>606298.74156258139</v>
      </c>
    </row>
    <row r="192" spans="1:14" x14ac:dyDescent="0.25">
      <c r="A192" t="s">
        <v>113</v>
      </c>
      <c r="B192">
        <v>22</v>
      </c>
      <c r="C192">
        <v>2013</v>
      </c>
      <c r="D192">
        <v>1</v>
      </c>
      <c r="E192" s="8">
        <v>-3.1585003577340419E-2</v>
      </c>
      <c r="F192" s="8">
        <v>-3.1585003577340419E-2</v>
      </c>
      <c r="G192" s="8">
        <v>-1.3177331711869224E-2</v>
      </c>
      <c r="H192" s="8">
        <v>-1.3177331711869224E-2</v>
      </c>
      <c r="I192" s="8">
        <v>29431.794742014321</v>
      </c>
      <c r="J192" s="8">
        <v>1163951.7379371503</v>
      </c>
      <c r="K192" s="8">
        <v>536738.98579638381</v>
      </c>
      <c r="L192" s="8">
        <v>10357575.550600188</v>
      </c>
      <c r="M192" s="8">
        <v>36964297.946433038</v>
      </c>
      <c r="N192" s="8">
        <v>702529.50669156888</v>
      </c>
    </row>
    <row r="193" spans="1:14" x14ac:dyDescent="0.25">
      <c r="A193" t="s">
        <v>113</v>
      </c>
      <c r="B193">
        <v>22</v>
      </c>
      <c r="C193">
        <v>2014</v>
      </c>
      <c r="D193">
        <v>2</v>
      </c>
      <c r="E193" s="8">
        <v>2.1052443870482069E-2</v>
      </c>
      <c r="F193" s="8">
        <v>1.0526221935241034E-2</v>
      </c>
      <c r="G193" s="8">
        <v>4.2527144832627622E-2</v>
      </c>
      <c r="H193" s="8">
        <v>2.1263572416313811E-2</v>
      </c>
      <c r="I193" s="8">
        <v>29431.794742014321</v>
      </c>
      <c r="J193" s="8">
        <v>1159401.1205723849</v>
      </c>
      <c r="K193" s="8">
        <v>566504.69475556491</v>
      </c>
      <c r="L193" s="8">
        <v>11087312.689109921</v>
      </c>
      <c r="M193" s="8">
        <v>45507972.051209196</v>
      </c>
      <c r="N193" s="8">
        <v>747576.8843165572</v>
      </c>
    </row>
    <row r="194" spans="1:14" x14ac:dyDescent="0.25">
      <c r="A194" t="s">
        <v>113</v>
      </c>
      <c r="B194">
        <v>22</v>
      </c>
      <c r="C194">
        <v>2015</v>
      </c>
      <c r="D194">
        <v>3</v>
      </c>
      <c r="E194" s="8">
        <v>-8.032287885209255E-2</v>
      </c>
      <c r="F194" s="8">
        <v>-2.6774292950697515E-2</v>
      </c>
      <c r="G194" s="8">
        <v>-5.5837430726118673E-2</v>
      </c>
      <c r="H194" s="8">
        <v>-1.8612476908706224E-2</v>
      </c>
      <c r="I194" s="8">
        <v>29431.794742014321</v>
      </c>
      <c r="J194" s="8">
        <v>944550.56180227955</v>
      </c>
      <c r="K194" s="8">
        <v>544344.48489621584</v>
      </c>
      <c r="L194" s="8">
        <v>8861088.2392500266</v>
      </c>
      <c r="M194" s="8">
        <v>43958127.182903558</v>
      </c>
      <c r="N194" s="8">
        <v>660499.42964372027</v>
      </c>
    </row>
    <row r="195" spans="1:14" x14ac:dyDescent="0.25">
      <c r="A195" t="s">
        <v>113</v>
      </c>
      <c r="B195">
        <v>22</v>
      </c>
      <c r="C195">
        <v>2016</v>
      </c>
      <c r="D195">
        <v>4</v>
      </c>
      <c r="E195" s="8">
        <v>-4.8971744731822163E-2</v>
      </c>
      <c r="F195" s="8">
        <v>-1.2242936182955541E-2</v>
      </c>
      <c r="G195" s="8">
        <v>-2.1576708000278815E-2</v>
      </c>
      <c r="H195" s="8">
        <v>-5.3941770000697038E-3</v>
      </c>
      <c r="I195" s="8">
        <v>29431.794742014321</v>
      </c>
      <c r="J195" s="8">
        <v>736890.94384249812</v>
      </c>
      <c r="K195" s="8">
        <v>534707.98055866617</v>
      </c>
      <c r="L195" s="8">
        <v>10072297.442233812</v>
      </c>
      <c r="M195" s="8">
        <v>44142144.218314208</v>
      </c>
      <c r="N195" s="8">
        <v>621412.57845867006</v>
      </c>
    </row>
    <row r="196" spans="1:14" x14ac:dyDescent="0.25">
      <c r="A196" t="s">
        <v>113</v>
      </c>
      <c r="B196">
        <v>22</v>
      </c>
      <c r="C196">
        <v>2017</v>
      </c>
      <c r="D196">
        <v>5</v>
      </c>
      <c r="E196" s="8">
        <v>-2.2351548550061894E-2</v>
      </c>
      <c r="F196" s="8">
        <v>-4.4703097100123792E-3</v>
      </c>
      <c r="G196" s="8">
        <v>7.9443500773883919E-3</v>
      </c>
      <c r="H196" s="8">
        <v>1.5888700154776784E-3</v>
      </c>
      <c r="I196" s="8">
        <v>29431.794742014321</v>
      </c>
      <c r="J196" s="8">
        <v>903536.9639606002</v>
      </c>
      <c r="K196" s="8">
        <v>555377.41251174943</v>
      </c>
      <c r="L196" s="8">
        <v>12309490.130074902</v>
      </c>
      <c r="M196" s="8">
        <v>51551336.187400818</v>
      </c>
      <c r="N196" s="8">
        <v>491307.36858157488</v>
      </c>
    </row>
    <row r="197" spans="1:14" x14ac:dyDescent="0.25">
      <c r="A197" t="s">
        <v>113</v>
      </c>
      <c r="B197">
        <v>22</v>
      </c>
      <c r="C197">
        <v>2018</v>
      </c>
      <c r="D197">
        <v>6</v>
      </c>
      <c r="E197" s="8">
        <v>-3.4784518887407856E-2</v>
      </c>
      <c r="F197" s="8">
        <v>-5.7974198145679763E-3</v>
      </c>
      <c r="G197" s="8">
        <v>1.3799725838685021E-3</v>
      </c>
      <c r="H197" s="8">
        <v>2.2999543064475034E-4</v>
      </c>
      <c r="I197" s="8">
        <v>29431.794742014321</v>
      </c>
      <c r="J197" s="8">
        <v>1386736.2991422717</v>
      </c>
      <c r="K197" s="8">
        <v>592762.33167610667</v>
      </c>
      <c r="L197" s="8">
        <v>13648282.058116084</v>
      </c>
      <c r="M197" s="8">
        <v>51034704.603764668</v>
      </c>
      <c r="N197" s="8">
        <v>454949.63799479988</v>
      </c>
    </row>
    <row r="198" spans="1:14" x14ac:dyDescent="0.25">
      <c r="A198" t="s">
        <v>113</v>
      </c>
      <c r="B198">
        <v>22</v>
      </c>
      <c r="C198">
        <v>2019</v>
      </c>
      <c r="D198">
        <v>7</v>
      </c>
      <c r="E198" s="8">
        <v>3.0425285310519877E-2</v>
      </c>
      <c r="F198" s="8">
        <v>4.3464693300742678E-3</v>
      </c>
      <c r="G198" s="8">
        <v>6.9465259485190778E-2</v>
      </c>
      <c r="H198" s="8">
        <v>9.9236084978843973E-3</v>
      </c>
      <c r="I198" s="8">
        <v>29431.794742014321</v>
      </c>
      <c r="J198" s="8">
        <v>917903.22109199979</v>
      </c>
      <c r="K198" s="8">
        <v>696842.49086399982</v>
      </c>
      <c r="L198" s="8">
        <v>11102798.389331998</v>
      </c>
      <c r="M198" s="8">
        <v>52429545.665171988</v>
      </c>
      <c r="N198" s="8">
        <v>229149.64799999996</v>
      </c>
    </row>
    <row r="199" spans="1:14" x14ac:dyDescent="0.25">
      <c r="A199" t="s">
        <v>113</v>
      </c>
      <c r="B199">
        <v>22</v>
      </c>
      <c r="C199">
        <v>2020</v>
      </c>
      <c r="D199">
        <v>8</v>
      </c>
      <c r="E199" s="8">
        <v>0.12350197309937573</v>
      </c>
      <c r="F199" s="8">
        <v>1.5437746637421966E-2</v>
      </c>
      <c r="G199" s="8">
        <v>0.16540955205832941</v>
      </c>
      <c r="H199" s="8">
        <v>2.0676194007291177E-2</v>
      </c>
      <c r="I199" s="8">
        <v>29431.794742014321</v>
      </c>
      <c r="J199" s="8">
        <v>2242774.17</v>
      </c>
      <c r="K199" s="8">
        <v>430346.4</v>
      </c>
      <c r="L199" s="8">
        <v>12553514.98</v>
      </c>
      <c r="M199" s="8">
        <v>58063155.619999997</v>
      </c>
      <c r="N199" s="8">
        <v>165420</v>
      </c>
    </row>
    <row r="200" spans="1:14" x14ac:dyDescent="0.25">
      <c r="A200" t="s">
        <v>114</v>
      </c>
      <c r="B200">
        <v>23</v>
      </c>
      <c r="C200">
        <v>2012</v>
      </c>
      <c r="D200">
        <v>0</v>
      </c>
      <c r="E200">
        <v>0</v>
      </c>
      <c r="F200" s="8">
        <v>0</v>
      </c>
      <c r="G200">
        <v>0</v>
      </c>
      <c r="H200">
        <v>0</v>
      </c>
      <c r="I200" s="8">
        <v>49478.893275199334</v>
      </c>
      <c r="J200" s="8">
        <v>927981.46386984817</v>
      </c>
      <c r="K200" s="8">
        <v>650342.75791783654</v>
      </c>
      <c r="L200" s="8">
        <v>14151678.129973296</v>
      </c>
      <c r="M200" s="8">
        <v>60545707.44157137</v>
      </c>
      <c r="N200" s="8">
        <v>233070.10364977011</v>
      </c>
    </row>
    <row r="201" spans="1:14" x14ac:dyDescent="0.25">
      <c r="A201" t="s">
        <v>114</v>
      </c>
      <c r="B201">
        <v>23</v>
      </c>
      <c r="C201">
        <v>2013</v>
      </c>
      <c r="D201">
        <v>1</v>
      </c>
      <c r="E201" s="8">
        <v>-7.0053633097704501E-2</v>
      </c>
      <c r="F201" s="8">
        <v>-7.0053633097704501E-2</v>
      </c>
      <c r="G201" s="8">
        <v>-4.7223610749695742E-2</v>
      </c>
      <c r="H201" s="8">
        <v>-4.7223610749695742E-2</v>
      </c>
      <c r="I201" s="8">
        <v>49478.893275199334</v>
      </c>
      <c r="J201" s="8">
        <v>992394.44114984595</v>
      </c>
      <c r="K201" s="8">
        <v>747260.99514302448</v>
      </c>
      <c r="L201" s="8">
        <v>15347612.326032661</v>
      </c>
      <c r="M201" s="8">
        <v>59590806.13242922</v>
      </c>
      <c r="N201" s="8">
        <v>230551.88512439665</v>
      </c>
    </row>
    <row r="202" spans="1:14" x14ac:dyDescent="0.25">
      <c r="A202" t="s">
        <v>114</v>
      </c>
      <c r="B202">
        <v>23</v>
      </c>
      <c r="C202">
        <v>2014</v>
      </c>
      <c r="D202">
        <v>2</v>
      </c>
      <c r="E202" s="8">
        <v>0.56296411954320369</v>
      </c>
      <c r="F202" s="8">
        <v>0.28148205977160184</v>
      </c>
      <c r="G202" s="8">
        <v>0.21797366605582963</v>
      </c>
      <c r="H202" s="8">
        <v>0.10898683302791481</v>
      </c>
      <c r="I202" s="8">
        <v>49478.893275199334</v>
      </c>
      <c r="J202" s="8">
        <v>1048306.2779248049</v>
      </c>
      <c r="K202" s="8">
        <v>924563.95488994673</v>
      </c>
      <c r="L202" s="8">
        <v>19545155.772109225</v>
      </c>
      <c r="M202" s="8">
        <v>74775380.408808827</v>
      </c>
      <c r="N202" s="8">
        <v>273319.31420555688</v>
      </c>
    </row>
    <row r="203" spans="1:14" x14ac:dyDescent="0.25">
      <c r="A203" t="s">
        <v>114</v>
      </c>
      <c r="B203">
        <v>23</v>
      </c>
      <c r="C203">
        <v>2015</v>
      </c>
      <c r="D203">
        <v>3</v>
      </c>
      <c r="E203" s="8">
        <v>0.51307417752752882</v>
      </c>
      <c r="F203" s="8">
        <v>0.17102472584250961</v>
      </c>
      <c r="G203" s="8">
        <v>0.19824228017988441</v>
      </c>
      <c r="H203" s="8">
        <v>6.6080760059961469E-2</v>
      </c>
      <c r="I203" s="8">
        <v>49478.893275199334</v>
      </c>
      <c r="J203" s="8">
        <v>931105.76004897989</v>
      </c>
      <c r="K203" s="8">
        <v>932802.8857502368</v>
      </c>
      <c r="L203" s="8">
        <v>26894270.917903431</v>
      </c>
      <c r="M203" s="8">
        <v>79563159.972181588</v>
      </c>
      <c r="N203" s="8">
        <v>272279.79036603187</v>
      </c>
    </row>
    <row r="204" spans="1:14" x14ac:dyDescent="0.25">
      <c r="A204" t="s">
        <v>114</v>
      </c>
      <c r="B204">
        <v>23</v>
      </c>
      <c r="C204">
        <v>2016</v>
      </c>
      <c r="D204">
        <v>4</v>
      </c>
      <c r="E204" s="8">
        <v>0.41576059310230346</v>
      </c>
      <c r="F204" s="8">
        <v>0.10394014827557586</v>
      </c>
      <c r="G204" s="8">
        <v>0.12986063271466344</v>
      </c>
      <c r="H204" s="8">
        <v>3.2465158178665861E-2</v>
      </c>
      <c r="I204" s="8">
        <v>49478.893275199334</v>
      </c>
      <c r="J204" s="8">
        <v>2302252.9265717994</v>
      </c>
      <c r="K204" s="8">
        <v>952026.30051954673</v>
      </c>
      <c r="L204" s="8">
        <v>28525308.573401492</v>
      </c>
      <c r="M204" s="8">
        <v>78501806.476420641</v>
      </c>
      <c r="N204" s="8">
        <v>258146.54422112319</v>
      </c>
    </row>
    <row r="205" spans="1:14" x14ac:dyDescent="0.25">
      <c r="A205" t="s">
        <v>114</v>
      </c>
      <c r="B205">
        <v>23</v>
      </c>
      <c r="C205">
        <v>2017</v>
      </c>
      <c r="D205">
        <v>5</v>
      </c>
      <c r="E205" s="8">
        <v>0.35032278433303499</v>
      </c>
      <c r="F205" s="8">
        <v>7.0064556866606995E-2</v>
      </c>
      <c r="G205" s="8">
        <v>9.22071644593489E-2</v>
      </c>
      <c r="H205" s="8">
        <v>1.844143289186978E-2</v>
      </c>
      <c r="I205" s="8">
        <v>49478.893275199334</v>
      </c>
      <c r="J205" s="8">
        <v>520912.64457522857</v>
      </c>
      <c r="K205" s="8">
        <v>940368.25322168728</v>
      </c>
      <c r="L205" s="8">
        <v>29662449.127295326</v>
      </c>
      <c r="M205" s="8">
        <v>95581690.583105937</v>
      </c>
      <c r="N205" s="8">
        <v>229597.25952500995</v>
      </c>
    </row>
    <row r="206" spans="1:14" x14ac:dyDescent="0.25">
      <c r="A206" t="s">
        <v>114</v>
      </c>
      <c r="B206">
        <v>23</v>
      </c>
      <c r="C206">
        <v>2018</v>
      </c>
      <c r="D206">
        <v>6</v>
      </c>
      <c r="E206" s="8">
        <v>0.46677477262622141</v>
      </c>
      <c r="F206" s="8">
        <v>7.7795795437703569E-2</v>
      </c>
      <c r="G206" s="8">
        <v>0.23418681957607182</v>
      </c>
      <c r="H206" s="8">
        <v>3.903113659601197E-2</v>
      </c>
      <c r="I206" s="8">
        <v>49478.893275199334</v>
      </c>
      <c r="J206" s="8">
        <v>1209302.6913849022</v>
      </c>
      <c r="K206" s="8">
        <v>1135469.2134717358</v>
      </c>
      <c r="L206" s="8">
        <v>31038118.029945977</v>
      </c>
      <c r="M206" s="8">
        <v>104057929.56522335</v>
      </c>
      <c r="N206" s="8">
        <v>231143.50392119994</v>
      </c>
    </row>
    <row r="207" spans="1:14" x14ac:dyDescent="0.25">
      <c r="A207" t="s">
        <v>114</v>
      </c>
      <c r="B207">
        <v>23</v>
      </c>
      <c r="C207">
        <v>2019</v>
      </c>
      <c r="D207">
        <v>7</v>
      </c>
      <c r="E207" s="8">
        <v>0.45163833142033372</v>
      </c>
      <c r="F207" s="8">
        <v>6.4519761631476241E-2</v>
      </c>
      <c r="G207" s="8">
        <v>0.24552992753511374</v>
      </c>
      <c r="H207" s="8">
        <v>3.5075703933587679E-2</v>
      </c>
      <c r="I207" s="8">
        <v>49478.893275199334</v>
      </c>
      <c r="J207" s="8">
        <v>1314728.9014079999</v>
      </c>
      <c r="K207" s="8">
        <v>1446689.2163879997</v>
      </c>
      <c r="L207" s="8">
        <v>34256001.018563993</v>
      </c>
      <c r="M207" s="8">
        <v>101881412.08252798</v>
      </c>
      <c r="N207" s="8">
        <v>120971.44799999999</v>
      </c>
    </row>
    <row r="208" spans="1:14" x14ac:dyDescent="0.25">
      <c r="A208" t="s">
        <v>114</v>
      </c>
      <c r="B208">
        <v>23</v>
      </c>
      <c r="C208">
        <v>2020</v>
      </c>
      <c r="D208">
        <v>8</v>
      </c>
      <c r="E208" s="8">
        <v>0.50189024551253469</v>
      </c>
      <c r="F208" s="8">
        <v>6.2736280689066837E-2</v>
      </c>
      <c r="G208" s="8">
        <v>0.32111459887566807</v>
      </c>
      <c r="H208" s="8">
        <v>4.0139324859458508E-2</v>
      </c>
      <c r="I208" s="8">
        <v>49478.893275199334</v>
      </c>
      <c r="J208" s="8">
        <v>3970911.55</v>
      </c>
      <c r="K208" s="8">
        <v>909156.84</v>
      </c>
      <c r="L208" s="8">
        <v>34527529.539999999</v>
      </c>
      <c r="M208" s="8">
        <v>108904995.41</v>
      </c>
      <c r="N208" s="8">
        <v>97080</v>
      </c>
    </row>
    <row r="209" spans="1:14" x14ac:dyDescent="0.25">
      <c r="A209" t="s">
        <v>115</v>
      </c>
      <c r="B209">
        <v>24</v>
      </c>
      <c r="C209">
        <v>2012</v>
      </c>
      <c r="D209">
        <v>0</v>
      </c>
      <c r="E209">
        <v>0</v>
      </c>
      <c r="F209" s="8">
        <v>0</v>
      </c>
      <c r="G209">
        <v>0</v>
      </c>
      <c r="H209">
        <v>0</v>
      </c>
      <c r="I209" s="8">
        <v>21345.223139833412</v>
      </c>
      <c r="J209" s="8">
        <v>448674.59214831528</v>
      </c>
      <c r="K209" s="8">
        <v>139074.68688188243</v>
      </c>
      <c r="L209" s="8">
        <v>2509420.5813659346</v>
      </c>
      <c r="M209" s="8">
        <v>14724881.658098485</v>
      </c>
      <c r="N209" s="8">
        <v>264709.59213661921</v>
      </c>
    </row>
    <row r="210" spans="1:14" x14ac:dyDescent="0.25">
      <c r="A210" t="s">
        <v>115</v>
      </c>
      <c r="B210">
        <v>24</v>
      </c>
      <c r="C210">
        <v>2013</v>
      </c>
      <c r="D210">
        <v>1</v>
      </c>
      <c r="E210" s="8">
        <v>7.4877229261824385E-3</v>
      </c>
      <c r="F210" s="8">
        <v>7.4877229261824385E-3</v>
      </c>
      <c r="G210" s="8">
        <v>5.2945653016458531E-2</v>
      </c>
      <c r="H210" s="8">
        <v>5.2945653016458531E-2</v>
      </c>
      <c r="I210" s="8">
        <v>21345.223139833412</v>
      </c>
      <c r="J210" s="8">
        <v>513333.21032427967</v>
      </c>
      <c r="K210" s="8">
        <v>152838.90397871195</v>
      </c>
      <c r="L210" s="8">
        <v>3010380.6678574542</v>
      </c>
      <c r="M210" s="8">
        <v>14831354.916360911</v>
      </c>
      <c r="N210" s="8">
        <v>386298.66975828289</v>
      </c>
    </row>
    <row r="211" spans="1:14" x14ac:dyDescent="0.25">
      <c r="A211" t="s">
        <v>115</v>
      </c>
      <c r="B211">
        <v>24</v>
      </c>
      <c r="C211">
        <v>2014</v>
      </c>
      <c r="D211">
        <v>2</v>
      </c>
      <c r="E211" s="8">
        <v>6.5005365151736633E-2</v>
      </c>
      <c r="F211" s="8">
        <v>3.2502682575868316E-2</v>
      </c>
      <c r="G211" s="8">
        <v>0.13178332639563556</v>
      </c>
      <c r="H211" s="8">
        <v>6.5891663197817779E-2</v>
      </c>
      <c r="I211" s="8">
        <v>21345.223139833412</v>
      </c>
      <c r="J211" s="8">
        <v>603611.79494517064</v>
      </c>
      <c r="K211" s="8">
        <v>150181.46341533665</v>
      </c>
      <c r="L211" s="8">
        <v>3398973.1978318458</v>
      </c>
      <c r="M211" s="8">
        <v>15875100.840217974</v>
      </c>
      <c r="N211" s="8">
        <v>395753.43591002573</v>
      </c>
    </row>
    <row r="212" spans="1:14" x14ac:dyDescent="0.25">
      <c r="A212" t="s">
        <v>115</v>
      </c>
      <c r="B212">
        <v>24</v>
      </c>
      <c r="C212">
        <v>2015</v>
      </c>
      <c r="D212">
        <v>3</v>
      </c>
      <c r="E212" s="8">
        <v>4.6629574094238929E-2</v>
      </c>
      <c r="F212" s="8">
        <v>1.5543191364746309E-2</v>
      </c>
      <c r="G212" s="8">
        <v>0.13356193954339637</v>
      </c>
      <c r="H212" s="8">
        <v>4.452064651446546E-2</v>
      </c>
      <c r="I212" s="8">
        <v>21345.223139833412</v>
      </c>
      <c r="J212" s="8">
        <v>270909.57864891668</v>
      </c>
      <c r="K212" s="8">
        <v>142147.83700887006</v>
      </c>
      <c r="L212" s="8">
        <v>3548593.977750631</v>
      </c>
      <c r="M212" s="8">
        <v>17049489.761870824</v>
      </c>
      <c r="N212" s="8">
        <v>353711.22689744947</v>
      </c>
    </row>
    <row r="213" spans="1:14" x14ac:dyDescent="0.25">
      <c r="A213" t="s">
        <v>115</v>
      </c>
      <c r="B213">
        <v>24</v>
      </c>
      <c r="C213">
        <v>2016</v>
      </c>
      <c r="D213">
        <v>4</v>
      </c>
      <c r="E213" s="8">
        <v>4.4355082239232659E-2</v>
      </c>
      <c r="F213" s="8">
        <v>1.1088770559808165E-2</v>
      </c>
      <c r="G213" s="8">
        <v>0.15086607972091295</v>
      </c>
      <c r="H213" s="8">
        <v>3.7716519930228239E-2</v>
      </c>
      <c r="I213" s="8">
        <v>21345.223139833412</v>
      </c>
      <c r="J213" s="8">
        <v>256908.24897243854</v>
      </c>
      <c r="K213" s="8">
        <v>139173.84954863688</v>
      </c>
      <c r="L213" s="8">
        <v>3583245.7743717493</v>
      </c>
      <c r="M213" s="8">
        <v>16890726.143919215</v>
      </c>
      <c r="N213" s="8">
        <v>334363.12361156219</v>
      </c>
    </row>
    <row r="214" spans="1:14" x14ac:dyDescent="0.25">
      <c r="A214" t="s">
        <v>115</v>
      </c>
      <c r="B214">
        <v>24</v>
      </c>
      <c r="C214">
        <v>2017</v>
      </c>
      <c r="D214">
        <v>5</v>
      </c>
      <c r="E214" s="8">
        <v>-5.3589696199158503E-3</v>
      </c>
      <c r="F214" s="8">
        <v>-1.0717939239831701E-3</v>
      </c>
      <c r="G214" s="8">
        <v>0.12017982976169395</v>
      </c>
      <c r="H214" s="8">
        <v>2.4035965952338791E-2</v>
      </c>
      <c r="I214" s="8">
        <v>21345.223139833412</v>
      </c>
      <c r="J214" s="8">
        <v>201681.11489218636</v>
      </c>
      <c r="K214" s="8">
        <v>157799.04739886953</v>
      </c>
      <c r="L214" s="8">
        <v>3130888.0533194975</v>
      </c>
      <c r="M214" s="8">
        <v>16063093.289118191</v>
      </c>
      <c r="N214" s="8">
        <v>278439.55761491996</v>
      </c>
    </row>
    <row r="215" spans="1:14" x14ac:dyDescent="0.25">
      <c r="A215" t="s">
        <v>115</v>
      </c>
      <c r="B215">
        <v>24</v>
      </c>
      <c r="C215">
        <v>2018</v>
      </c>
      <c r="D215">
        <v>6</v>
      </c>
      <c r="E215" s="8">
        <v>-6.1355958214603969E-2</v>
      </c>
      <c r="F215" s="8">
        <v>-1.0225993035767328E-2</v>
      </c>
      <c r="G215" s="8">
        <v>8.3026983192783385E-2</v>
      </c>
      <c r="H215" s="8">
        <v>1.3837830532130564E-2</v>
      </c>
      <c r="I215" s="8">
        <v>21345.223139833412</v>
      </c>
      <c r="J215" s="8">
        <v>290154.03380973358</v>
      </c>
      <c r="K215" s="8">
        <v>179145.95145464156</v>
      </c>
      <c r="L215" s="8">
        <v>2765225.9287974196</v>
      </c>
      <c r="M215" s="8">
        <v>17198040.394757986</v>
      </c>
      <c r="N215" s="8">
        <v>261517.81654439995</v>
      </c>
    </row>
    <row r="216" spans="1:14" x14ac:dyDescent="0.25">
      <c r="A216" t="s">
        <v>115</v>
      </c>
      <c r="B216">
        <v>24</v>
      </c>
      <c r="C216">
        <v>2019</v>
      </c>
      <c r="D216">
        <v>7</v>
      </c>
      <c r="E216" s="8">
        <v>-8.7605941455752109E-2</v>
      </c>
      <c r="F216" s="8">
        <v>-1.2515134493678873E-2</v>
      </c>
      <c r="G216" s="8">
        <v>7.5104380108404492E-2</v>
      </c>
      <c r="H216" s="8">
        <v>1.0729197158343499E-2</v>
      </c>
      <c r="I216" s="8">
        <v>21345.223139833412</v>
      </c>
      <c r="J216" s="8">
        <v>170535.73087199996</v>
      </c>
      <c r="K216" s="8">
        <v>198469.61019599999</v>
      </c>
      <c r="L216" s="8">
        <v>2347721.7597599993</v>
      </c>
      <c r="M216" s="8">
        <v>17330918.663135998</v>
      </c>
      <c r="N216" s="8">
        <v>185125.82399999996</v>
      </c>
    </row>
    <row r="217" spans="1:14" x14ac:dyDescent="0.25">
      <c r="A217" t="s">
        <v>115</v>
      </c>
      <c r="B217">
        <v>24</v>
      </c>
      <c r="C217">
        <v>2020</v>
      </c>
      <c r="D217">
        <v>8</v>
      </c>
      <c r="E217" s="8">
        <v>-2.3819409252133248E-2</v>
      </c>
      <c r="F217" s="8">
        <v>-2.977426156516656E-3</v>
      </c>
      <c r="G217" s="8">
        <v>0.15672317928746859</v>
      </c>
      <c r="H217" s="8">
        <v>1.9590397410933574E-2</v>
      </c>
      <c r="I217" s="8">
        <v>21345.223139833412</v>
      </c>
      <c r="J217" s="8">
        <v>531539.11</v>
      </c>
      <c r="K217" s="8">
        <v>118098.49</v>
      </c>
      <c r="L217" s="8">
        <v>2651792.0499999998</v>
      </c>
      <c r="M217" s="8">
        <v>18330331.82</v>
      </c>
      <c r="N217" s="8">
        <v>171480</v>
      </c>
    </row>
    <row r="218" spans="1:14" x14ac:dyDescent="0.25">
      <c r="A218" t="s">
        <v>116</v>
      </c>
      <c r="B218">
        <v>25</v>
      </c>
      <c r="C218">
        <v>2012</v>
      </c>
      <c r="D218">
        <v>0</v>
      </c>
      <c r="E218">
        <v>0</v>
      </c>
      <c r="F218" s="8">
        <v>0</v>
      </c>
      <c r="G218">
        <v>0</v>
      </c>
      <c r="H218">
        <v>0</v>
      </c>
      <c r="I218" s="8">
        <v>14844.747817777341</v>
      </c>
      <c r="J218" s="8">
        <v>393742.38857159961</v>
      </c>
      <c r="K218" s="8">
        <v>691444.22521245608</v>
      </c>
      <c r="L218" s="8">
        <v>3748138.0484567727</v>
      </c>
      <c r="M218" s="8">
        <v>31824540.792278238</v>
      </c>
      <c r="N218" s="8">
        <v>567681.4298036875</v>
      </c>
    </row>
    <row r="219" spans="1:14" x14ac:dyDescent="0.25">
      <c r="A219" t="s">
        <v>116</v>
      </c>
      <c r="B219">
        <v>25</v>
      </c>
      <c r="C219">
        <v>2013</v>
      </c>
      <c r="D219">
        <v>1</v>
      </c>
      <c r="E219" s="8">
        <v>4.4295739186786073E-2</v>
      </c>
      <c r="F219" s="8">
        <v>4.4295739186786073E-2</v>
      </c>
      <c r="G219" s="8">
        <v>6.8764543997113028E-2</v>
      </c>
      <c r="H219" s="8">
        <v>6.8764543997113028E-2</v>
      </c>
      <c r="I219" s="8">
        <v>14844.747817777341</v>
      </c>
      <c r="J219" s="8">
        <v>530216.04516892729</v>
      </c>
      <c r="K219" s="8">
        <v>760573.74604766245</v>
      </c>
      <c r="L219" s="8">
        <v>6516425.0478141094</v>
      </c>
      <c r="M219" s="8">
        <v>33105102.38941757</v>
      </c>
      <c r="N219" s="8">
        <v>897632.05346972216</v>
      </c>
    </row>
    <row r="220" spans="1:14" x14ac:dyDescent="0.25">
      <c r="A220" t="s">
        <v>116</v>
      </c>
      <c r="B220">
        <v>25</v>
      </c>
      <c r="C220">
        <v>2014</v>
      </c>
      <c r="D220">
        <v>2</v>
      </c>
      <c r="E220" s="8">
        <v>5.9285766287601439E-2</v>
      </c>
      <c r="F220" s="8">
        <v>2.964288314380072E-2</v>
      </c>
      <c r="G220" s="8">
        <v>9.0914953546828187E-2</v>
      </c>
      <c r="H220" s="8">
        <v>4.5457476773414093E-2</v>
      </c>
      <c r="I220" s="8">
        <v>14844.747817777341</v>
      </c>
      <c r="J220" s="8">
        <v>915977.62171661016</v>
      </c>
      <c r="K220" s="8">
        <v>803475.89622009522</v>
      </c>
      <c r="L220" s="8">
        <v>5950373.490319388</v>
      </c>
      <c r="M220" s="8">
        <v>31801330.145003054</v>
      </c>
      <c r="N220" s="8">
        <v>919228.48188633786</v>
      </c>
    </row>
    <row r="221" spans="1:14" x14ac:dyDescent="0.25">
      <c r="A221" t="s">
        <v>116</v>
      </c>
      <c r="B221">
        <v>25</v>
      </c>
      <c r="C221">
        <v>2015</v>
      </c>
      <c r="D221">
        <v>3</v>
      </c>
      <c r="E221" s="8">
        <v>2.1003787898546331E-3</v>
      </c>
      <c r="F221" s="8">
        <v>7.0012626328487765E-4</v>
      </c>
      <c r="G221" s="8">
        <v>4.0706141978326074E-2</v>
      </c>
      <c r="H221" s="8">
        <v>1.3568713992775358E-2</v>
      </c>
      <c r="I221" s="8">
        <v>14844.747817777341</v>
      </c>
      <c r="J221" s="8">
        <v>306525.50312490854</v>
      </c>
      <c r="K221" s="8">
        <v>754784.4576280996</v>
      </c>
      <c r="L221" s="8">
        <v>5406274.1026648013</v>
      </c>
      <c r="M221" s="8">
        <v>30151326.886174075</v>
      </c>
      <c r="N221" s="8">
        <v>760868.40955453727</v>
      </c>
    </row>
    <row r="222" spans="1:14" x14ac:dyDescent="0.25">
      <c r="A222" t="s">
        <v>116</v>
      </c>
      <c r="B222">
        <v>25</v>
      </c>
      <c r="C222">
        <v>2016</v>
      </c>
      <c r="D222">
        <v>4</v>
      </c>
      <c r="E222" s="8">
        <v>-3.9225391840489121E-2</v>
      </c>
      <c r="F222" s="8">
        <v>-9.8063479601222803E-3</v>
      </c>
      <c r="G222" s="8">
        <v>6.1745195377811745E-3</v>
      </c>
      <c r="H222" s="8">
        <v>1.5436298844452936E-3</v>
      </c>
      <c r="I222" s="8">
        <v>14844.747817777341</v>
      </c>
      <c r="J222" s="8">
        <v>259467.12309852793</v>
      </c>
      <c r="K222" s="8">
        <v>764727.32309237402</v>
      </c>
      <c r="L222" s="8">
        <v>5111527.0578741496</v>
      </c>
      <c r="M222" s="8">
        <v>30039976.166778754</v>
      </c>
      <c r="N222" s="8">
        <v>772657.94639190473</v>
      </c>
    </row>
    <row r="223" spans="1:14" x14ac:dyDescent="0.25">
      <c r="A223" t="s">
        <v>116</v>
      </c>
      <c r="B223">
        <v>25</v>
      </c>
      <c r="C223">
        <v>2017</v>
      </c>
      <c r="D223">
        <v>5</v>
      </c>
      <c r="E223" s="8">
        <v>-2.1750181119921653E-2</v>
      </c>
      <c r="F223" s="8">
        <v>-4.3500362239843309E-3</v>
      </c>
      <c r="G223" s="8">
        <v>3.0331728155065577E-2</v>
      </c>
      <c r="H223" s="8">
        <v>6.0663456310131158E-3</v>
      </c>
      <c r="I223" s="8">
        <v>14844.747817777341</v>
      </c>
      <c r="J223" s="8">
        <v>549892.44958343077</v>
      </c>
      <c r="K223" s="8">
        <v>782703.86713795434</v>
      </c>
      <c r="L223" s="8">
        <v>5696831.7005053926</v>
      </c>
      <c r="M223" s="8">
        <v>32116807.160304483</v>
      </c>
      <c r="N223" s="8">
        <v>665524.38460306486</v>
      </c>
    </row>
    <row r="224" spans="1:14" x14ac:dyDescent="0.25">
      <c r="A224" t="s">
        <v>116</v>
      </c>
      <c r="B224">
        <v>25</v>
      </c>
      <c r="C224">
        <v>2018</v>
      </c>
      <c r="D224">
        <v>6</v>
      </c>
      <c r="E224" s="8">
        <v>2.4175606820611682E-2</v>
      </c>
      <c r="F224" s="8">
        <v>4.0292678034352805E-3</v>
      </c>
      <c r="G224" s="8">
        <v>8.527375685401925E-2</v>
      </c>
      <c r="H224" s="8">
        <v>1.4212292809003208E-2</v>
      </c>
      <c r="I224" s="8">
        <v>14844.747817777341</v>
      </c>
      <c r="J224" s="8">
        <v>510742.62763158948</v>
      </c>
      <c r="K224" s="8">
        <v>809318.19582441344</v>
      </c>
      <c r="L224" s="8">
        <v>7144005.0218965728</v>
      </c>
      <c r="M224" s="8">
        <v>34422440.655926593</v>
      </c>
      <c r="N224" s="8">
        <v>541602.5585723999</v>
      </c>
    </row>
    <row r="225" spans="1:14" x14ac:dyDescent="0.25">
      <c r="A225" t="s">
        <v>116</v>
      </c>
      <c r="B225">
        <v>25</v>
      </c>
      <c r="C225">
        <v>2019</v>
      </c>
      <c r="D225">
        <v>7</v>
      </c>
      <c r="E225" s="8">
        <v>-1.2632778608271247E-2</v>
      </c>
      <c r="F225" s="8">
        <v>-1.8046826583244639E-3</v>
      </c>
      <c r="G225" s="8">
        <v>5.5109558099616263E-2</v>
      </c>
      <c r="H225" s="8">
        <v>7.8727940142308949E-3</v>
      </c>
      <c r="I225" s="8">
        <v>14844.747817777341</v>
      </c>
      <c r="J225" s="8">
        <v>425306.81590799993</v>
      </c>
      <c r="K225" s="8">
        <v>933501.84860399994</v>
      </c>
      <c r="L225" s="8">
        <v>6989663.2576679988</v>
      </c>
      <c r="M225" s="8">
        <v>35344926.981468</v>
      </c>
      <c r="N225" s="8">
        <v>267717.52799999993</v>
      </c>
    </row>
    <row r="226" spans="1:14" x14ac:dyDescent="0.25">
      <c r="A226" t="s">
        <v>116</v>
      </c>
      <c r="B226">
        <v>25</v>
      </c>
      <c r="C226">
        <v>2020</v>
      </c>
      <c r="D226">
        <v>8</v>
      </c>
      <c r="E226" s="8">
        <v>0.15412859650182703</v>
      </c>
      <c r="F226" s="8">
        <v>1.9266074562728379E-2</v>
      </c>
      <c r="G226" s="8">
        <v>0.22834015567875485</v>
      </c>
      <c r="H226" s="8">
        <v>2.8542519459844356E-2</v>
      </c>
      <c r="I226" s="8">
        <v>14844.747817777341</v>
      </c>
      <c r="J226" s="8">
        <v>1062120.7</v>
      </c>
      <c r="K226" s="8">
        <v>578860.72</v>
      </c>
      <c r="L226" s="8">
        <v>6888761.0599999996</v>
      </c>
      <c r="M226" s="8">
        <v>37884357.310000002</v>
      </c>
      <c r="N226" s="8">
        <v>228840</v>
      </c>
    </row>
    <row r="227" spans="1:14" x14ac:dyDescent="0.25">
      <c r="A227" t="s">
        <v>117</v>
      </c>
      <c r="B227">
        <v>26</v>
      </c>
      <c r="C227">
        <v>2012</v>
      </c>
      <c r="D227">
        <v>0</v>
      </c>
      <c r="E227">
        <v>0</v>
      </c>
      <c r="F227" s="8">
        <v>0</v>
      </c>
      <c r="G227">
        <v>0</v>
      </c>
      <c r="H227">
        <v>0</v>
      </c>
      <c r="I227" s="8">
        <v>36000.072276041232</v>
      </c>
      <c r="J227" s="8">
        <v>7261165.7364021447</v>
      </c>
      <c r="K227" s="8">
        <v>3323368.2901385003</v>
      </c>
      <c r="L227" s="8">
        <v>53475994.166244172</v>
      </c>
      <c r="M227" s="8">
        <v>233057525.15074953</v>
      </c>
      <c r="N227" s="8">
        <v>4468361.8271872522</v>
      </c>
    </row>
    <row r="228" spans="1:14" x14ac:dyDescent="0.25">
      <c r="A228" t="s">
        <v>117</v>
      </c>
      <c r="B228">
        <v>26</v>
      </c>
      <c r="C228">
        <v>2013</v>
      </c>
      <c r="D228">
        <v>1</v>
      </c>
      <c r="E228" s="8">
        <v>5.296910008973742E-3</v>
      </c>
      <c r="F228" s="8">
        <v>5.296910008973742E-3</v>
      </c>
      <c r="G228" s="8">
        <v>2.8241740188667167E-2</v>
      </c>
      <c r="H228" s="8">
        <v>2.8241740188667167E-2</v>
      </c>
      <c r="I228" s="8">
        <v>36000.072276041232</v>
      </c>
      <c r="J228" s="8">
        <v>6741367.2500597108</v>
      </c>
      <c r="K228" s="8">
        <v>3545124.6809183289</v>
      </c>
      <c r="L228" s="8">
        <v>56024297.852882959</v>
      </c>
      <c r="M228" s="8">
        <v>279639657.79085058</v>
      </c>
      <c r="N228" s="8">
        <v>4457178.5368161518</v>
      </c>
    </row>
    <row r="229" spans="1:14" x14ac:dyDescent="0.25">
      <c r="A229" t="s">
        <v>117</v>
      </c>
      <c r="B229">
        <v>26</v>
      </c>
      <c r="C229">
        <v>2014</v>
      </c>
      <c r="D229">
        <v>2</v>
      </c>
      <c r="E229" s="8">
        <v>8.8394786530285138E-2</v>
      </c>
      <c r="F229" s="8">
        <v>4.4197393265142569E-2</v>
      </c>
      <c r="G229" s="8">
        <v>0.1174966670149295</v>
      </c>
      <c r="H229" s="8">
        <v>5.8748333507464751E-2</v>
      </c>
      <c r="I229" s="8">
        <v>36000.072276041232</v>
      </c>
      <c r="J229" s="8">
        <v>9476586.9723987188</v>
      </c>
      <c r="K229" s="8">
        <v>3867979.4564120225</v>
      </c>
      <c r="L229" s="8">
        <v>49561746.794104949</v>
      </c>
      <c r="M229" s="8">
        <v>307458245.79083776</v>
      </c>
      <c r="N229" s="8">
        <v>4704398.9392851703</v>
      </c>
    </row>
    <row r="230" spans="1:14" x14ac:dyDescent="0.25">
      <c r="A230" t="s">
        <v>117</v>
      </c>
      <c r="B230">
        <v>26</v>
      </c>
      <c r="C230">
        <v>2015</v>
      </c>
      <c r="D230">
        <v>3</v>
      </c>
      <c r="E230" s="8">
        <v>-0.14201806873070238</v>
      </c>
      <c r="F230" s="8">
        <v>-4.7339356243567464E-2</v>
      </c>
      <c r="G230" s="8">
        <v>-0.10695318092056241</v>
      </c>
      <c r="H230" s="8">
        <v>-3.5651060306854138E-2</v>
      </c>
      <c r="I230" s="8">
        <v>36000.072276041232</v>
      </c>
      <c r="J230" s="8">
        <v>9605103.1387528908</v>
      </c>
      <c r="K230" s="8">
        <v>3632647.3357291454</v>
      </c>
      <c r="L230" s="8">
        <v>47770033.83856789</v>
      </c>
      <c r="M230" s="8">
        <v>297366584.3637253</v>
      </c>
      <c r="N230" s="8">
        <v>3966994.5036868616</v>
      </c>
    </row>
    <row r="231" spans="1:14" x14ac:dyDescent="0.25">
      <c r="A231" t="s">
        <v>117</v>
      </c>
      <c r="B231">
        <v>26</v>
      </c>
      <c r="C231">
        <v>2016</v>
      </c>
      <c r="D231">
        <v>4</v>
      </c>
      <c r="E231" s="8">
        <v>-0.25030579407282433</v>
      </c>
      <c r="F231" s="8">
        <v>-6.2576448518206082E-2</v>
      </c>
      <c r="G231" s="8">
        <v>-0.20938633336000043</v>
      </c>
      <c r="H231" s="8">
        <v>-5.2346583340000107E-2</v>
      </c>
      <c r="I231" s="8">
        <v>36000.072276041232</v>
      </c>
      <c r="J231" s="8">
        <v>7807429.8133712849</v>
      </c>
      <c r="K231" s="8">
        <v>3543685.7131355018</v>
      </c>
      <c r="L231" s="8">
        <v>44924256.44418297</v>
      </c>
      <c r="M231" s="8">
        <v>307990585.91889262</v>
      </c>
      <c r="N231" s="8">
        <v>3871208.3376104785</v>
      </c>
    </row>
    <row r="232" spans="1:14" x14ac:dyDescent="0.25">
      <c r="A232" t="s">
        <v>117</v>
      </c>
      <c r="B232">
        <v>26</v>
      </c>
      <c r="C232">
        <v>2017</v>
      </c>
      <c r="D232">
        <v>5</v>
      </c>
      <c r="E232" s="8">
        <v>-0.197801763760386</v>
      </c>
      <c r="F232" s="8">
        <v>-3.9560352752077199E-2</v>
      </c>
      <c r="G232" s="8">
        <v>-0.15136205742040151</v>
      </c>
      <c r="H232" s="8">
        <v>-3.0272411484080303E-2</v>
      </c>
      <c r="I232" s="8">
        <v>36000.072276041232</v>
      </c>
      <c r="J232" s="8">
        <v>7022152.7657649051</v>
      </c>
      <c r="K232" s="8">
        <v>3461028.0996798514</v>
      </c>
      <c r="L232" s="8">
        <v>40462546.297954015</v>
      </c>
      <c r="M232" s="8">
        <v>313264234.52603394</v>
      </c>
      <c r="N232" s="8">
        <v>3391463.0370541043</v>
      </c>
    </row>
    <row r="233" spans="1:14" x14ac:dyDescent="0.25">
      <c r="A233" t="s">
        <v>117</v>
      </c>
      <c r="B233">
        <v>26</v>
      </c>
      <c r="C233">
        <v>2018</v>
      </c>
      <c r="D233">
        <v>6</v>
      </c>
      <c r="E233" s="8">
        <v>-0.18006973151940481</v>
      </c>
      <c r="F233" s="8">
        <v>-3.00116219199008E-2</v>
      </c>
      <c r="G233" s="8">
        <v>-0.12541083198234412</v>
      </c>
      <c r="H233" s="8">
        <v>-2.0901805330390686E-2</v>
      </c>
      <c r="I233" s="8">
        <v>36000.072276041232</v>
      </c>
      <c r="J233" s="8">
        <v>12276313.693078309</v>
      </c>
      <c r="K233" s="8">
        <v>3667749.9052073243</v>
      </c>
      <c r="L233" s="8">
        <v>45213991.257505387</v>
      </c>
      <c r="M233" s="8">
        <v>324217085.98028928</v>
      </c>
      <c r="N233" s="8">
        <v>2961615.4080551993</v>
      </c>
    </row>
    <row r="234" spans="1:14" x14ac:dyDescent="0.25">
      <c r="A234" t="s">
        <v>117</v>
      </c>
      <c r="B234">
        <v>26</v>
      </c>
      <c r="C234">
        <v>2019</v>
      </c>
      <c r="D234">
        <v>7</v>
      </c>
      <c r="E234" s="8">
        <v>-0.32202773134394591</v>
      </c>
      <c r="F234" s="8">
        <v>-4.6003961620563701E-2</v>
      </c>
      <c r="G234" s="8">
        <v>-0.26170833595732851</v>
      </c>
      <c r="H234" s="8">
        <v>-3.7386905136761218E-2</v>
      </c>
      <c r="I234" s="8">
        <v>36000.072276041232</v>
      </c>
      <c r="J234" s="8">
        <v>16520074.995839996</v>
      </c>
      <c r="K234" s="8">
        <v>4501030.5186599996</v>
      </c>
      <c r="L234" s="8">
        <v>42654936.085163996</v>
      </c>
      <c r="M234" s="8">
        <v>340456921.18588793</v>
      </c>
      <c r="N234" s="8">
        <v>1714107.0959999997</v>
      </c>
    </row>
    <row r="235" spans="1:14" x14ac:dyDescent="0.25">
      <c r="A235" t="s">
        <v>117</v>
      </c>
      <c r="B235">
        <v>26</v>
      </c>
      <c r="C235">
        <v>2020</v>
      </c>
      <c r="D235">
        <v>8</v>
      </c>
      <c r="E235" s="8">
        <v>-0.33481839374229372</v>
      </c>
      <c r="F235" s="8">
        <v>-4.1852299217786715E-2</v>
      </c>
      <c r="G235" s="8">
        <v>-0.26892368403180683</v>
      </c>
      <c r="H235" s="8">
        <v>-3.3615460503975854E-2</v>
      </c>
      <c r="I235" s="8">
        <v>36000.072276041232</v>
      </c>
      <c r="J235" s="8">
        <v>17696967.420000002</v>
      </c>
      <c r="K235" s="8">
        <v>2736673.37</v>
      </c>
      <c r="L235" s="8">
        <v>43580646.619999997</v>
      </c>
      <c r="M235" s="8">
        <v>359138985.16000003</v>
      </c>
      <c r="N235" s="8">
        <v>1409340</v>
      </c>
    </row>
    <row r="236" spans="1:14" x14ac:dyDescent="0.25">
      <c r="A236" t="s">
        <v>118</v>
      </c>
      <c r="B236">
        <v>27</v>
      </c>
      <c r="C236">
        <v>2012</v>
      </c>
      <c r="D236">
        <v>0</v>
      </c>
      <c r="E236">
        <v>0</v>
      </c>
      <c r="F236" s="8">
        <v>0</v>
      </c>
      <c r="G236">
        <v>0</v>
      </c>
      <c r="H236">
        <v>0</v>
      </c>
      <c r="I236" s="8">
        <v>41948.172870965267</v>
      </c>
      <c r="J236" s="8">
        <v>1456141.1909351309</v>
      </c>
      <c r="K236" s="8">
        <v>538615.69186382857</v>
      </c>
      <c r="L236" s="8">
        <v>23461311.699776132</v>
      </c>
      <c r="M236" s="8">
        <v>42635136.051436186</v>
      </c>
      <c r="N236" s="8">
        <v>613593.03690780513</v>
      </c>
    </row>
    <row r="237" spans="1:14" x14ac:dyDescent="0.25">
      <c r="A237" t="s">
        <v>118</v>
      </c>
      <c r="B237">
        <v>27</v>
      </c>
      <c r="C237">
        <v>2013</v>
      </c>
      <c r="D237">
        <v>1</v>
      </c>
      <c r="E237" s="8">
        <v>0.15774569046354517</v>
      </c>
      <c r="F237" s="8">
        <v>0.15774569046354517</v>
      </c>
      <c r="G237" s="8">
        <v>8.4217342533838918E-2</v>
      </c>
      <c r="H237" s="8">
        <v>8.4217342533838918E-2</v>
      </c>
      <c r="I237" s="8">
        <v>41948.172870965267</v>
      </c>
      <c r="J237" s="8">
        <v>1559315.0744678716</v>
      </c>
      <c r="K237" s="8">
        <v>669059.46260511468</v>
      </c>
      <c r="L237" s="8">
        <v>28370456.804589536</v>
      </c>
      <c r="M237" s="8">
        <v>41359878.480968282</v>
      </c>
      <c r="N237" s="8">
        <v>617703.26306247199</v>
      </c>
    </row>
    <row r="238" spans="1:14" x14ac:dyDescent="0.25">
      <c r="A238" t="s">
        <v>118</v>
      </c>
      <c r="B238">
        <v>27</v>
      </c>
      <c r="C238">
        <v>2014</v>
      </c>
      <c r="D238">
        <v>2</v>
      </c>
      <c r="E238" s="8">
        <v>0.67257851163909455</v>
      </c>
      <c r="F238" s="8">
        <v>0.33628925581954727</v>
      </c>
      <c r="G238" s="8">
        <v>0.21713014904093672</v>
      </c>
      <c r="H238" s="8">
        <v>0.10856507452046836</v>
      </c>
      <c r="I238" s="8">
        <v>41948.172870965267</v>
      </c>
      <c r="J238" s="8">
        <v>2124948.2059805901</v>
      </c>
      <c r="K238" s="8">
        <v>775683.67934893398</v>
      </c>
      <c r="L238" s="8">
        <v>0</v>
      </c>
      <c r="M238" s="8">
        <v>0</v>
      </c>
      <c r="N238" s="8">
        <v>674291.74769551132</v>
      </c>
    </row>
    <row r="239" spans="1:14" x14ac:dyDescent="0.25">
      <c r="A239" t="s">
        <v>118</v>
      </c>
      <c r="B239">
        <v>27</v>
      </c>
      <c r="C239">
        <v>2015</v>
      </c>
      <c r="D239">
        <v>3</v>
      </c>
      <c r="E239" s="8">
        <v>0.67199698456730139</v>
      </c>
      <c r="F239" s="8">
        <v>0.22399899485576713</v>
      </c>
      <c r="G239" s="8">
        <v>0.23376596189466239</v>
      </c>
      <c r="H239" s="8">
        <v>7.7921987298220793E-2</v>
      </c>
      <c r="I239" s="8">
        <v>41948.172870965267</v>
      </c>
      <c r="J239" s="8">
        <v>628860.78535674093</v>
      </c>
      <c r="K239" s="8">
        <v>778699.43103653053</v>
      </c>
      <c r="L239" s="8">
        <v>25665217.384059545</v>
      </c>
      <c r="M239" s="8">
        <v>50017104.611324482</v>
      </c>
      <c r="N239" s="8">
        <v>638195.211885761</v>
      </c>
    </row>
    <row r="240" spans="1:14" x14ac:dyDescent="0.25">
      <c r="A240" t="s">
        <v>118</v>
      </c>
      <c r="B240">
        <v>27</v>
      </c>
      <c r="C240">
        <v>2016</v>
      </c>
      <c r="D240">
        <v>4</v>
      </c>
      <c r="E240" s="8">
        <v>0.7376965487137952</v>
      </c>
      <c r="F240" s="8">
        <v>0.1844241371784488</v>
      </c>
      <c r="G240" s="8">
        <v>0.31608894175606933</v>
      </c>
      <c r="H240" s="8">
        <v>7.9022235439017333E-2</v>
      </c>
      <c r="I240" s="8">
        <v>41948.172870965267</v>
      </c>
      <c r="J240" s="8">
        <v>1130340.4669798887</v>
      </c>
      <c r="K240" s="8">
        <v>828918.42846107366</v>
      </c>
      <c r="L240" s="8">
        <v>22354950.051813424</v>
      </c>
      <c r="M240" s="8">
        <v>54104996.725354828</v>
      </c>
      <c r="N240" s="8">
        <v>605773.33229803445</v>
      </c>
    </row>
    <row r="241" spans="1:14" x14ac:dyDescent="0.25">
      <c r="A241" t="s">
        <v>118</v>
      </c>
      <c r="B241">
        <v>27</v>
      </c>
      <c r="C241">
        <v>2017</v>
      </c>
      <c r="D241">
        <v>5</v>
      </c>
      <c r="E241" s="8">
        <v>0.68443545309284359</v>
      </c>
      <c r="F241" s="8">
        <v>0.13688709061856871</v>
      </c>
      <c r="G241" s="8">
        <v>0.27903060911313238</v>
      </c>
      <c r="H241" s="8">
        <v>5.5806121822626474E-2</v>
      </c>
      <c r="I241" s="8">
        <v>41948.172870965267</v>
      </c>
      <c r="J241" s="8">
        <v>1523443.2982044953</v>
      </c>
      <c r="K241" s="8">
        <v>922359.05274957721</v>
      </c>
      <c r="L241" s="8">
        <v>28486269.6254614</v>
      </c>
      <c r="M241" s="8">
        <v>59363951.755301595</v>
      </c>
      <c r="N241" s="8">
        <v>487076.9333139449</v>
      </c>
    </row>
    <row r="242" spans="1:14" x14ac:dyDescent="0.25">
      <c r="A242" t="s">
        <v>118</v>
      </c>
      <c r="B242">
        <v>27</v>
      </c>
      <c r="C242">
        <v>2018</v>
      </c>
      <c r="D242">
        <v>6</v>
      </c>
      <c r="E242" s="8">
        <v>0.83790317778712842</v>
      </c>
      <c r="F242" s="8">
        <v>0.13965052963118807</v>
      </c>
      <c r="G242" s="8">
        <v>0.44907724340644239</v>
      </c>
      <c r="H242" s="8">
        <v>7.4846207234407061E-2</v>
      </c>
      <c r="I242" s="8">
        <v>41948.172870965267</v>
      </c>
      <c r="J242" s="8">
        <v>1187365.3946680964</v>
      </c>
      <c r="K242" s="8">
        <v>1041681.0332430213</v>
      </c>
      <c r="L242" s="8">
        <v>26320980.269267607</v>
      </c>
      <c r="M242" s="8">
        <v>62717574.331139773</v>
      </c>
      <c r="N242" s="8">
        <v>419941.77086159989</v>
      </c>
    </row>
    <row r="243" spans="1:14" x14ac:dyDescent="0.25">
      <c r="A243" t="s">
        <v>118</v>
      </c>
      <c r="B243">
        <v>27</v>
      </c>
      <c r="C243">
        <v>2019</v>
      </c>
      <c r="D243">
        <v>7</v>
      </c>
      <c r="E243" s="8">
        <v>0.60718359965089697</v>
      </c>
      <c r="F243" s="8">
        <v>8.674051423584242E-2</v>
      </c>
      <c r="G243" s="8">
        <v>0.23418605405758022</v>
      </c>
      <c r="H243" s="8">
        <v>3.3455150579654321E-2</v>
      </c>
      <c r="I243" s="8">
        <v>41948.172870965267</v>
      </c>
      <c r="J243" s="8">
        <v>1501428.7652519997</v>
      </c>
      <c r="K243" s="8">
        <v>1292802.0059759996</v>
      </c>
      <c r="L243" s="8">
        <v>26242017.271859996</v>
      </c>
      <c r="M243" s="8">
        <v>63751327.042103991</v>
      </c>
      <c r="N243" s="8">
        <v>202998.74399999998</v>
      </c>
    </row>
    <row r="244" spans="1:14" x14ac:dyDescent="0.25">
      <c r="A244" t="s">
        <v>118</v>
      </c>
      <c r="B244">
        <v>27</v>
      </c>
      <c r="C244">
        <v>2020</v>
      </c>
      <c r="D244">
        <v>8</v>
      </c>
      <c r="E244" s="8">
        <v>0.79626783659097344</v>
      </c>
      <c r="F244" s="8">
        <v>9.953347957387168E-2</v>
      </c>
      <c r="G244" s="8">
        <v>0.43847374648271492</v>
      </c>
      <c r="H244" s="8">
        <v>5.4809218310339365E-2</v>
      </c>
      <c r="I244" s="8">
        <v>41948.172870965267</v>
      </c>
      <c r="J244" s="8">
        <v>4492778.92</v>
      </c>
      <c r="K244" s="8">
        <v>834196.39</v>
      </c>
      <c r="L244" s="8">
        <v>26442021.329999998</v>
      </c>
      <c r="M244" s="8">
        <v>67364209.829999998</v>
      </c>
      <c r="N244" s="8">
        <v>180660</v>
      </c>
    </row>
    <row r="245" spans="1:14" x14ac:dyDescent="0.25">
      <c r="A245" t="s">
        <v>119</v>
      </c>
      <c r="B245">
        <v>28</v>
      </c>
      <c r="C245">
        <v>2012</v>
      </c>
      <c r="D245">
        <v>0</v>
      </c>
      <c r="E245">
        <v>0</v>
      </c>
      <c r="F245" s="8">
        <v>0</v>
      </c>
      <c r="G245">
        <v>0</v>
      </c>
      <c r="H245">
        <v>0</v>
      </c>
      <c r="I245" s="8">
        <v>29303.384268614169</v>
      </c>
      <c r="J245" s="8">
        <v>4554442.5861581741</v>
      </c>
      <c r="K245" s="8">
        <v>553580.25241892191</v>
      </c>
      <c r="L245" s="8">
        <v>16861810.564665239</v>
      </c>
      <c r="M245" s="8">
        <v>59019398.951699972</v>
      </c>
      <c r="N245" s="8">
        <v>1562970.6622896059</v>
      </c>
    </row>
    <row r="246" spans="1:14" x14ac:dyDescent="0.25">
      <c r="A246" t="s">
        <v>119</v>
      </c>
      <c r="B246">
        <v>28</v>
      </c>
      <c r="C246">
        <v>2013</v>
      </c>
      <c r="D246">
        <v>1</v>
      </c>
      <c r="E246" s="8">
        <v>1.3988678935115639E-2</v>
      </c>
      <c r="F246" s="8">
        <v>1.3988678935115639E-2</v>
      </c>
      <c r="G246" s="8">
        <v>3.2149448389434399E-2</v>
      </c>
      <c r="H246" s="8">
        <v>3.2149448389434399E-2</v>
      </c>
      <c r="I246" s="8">
        <v>29303.384268614169</v>
      </c>
      <c r="J246" s="8">
        <v>5294149.6154572237</v>
      </c>
      <c r="K246" s="8">
        <v>617709.98269445286</v>
      </c>
      <c r="L246" s="8">
        <v>22302962.283881094</v>
      </c>
      <c r="M246" s="8">
        <v>66911943.642841294</v>
      </c>
      <c r="N246" s="8">
        <v>1620109.1010851539</v>
      </c>
    </row>
    <row r="247" spans="1:14" x14ac:dyDescent="0.25">
      <c r="A247" t="s">
        <v>119</v>
      </c>
      <c r="B247">
        <v>28</v>
      </c>
      <c r="C247">
        <v>2014</v>
      </c>
      <c r="D247">
        <v>2</v>
      </c>
      <c r="E247" s="8">
        <v>7.0459260502370946E-2</v>
      </c>
      <c r="F247" s="8">
        <v>3.5229630251185473E-2</v>
      </c>
      <c r="G247" s="8">
        <v>9.1560281980817657E-2</v>
      </c>
      <c r="H247" s="8">
        <v>4.5780140990408828E-2</v>
      </c>
      <c r="I247" s="8">
        <v>29303.384268614169</v>
      </c>
      <c r="J247" s="8">
        <v>6129545.5538165942</v>
      </c>
      <c r="K247" s="8">
        <v>668119.19405381358</v>
      </c>
      <c r="L247" s="8">
        <v>23662684.488116536</v>
      </c>
      <c r="M247" s="8">
        <v>60478871.218596458</v>
      </c>
      <c r="N247" s="8">
        <v>1735939.961441478</v>
      </c>
    </row>
    <row r="248" spans="1:14" x14ac:dyDescent="0.25">
      <c r="A248" t="s">
        <v>119</v>
      </c>
      <c r="B248">
        <v>28</v>
      </c>
      <c r="C248">
        <v>2015</v>
      </c>
      <c r="D248">
        <v>3</v>
      </c>
      <c r="E248" s="8">
        <v>3.3212621535942421E-3</v>
      </c>
      <c r="F248" s="8">
        <v>1.107087384531414E-3</v>
      </c>
      <c r="G248" s="8">
        <v>2.7262942116978592E-2</v>
      </c>
      <c r="H248" s="8">
        <v>9.0876473723261967E-3</v>
      </c>
      <c r="I248" s="8">
        <v>29303.384268614169</v>
      </c>
      <c r="J248" s="8">
        <v>7128982.9644846544</v>
      </c>
      <c r="K248" s="8">
        <v>652495.38410332217</v>
      </c>
      <c r="L248" s="8">
        <v>20995963.357889574</v>
      </c>
      <c r="M248" s="8">
        <v>64591833.926919192</v>
      </c>
      <c r="N248" s="8">
        <v>1611795.3587355518</v>
      </c>
    </row>
    <row r="249" spans="1:14" x14ac:dyDescent="0.25">
      <c r="A249" t="s">
        <v>119</v>
      </c>
      <c r="B249">
        <v>28</v>
      </c>
      <c r="C249">
        <v>2016</v>
      </c>
      <c r="D249">
        <v>4</v>
      </c>
      <c r="E249" s="8">
        <v>-2.3407818955495274E-2</v>
      </c>
      <c r="F249" s="8">
        <v>-5.8519547388738184E-3</v>
      </c>
      <c r="G249" s="8">
        <v>3.3061857050591071E-3</v>
      </c>
      <c r="H249" s="8">
        <v>8.2654642626477678E-4</v>
      </c>
      <c r="I249" s="8">
        <v>29303.384268614169</v>
      </c>
      <c r="J249" s="8">
        <v>9089372.870559331</v>
      </c>
      <c r="K249" s="8">
        <v>656044.55369308719</v>
      </c>
      <c r="L249" s="8">
        <v>22105087.172608774</v>
      </c>
      <c r="M249" s="8">
        <v>68774347.471603885</v>
      </c>
      <c r="N249" s="8">
        <v>1525123.4483738751</v>
      </c>
    </row>
    <row r="250" spans="1:14" x14ac:dyDescent="0.25">
      <c r="A250" t="s">
        <v>119</v>
      </c>
      <c r="B250">
        <v>28</v>
      </c>
      <c r="C250">
        <v>2017</v>
      </c>
      <c r="D250">
        <v>5</v>
      </c>
      <c r="E250" s="8">
        <v>-2.7317175379720882E-2</v>
      </c>
      <c r="F250" s="8">
        <v>-5.4634350759441763E-3</v>
      </c>
      <c r="G250" s="8">
        <v>2.1614853781582693E-3</v>
      </c>
      <c r="H250" s="8">
        <v>4.3229707563165388E-4</v>
      </c>
      <c r="I250" s="8">
        <v>29303.384268614169</v>
      </c>
      <c r="J250" s="8">
        <v>7120962.7708391575</v>
      </c>
      <c r="K250" s="8">
        <v>677200.04660199629</v>
      </c>
      <c r="L250" s="8">
        <v>20195060.821034268</v>
      </c>
      <c r="M250" s="8">
        <v>69331233.177699149</v>
      </c>
      <c r="N250" s="8">
        <v>1227210.8126370297</v>
      </c>
    </row>
    <row r="251" spans="1:14" x14ac:dyDescent="0.25">
      <c r="A251" t="s">
        <v>119</v>
      </c>
      <c r="B251">
        <v>28</v>
      </c>
      <c r="C251">
        <v>2018</v>
      </c>
      <c r="D251">
        <v>6</v>
      </c>
      <c r="E251" s="8">
        <v>-2.1886099674811631E-3</v>
      </c>
      <c r="F251" s="8">
        <v>-3.6476832791352718E-4</v>
      </c>
      <c r="G251" s="8">
        <v>3.3065153012023327E-2</v>
      </c>
      <c r="H251" s="8">
        <v>5.5108588353372208E-3</v>
      </c>
      <c r="I251" s="8">
        <v>29303.384268614169</v>
      </c>
      <c r="J251" s="8">
        <v>6376574.6494542127</v>
      </c>
      <c r="K251" s="8">
        <v>740294.29298022098</v>
      </c>
      <c r="L251" s="8">
        <v>19917544.577244487</v>
      </c>
      <c r="M251" s="8">
        <v>74739387.589698061</v>
      </c>
      <c r="N251" s="8">
        <v>1002875.6356631997</v>
      </c>
    </row>
    <row r="252" spans="1:14" x14ac:dyDescent="0.25">
      <c r="A252" t="s">
        <v>119</v>
      </c>
      <c r="B252">
        <v>28</v>
      </c>
      <c r="C252">
        <v>2019</v>
      </c>
      <c r="D252">
        <v>7</v>
      </c>
      <c r="E252" s="8">
        <v>-4.9393148950979439E-2</v>
      </c>
      <c r="F252" s="8">
        <v>-7.0561641358542057E-3</v>
      </c>
      <c r="G252" s="8">
        <v>-1.3334204191525449E-2</v>
      </c>
      <c r="H252" s="8">
        <v>-1.9048863130750641E-3</v>
      </c>
      <c r="I252" s="8">
        <v>29303.384268614169</v>
      </c>
      <c r="J252" s="8">
        <v>7582478.528975999</v>
      </c>
      <c r="K252" s="8">
        <v>882423.05002799991</v>
      </c>
      <c r="L252" s="8">
        <v>18854710.496231999</v>
      </c>
      <c r="M252" s="8">
        <v>77251095.844571993</v>
      </c>
      <c r="N252" s="8">
        <v>479558.66399999993</v>
      </c>
    </row>
    <row r="253" spans="1:14" x14ac:dyDescent="0.25">
      <c r="A253" t="s">
        <v>119</v>
      </c>
      <c r="B253">
        <v>28</v>
      </c>
      <c r="C253">
        <v>2020</v>
      </c>
      <c r="D253">
        <v>8</v>
      </c>
      <c r="E253" s="8">
        <v>2.761254359131907E-2</v>
      </c>
      <c r="F253" s="8">
        <v>3.4515679489148837E-3</v>
      </c>
      <c r="G253" s="8">
        <v>6.1163890932430923E-2</v>
      </c>
      <c r="H253" s="8">
        <v>7.6454863665538653E-3</v>
      </c>
      <c r="I253" s="8">
        <v>29303.384268614169</v>
      </c>
      <c r="J253" s="8">
        <v>9270725.5399999991</v>
      </c>
      <c r="K253" s="8">
        <v>547846.37</v>
      </c>
      <c r="L253" s="8">
        <v>20144811.949999999</v>
      </c>
      <c r="M253" s="8">
        <v>86822090.079999998</v>
      </c>
      <c r="N253" s="8">
        <v>347460</v>
      </c>
    </row>
    <row r="254" spans="1:14" x14ac:dyDescent="0.25">
      <c r="A254" t="s">
        <v>120</v>
      </c>
      <c r="B254">
        <v>29</v>
      </c>
      <c r="C254">
        <v>2012</v>
      </c>
      <c r="D254">
        <v>0</v>
      </c>
      <c r="E254">
        <v>0</v>
      </c>
      <c r="F254" s="8">
        <v>0</v>
      </c>
      <c r="G254">
        <v>0</v>
      </c>
      <c r="H254">
        <v>0</v>
      </c>
      <c r="I254" s="8">
        <v>19517.897951635634</v>
      </c>
      <c r="J254" s="8">
        <v>569409.15119597537</v>
      </c>
      <c r="K254" s="8">
        <v>86919.734155751124</v>
      </c>
      <c r="L254" s="8">
        <v>9410489.2485584617</v>
      </c>
      <c r="M254" s="8">
        <v>14820728.760685373</v>
      </c>
      <c r="N254" s="8">
        <v>542402.25810463144</v>
      </c>
    </row>
    <row r="255" spans="1:14" x14ac:dyDescent="0.25">
      <c r="A255" t="s">
        <v>120</v>
      </c>
      <c r="B255">
        <v>29</v>
      </c>
      <c r="C255">
        <v>2013</v>
      </c>
      <c r="D255">
        <v>1</v>
      </c>
      <c r="E255" s="8">
        <v>0.1183083799360629</v>
      </c>
      <c r="F255" s="8">
        <v>0.1183083799360629</v>
      </c>
      <c r="G255" s="8">
        <v>0.13969512299192954</v>
      </c>
      <c r="H255" s="8">
        <v>0.13969512299192954</v>
      </c>
      <c r="I255" s="8">
        <v>19517.897951635634</v>
      </c>
      <c r="J255" s="8">
        <v>514889.24970221479</v>
      </c>
      <c r="K255" s="8">
        <v>103637.7440381449</v>
      </c>
      <c r="L255" s="8">
        <v>8527446.3343154285</v>
      </c>
      <c r="M255" s="8">
        <v>20465105.272175141</v>
      </c>
      <c r="N255" s="8">
        <v>583092.05668781942</v>
      </c>
    </row>
    <row r="256" spans="1:14" x14ac:dyDescent="0.25">
      <c r="A256" t="s">
        <v>120</v>
      </c>
      <c r="B256">
        <v>29</v>
      </c>
      <c r="C256">
        <v>2014</v>
      </c>
      <c r="D256">
        <v>2</v>
      </c>
      <c r="E256" s="8">
        <v>0.1860191840387016</v>
      </c>
      <c r="F256" s="8">
        <v>9.3009592019350801E-2</v>
      </c>
      <c r="G256" s="8">
        <v>0.21250313289194617</v>
      </c>
      <c r="H256" s="8">
        <v>0.10625156644597308</v>
      </c>
      <c r="I256" s="8">
        <v>19517.897951635634</v>
      </c>
      <c r="J256" s="8">
        <v>675585.29199857649</v>
      </c>
      <c r="K256" s="8">
        <v>184644.07972358924</v>
      </c>
      <c r="L256" s="8">
        <v>9414791.0959487408</v>
      </c>
      <c r="M256" s="8">
        <v>23598904.447413392</v>
      </c>
      <c r="N256" s="8">
        <v>622430.52764929074</v>
      </c>
    </row>
    <row r="257" spans="1:14" x14ac:dyDescent="0.25">
      <c r="A257" t="s">
        <v>120</v>
      </c>
      <c r="B257">
        <v>29</v>
      </c>
      <c r="C257">
        <v>2015</v>
      </c>
      <c r="D257">
        <v>3</v>
      </c>
      <c r="E257" s="8">
        <v>0.12545313352970258</v>
      </c>
      <c r="F257" s="8">
        <v>4.1817711176567525E-2</v>
      </c>
      <c r="G257" s="8">
        <v>0.15685013316228855</v>
      </c>
      <c r="H257" s="8">
        <v>5.2283377720762851E-2</v>
      </c>
      <c r="I257" s="8">
        <v>19517.897951635634</v>
      </c>
      <c r="J257" s="8">
        <v>519212.64436212555</v>
      </c>
      <c r="K257" s="8">
        <v>194794.28186847651</v>
      </c>
      <c r="L257" s="8">
        <v>6953741.1267913589</v>
      </c>
      <c r="M257" s="8">
        <v>20347024.444432907</v>
      </c>
      <c r="N257" s="8">
        <v>585590.92472076253</v>
      </c>
    </row>
    <row r="258" spans="1:14" x14ac:dyDescent="0.25">
      <c r="A258" t="s">
        <v>120</v>
      </c>
      <c r="B258">
        <v>29</v>
      </c>
      <c r="C258">
        <v>2016</v>
      </c>
      <c r="D258">
        <v>4</v>
      </c>
      <c r="E258" s="8">
        <v>0.14269704277613049</v>
      </c>
      <c r="F258" s="8">
        <v>3.5674260694032622E-2</v>
      </c>
      <c r="G258" s="8">
        <v>0.17898310381695287</v>
      </c>
      <c r="H258" s="8">
        <v>4.4745775954238218E-2</v>
      </c>
      <c r="I258" s="8">
        <v>19517.897951635634</v>
      </c>
      <c r="J258" s="8">
        <v>641239.4977027548</v>
      </c>
      <c r="K258" s="8">
        <v>189162.10888675932</v>
      </c>
      <c r="L258" s="8">
        <v>7797081.3020612756</v>
      </c>
      <c r="M258" s="8">
        <v>20803490.415675256</v>
      </c>
      <c r="N258" s="8">
        <v>546383.78991587425</v>
      </c>
    </row>
    <row r="259" spans="1:14" x14ac:dyDescent="0.25">
      <c r="A259" t="s">
        <v>120</v>
      </c>
      <c r="B259">
        <v>29</v>
      </c>
      <c r="C259">
        <v>2017</v>
      </c>
      <c r="D259">
        <v>5</v>
      </c>
      <c r="E259" s="8">
        <v>0.18092435201443624</v>
      </c>
      <c r="F259" s="8">
        <v>3.6184870402887245E-2</v>
      </c>
      <c r="G259" s="8">
        <v>0.22199796028016708</v>
      </c>
      <c r="H259" s="8">
        <v>4.4399592056033416E-2</v>
      </c>
      <c r="I259" s="8">
        <v>19517.897951635634</v>
      </c>
      <c r="J259" s="8">
        <v>636154.88185197406</v>
      </c>
      <c r="K259" s="8">
        <v>190548.31727774523</v>
      </c>
      <c r="L259" s="8">
        <v>8638553.4541433975</v>
      </c>
      <c r="M259" s="8">
        <v>20612041.217841487</v>
      </c>
      <c r="N259" s="8">
        <v>468232.2671217749</v>
      </c>
    </row>
    <row r="260" spans="1:14" x14ac:dyDescent="0.25">
      <c r="A260" t="s">
        <v>120</v>
      </c>
      <c r="B260">
        <v>29</v>
      </c>
      <c r="C260">
        <v>2018</v>
      </c>
      <c r="D260">
        <v>6</v>
      </c>
      <c r="E260" s="8">
        <v>0.2478352056824073</v>
      </c>
      <c r="F260" s="8">
        <v>4.1305867613734552E-2</v>
      </c>
      <c r="G260" s="8">
        <v>0.29631848031500507</v>
      </c>
      <c r="H260" s="8">
        <v>4.9386413385834181E-2</v>
      </c>
      <c r="I260" s="8">
        <v>19517.897951635634</v>
      </c>
      <c r="J260" s="8">
        <v>812116.25220950611</v>
      </c>
      <c r="K260" s="8">
        <v>189683.96270812556</v>
      </c>
      <c r="L260" s="8">
        <v>8167727.3572771791</v>
      </c>
      <c r="M260" s="8">
        <v>23796379.012727264</v>
      </c>
      <c r="N260" s="8">
        <v>398398.4680103999</v>
      </c>
    </row>
    <row r="261" spans="1:14" x14ac:dyDescent="0.25">
      <c r="A261" t="s">
        <v>120</v>
      </c>
      <c r="B261">
        <v>29</v>
      </c>
      <c r="C261">
        <v>2019</v>
      </c>
      <c r="D261">
        <v>7</v>
      </c>
      <c r="E261" s="8">
        <v>0.23064075095681447</v>
      </c>
      <c r="F261" s="8">
        <v>3.2948678708116352E-2</v>
      </c>
      <c r="G261" s="8">
        <v>0.28346669645238837</v>
      </c>
      <c r="H261" s="8">
        <v>4.0495242350341194E-2</v>
      </c>
      <c r="I261" s="8">
        <v>19517.897951635634</v>
      </c>
      <c r="J261" s="8">
        <v>528837.81631199992</v>
      </c>
      <c r="K261" s="8">
        <v>202860.21319199997</v>
      </c>
      <c r="L261" s="8">
        <v>10736897.678987999</v>
      </c>
      <c r="M261" s="8">
        <v>24131516.445347995</v>
      </c>
      <c r="N261" s="8">
        <v>183244.46399999998</v>
      </c>
    </row>
    <row r="262" spans="1:14" x14ac:dyDescent="0.25">
      <c r="A262" t="s">
        <v>120</v>
      </c>
      <c r="B262">
        <v>29</v>
      </c>
      <c r="C262">
        <v>2020</v>
      </c>
      <c r="D262">
        <v>8</v>
      </c>
      <c r="E262" s="8">
        <v>0.45254535002790963</v>
      </c>
      <c r="F262" s="8">
        <v>5.6568168753488704E-2</v>
      </c>
      <c r="G262" s="8">
        <v>0.51000307275145484</v>
      </c>
      <c r="H262" s="8">
        <v>6.3750384093931856E-2</v>
      </c>
      <c r="I262" s="8">
        <v>19517.897951635634</v>
      </c>
      <c r="J262" s="8">
        <v>1656023.63</v>
      </c>
      <c r="K262" s="8">
        <v>138632.48000000001</v>
      </c>
      <c r="L262" s="8">
        <v>12237653.83</v>
      </c>
      <c r="M262" s="8">
        <v>27463854.440000001</v>
      </c>
      <c r="N262" s="8">
        <v>149940</v>
      </c>
    </row>
    <row r="263" spans="1:14" x14ac:dyDescent="0.25">
      <c r="A263" t="s">
        <v>121</v>
      </c>
      <c r="B263">
        <v>30</v>
      </c>
      <c r="C263">
        <v>2012</v>
      </c>
      <c r="D263">
        <v>0</v>
      </c>
      <c r="E263">
        <v>0</v>
      </c>
      <c r="F263" s="8">
        <v>0</v>
      </c>
      <c r="G263">
        <v>0</v>
      </c>
      <c r="H263">
        <v>0</v>
      </c>
      <c r="I263" s="8">
        <v>18491.139044946034</v>
      </c>
      <c r="J263" s="8">
        <v>600235.05945216073</v>
      </c>
      <c r="K263" s="8">
        <v>352987.20761357778</v>
      </c>
      <c r="L263" s="8">
        <v>4616698.9723939523</v>
      </c>
      <c r="M263" s="8">
        <v>25011607.343567401</v>
      </c>
      <c r="N263" s="8">
        <v>1006906.0732209046</v>
      </c>
    </row>
    <row r="264" spans="1:14" x14ac:dyDescent="0.25">
      <c r="A264" t="s">
        <v>121</v>
      </c>
      <c r="B264">
        <v>30</v>
      </c>
      <c r="C264">
        <v>2013</v>
      </c>
      <c r="D264">
        <v>1</v>
      </c>
      <c r="E264" s="8">
        <v>0.2108527952638555</v>
      </c>
      <c r="F264" s="8">
        <v>0.2108527952638555</v>
      </c>
      <c r="G264" s="8">
        <v>0.23656628488080519</v>
      </c>
      <c r="H264" s="8">
        <v>0.23656628488080519</v>
      </c>
      <c r="I264" s="8">
        <v>18491.139044946034</v>
      </c>
      <c r="J264" s="8">
        <v>645422.1968462565</v>
      </c>
      <c r="K264" s="8">
        <v>384350.10766968742</v>
      </c>
      <c r="L264" s="8">
        <v>6743361.0858509801</v>
      </c>
      <c r="M264" s="8">
        <v>27617051.612838373</v>
      </c>
      <c r="N264" s="8">
        <v>1085125.8195666503</v>
      </c>
    </row>
    <row r="265" spans="1:14" x14ac:dyDescent="0.25">
      <c r="A265" t="s">
        <v>121</v>
      </c>
      <c r="B265">
        <v>30</v>
      </c>
      <c r="C265">
        <v>2014</v>
      </c>
      <c r="D265">
        <v>2</v>
      </c>
      <c r="E265" s="8">
        <v>0.1548748257609209</v>
      </c>
      <c r="F265" s="8">
        <v>7.7437412880460452E-2</v>
      </c>
      <c r="G265" s="8">
        <v>0.1886174077833451</v>
      </c>
      <c r="H265" s="8">
        <v>9.4308703891672549E-2</v>
      </c>
      <c r="I265" s="8">
        <v>18491.139044946034</v>
      </c>
      <c r="J265" s="8">
        <v>713337.12331441441</v>
      </c>
      <c r="K265" s="8">
        <v>400173.3241413447</v>
      </c>
      <c r="L265" s="8">
        <v>7574591.5349106239</v>
      </c>
      <c r="M265" s="8">
        <v>15730456.144214218</v>
      </c>
      <c r="N265" s="8">
        <v>1104509.7450519952</v>
      </c>
    </row>
    <row r="266" spans="1:14" x14ac:dyDescent="0.25">
      <c r="A266" t="s">
        <v>121</v>
      </c>
      <c r="B266">
        <v>30</v>
      </c>
      <c r="C266">
        <v>2015</v>
      </c>
      <c r="D266">
        <v>3</v>
      </c>
      <c r="E266" s="8">
        <v>0.64816203570298558</v>
      </c>
      <c r="F266" s="8">
        <v>0.21605401190099519</v>
      </c>
      <c r="G266" s="8">
        <v>0.68968679543899336</v>
      </c>
      <c r="H266" s="8">
        <v>0.22989559847966445</v>
      </c>
      <c r="I266" s="8">
        <v>18491.139044946034</v>
      </c>
      <c r="J266" s="8">
        <v>632827.29713873379</v>
      </c>
      <c r="K266" s="8">
        <v>411969.71990644594</v>
      </c>
      <c r="L266" s="8">
        <v>6554172.1930114375</v>
      </c>
      <c r="M266" s="8">
        <v>32019217.973571185</v>
      </c>
      <c r="N266" s="8">
        <v>1007266.89063539</v>
      </c>
    </row>
    <row r="267" spans="1:14" x14ac:dyDescent="0.25">
      <c r="A267" t="s">
        <v>121</v>
      </c>
      <c r="B267">
        <v>30</v>
      </c>
      <c r="C267">
        <v>2016</v>
      </c>
      <c r="D267">
        <v>4</v>
      </c>
      <c r="E267" s="8">
        <v>9.844441425856304E-2</v>
      </c>
      <c r="F267" s="8">
        <v>2.461110356464076E-2</v>
      </c>
      <c r="G267" s="8">
        <v>0.14760092734858651</v>
      </c>
      <c r="H267" s="8">
        <v>3.6900231837146628E-2</v>
      </c>
      <c r="I267" s="8">
        <v>18491.139044946034</v>
      </c>
      <c r="J267" s="8">
        <v>618115.4923207704</v>
      </c>
      <c r="K267" s="8">
        <v>451811.89427153056</v>
      </c>
      <c r="L267" s="8">
        <v>6620741.1308296174</v>
      </c>
      <c r="M267" s="8">
        <v>27949013.158949785</v>
      </c>
      <c r="N267" s="8">
        <v>943897.79359380016</v>
      </c>
    </row>
    <row r="268" spans="1:14" x14ac:dyDescent="0.25">
      <c r="A268" t="s">
        <v>121</v>
      </c>
      <c r="B268">
        <v>30</v>
      </c>
      <c r="C268">
        <v>2017</v>
      </c>
      <c r="D268">
        <v>5</v>
      </c>
      <c r="E268" s="8">
        <v>2.6213061351586613E-2</v>
      </c>
      <c r="F268" s="8">
        <v>5.242612270317323E-3</v>
      </c>
      <c r="G268" s="8">
        <v>8.2853388087986035E-2</v>
      </c>
      <c r="H268" s="8">
        <v>1.6570677617597208E-2</v>
      </c>
      <c r="I268" s="8">
        <v>18491.139044946034</v>
      </c>
      <c r="J268" s="8">
        <v>453520.13668589445</v>
      </c>
      <c r="K268" s="8">
        <v>478098.26428872149</v>
      </c>
      <c r="L268" s="8">
        <v>5736021.8080792343</v>
      </c>
      <c r="M268" s="8">
        <v>31504132.585480735</v>
      </c>
      <c r="N268" s="8">
        <v>761862.93319772987</v>
      </c>
    </row>
    <row r="269" spans="1:14" x14ac:dyDescent="0.25">
      <c r="A269" t="s">
        <v>121</v>
      </c>
      <c r="B269">
        <v>30</v>
      </c>
      <c r="C269">
        <v>2018</v>
      </c>
      <c r="D269">
        <v>6</v>
      </c>
      <c r="E269" s="8">
        <v>7.7102103136479777E-2</v>
      </c>
      <c r="F269" s="8">
        <v>1.2850350522746629E-2</v>
      </c>
      <c r="G269" s="8">
        <v>0.14330859294033915</v>
      </c>
      <c r="H269" s="8">
        <v>2.3884765490056525E-2</v>
      </c>
      <c r="I269" s="8">
        <v>18491.139044946034</v>
      </c>
      <c r="J269" s="8">
        <v>611317.6787246723</v>
      </c>
      <c r="K269" s="8">
        <v>511619.75404909183</v>
      </c>
      <c r="L269" s="8">
        <v>9505859.8610082716</v>
      </c>
      <c r="M269" s="8">
        <v>31512634.274633046</v>
      </c>
      <c r="N269" s="8">
        <v>621070.7440391999</v>
      </c>
    </row>
    <row r="270" spans="1:14" x14ac:dyDescent="0.25">
      <c r="A270" t="s">
        <v>121</v>
      </c>
      <c r="B270">
        <v>30</v>
      </c>
      <c r="C270">
        <v>2019</v>
      </c>
      <c r="D270">
        <v>7</v>
      </c>
      <c r="E270" s="8">
        <v>5.5441736003858814E-2</v>
      </c>
      <c r="F270" s="8">
        <v>7.92024800055126E-3</v>
      </c>
      <c r="G270" s="8">
        <v>0.13455470458775509</v>
      </c>
      <c r="H270" s="8">
        <v>1.9222100655393586E-2</v>
      </c>
      <c r="I270" s="8">
        <v>18491.139044946034</v>
      </c>
      <c r="J270" s="8">
        <v>857776.24108799978</v>
      </c>
      <c r="K270" s="8">
        <v>600187.17142799997</v>
      </c>
      <c r="L270" s="8">
        <v>10296613.282955999</v>
      </c>
      <c r="M270" s="8">
        <v>32185755.505643994</v>
      </c>
      <c r="N270" s="8">
        <v>320019.33599999995</v>
      </c>
    </row>
    <row r="271" spans="1:14" x14ac:dyDescent="0.25">
      <c r="A271" t="s">
        <v>121</v>
      </c>
      <c r="B271">
        <v>30</v>
      </c>
      <c r="C271">
        <v>2020</v>
      </c>
      <c r="D271">
        <v>8</v>
      </c>
      <c r="E271" s="8">
        <v>0.23140117008045558</v>
      </c>
      <c r="F271" s="8">
        <v>2.8925146260056947E-2</v>
      </c>
      <c r="G271" s="8">
        <v>0.31769110711492576</v>
      </c>
      <c r="H271" s="8">
        <v>3.971138838936572E-2</v>
      </c>
      <c r="I271" s="8">
        <v>18491.139044946034</v>
      </c>
      <c r="J271" s="8">
        <v>952579.47</v>
      </c>
      <c r="K271" s="8">
        <v>374650.24</v>
      </c>
      <c r="L271" s="8">
        <v>10922856.02</v>
      </c>
      <c r="M271" s="8">
        <v>35967747.670000002</v>
      </c>
      <c r="N271" s="8">
        <v>269100</v>
      </c>
    </row>
    <row r="272" spans="1:14" x14ac:dyDescent="0.25">
      <c r="A272" t="s">
        <v>122</v>
      </c>
      <c r="B272">
        <v>31</v>
      </c>
      <c r="C272">
        <v>2012</v>
      </c>
      <c r="D272">
        <v>0</v>
      </c>
      <c r="E272">
        <v>0</v>
      </c>
      <c r="F272" s="8">
        <v>0</v>
      </c>
      <c r="G272">
        <v>0</v>
      </c>
      <c r="H272">
        <v>0</v>
      </c>
      <c r="I272" s="8">
        <v>22620.03440124694</v>
      </c>
      <c r="J272" s="8">
        <v>400115.62668257562</v>
      </c>
      <c r="K272" s="8">
        <v>136693.98325782243</v>
      </c>
      <c r="L272" s="8">
        <v>5734358.7238562591</v>
      </c>
      <c r="M272" s="8">
        <v>16150166.127711372</v>
      </c>
      <c r="N272" s="8">
        <v>392572.02853199729</v>
      </c>
    </row>
    <row r="273" spans="1:14" x14ac:dyDescent="0.25">
      <c r="A273" t="s">
        <v>122</v>
      </c>
      <c r="B273">
        <v>31</v>
      </c>
      <c r="C273">
        <v>2013</v>
      </c>
      <c r="D273">
        <v>1</v>
      </c>
      <c r="E273" s="8">
        <v>-4.1395685573578166E-2</v>
      </c>
      <c r="F273" s="8">
        <v>-4.1395685573578166E-2</v>
      </c>
      <c r="G273" s="8">
        <v>-1.3224816918907692E-2</v>
      </c>
      <c r="H273" s="8">
        <v>-1.3224816918907692E-2</v>
      </c>
      <c r="I273" s="8">
        <v>22620.03440124694</v>
      </c>
      <c r="J273" s="8">
        <v>2078514.3196047556</v>
      </c>
      <c r="K273" s="8">
        <v>150141.35800788648</v>
      </c>
      <c r="L273" s="8">
        <v>5623043.6498752991</v>
      </c>
      <c r="M273" s="8">
        <v>15377656.025923405</v>
      </c>
      <c r="N273" s="8">
        <v>380628.5247678681</v>
      </c>
    </row>
    <row r="274" spans="1:14" x14ac:dyDescent="0.25">
      <c r="A274" t="s">
        <v>122</v>
      </c>
      <c r="B274">
        <v>31</v>
      </c>
      <c r="C274">
        <v>2014</v>
      </c>
      <c r="D274">
        <v>2</v>
      </c>
      <c r="E274" s="8">
        <v>-0.16423716231498889</v>
      </c>
      <c r="F274" s="8">
        <v>-8.2118581157494444E-2</v>
      </c>
      <c r="G274" s="8">
        <v>-0.12650146594708481</v>
      </c>
      <c r="H274" s="8">
        <v>-6.3250732973542403E-2</v>
      </c>
      <c r="I274" s="8">
        <v>22620.03440124694</v>
      </c>
      <c r="J274" s="8">
        <v>214455.5007319279</v>
      </c>
      <c r="K274" s="8">
        <v>166022.84703812384</v>
      </c>
      <c r="L274" s="8">
        <v>0</v>
      </c>
      <c r="M274" s="8">
        <v>0</v>
      </c>
      <c r="N274" s="8">
        <v>402410.73990961979</v>
      </c>
    </row>
    <row r="275" spans="1:14" x14ac:dyDescent="0.25">
      <c r="A275" t="s">
        <v>122</v>
      </c>
      <c r="B275">
        <v>31</v>
      </c>
      <c r="C275">
        <v>2015</v>
      </c>
      <c r="D275">
        <v>3</v>
      </c>
      <c r="E275" s="8">
        <v>-7.8668704709868396E-3</v>
      </c>
      <c r="F275" s="8">
        <v>-2.6222901569956133E-3</v>
      </c>
      <c r="G275" s="8">
        <v>3.9173206166917732E-2</v>
      </c>
      <c r="H275" s="8">
        <v>1.3057735388972577E-2</v>
      </c>
      <c r="I275" s="8">
        <v>22620.03440124694</v>
      </c>
      <c r="J275" s="8">
        <v>146112.70258611167</v>
      </c>
      <c r="K275" s="8">
        <v>145482.76315294098</v>
      </c>
      <c r="L275" s="8">
        <v>6360186.4823578643</v>
      </c>
      <c r="M275" s="8">
        <v>17325847.882167142</v>
      </c>
      <c r="N275" s="8">
        <v>375384.19320942881</v>
      </c>
    </row>
    <row r="276" spans="1:14" x14ac:dyDescent="0.25">
      <c r="A276" t="s">
        <v>122</v>
      </c>
      <c r="B276">
        <v>31</v>
      </c>
      <c r="C276">
        <v>2016</v>
      </c>
      <c r="D276">
        <v>4</v>
      </c>
      <c r="E276" s="8">
        <v>2.3922463133980099E-2</v>
      </c>
      <c r="F276" s="8">
        <v>5.9806157834950248E-3</v>
      </c>
      <c r="G276" s="8">
        <v>8.0007587578478465E-2</v>
      </c>
      <c r="H276" s="8">
        <v>2.0001896894619616E-2</v>
      </c>
      <c r="I276" s="8">
        <v>22620.03440124694</v>
      </c>
      <c r="J276" s="8">
        <v>138054.28680468327</v>
      </c>
      <c r="K276" s="8">
        <v>149079.18677738286</v>
      </c>
      <c r="L276" s="8">
        <v>6384079.335815656</v>
      </c>
      <c r="M276" s="8">
        <v>18265157.967795022</v>
      </c>
      <c r="N276" s="8">
        <v>350398.30005474546</v>
      </c>
    </row>
    <row r="277" spans="1:14" x14ac:dyDescent="0.25">
      <c r="A277" t="s">
        <v>122</v>
      </c>
      <c r="B277">
        <v>31</v>
      </c>
      <c r="C277">
        <v>2017</v>
      </c>
      <c r="D277">
        <v>5</v>
      </c>
      <c r="E277" s="8">
        <v>2.9224745137279268E-2</v>
      </c>
      <c r="F277" s="8">
        <v>5.8449490274558539E-3</v>
      </c>
      <c r="G277" s="8">
        <v>9.427360215641066E-2</v>
      </c>
      <c r="H277" s="8">
        <v>1.8854720431282133E-2</v>
      </c>
      <c r="I277" s="8">
        <v>22620.03440124694</v>
      </c>
      <c r="J277" s="8">
        <v>122375.24883623634</v>
      </c>
      <c r="K277" s="8">
        <v>145217.42750718328</v>
      </c>
      <c r="L277" s="8">
        <v>5228798.8859640295</v>
      </c>
      <c r="M277" s="8">
        <v>18594097.11537192</v>
      </c>
      <c r="N277" s="8">
        <v>322474.54290070495</v>
      </c>
    </row>
    <row r="278" spans="1:14" x14ac:dyDescent="0.25">
      <c r="A278" t="s">
        <v>122</v>
      </c>
      <c r="B278">
        <v>31</v>
      </c>
      <c r="C278">
        <v>2018</v>
      </c>
      <c r="D278">
        <v>6</v>
      </c>
      <c r="E278" s="8">
        <v>0.13744815115679274</v>
      </c>
      <c r="F278" s="8">
        <v>2.2908025192798789E-2</v>
      </c>
      <c r="G278" s="8">
        <v>0.2130813374652604</v>
      </c>
      <c r="H278" s="8">
        <v>3.5513556244210064E-2</v>
      </c>
      <c r="I278" s="8">
        <v>22620.03440124694</v>
      </c>
      <c r="J278" s="8">
        <v>1498103.8908149335</v>
      </c>
      <c r="K278" s="8">
        <v>157016.16052976876</v>
      </c>
      <c r="L278" s="8">
        <v>5160266.3071147026</v>
      </c>
      <c r="M278" s="8">
        <v>19949278.658225432</v>
      </c>
      <c r="N278" s="8">
        <v>274862.45353319991</v>
      </c>
    </row>
    <row r="279" spans="1:14" x14ac:dyDescent="0.25">
      <c r="A279" t="s">
        <v>122</v>
      </c>
      <c r="B279">
        <v>31</v>
      </c>
      <c r="C279">
        <v>2019</v>
      </c>
      <c r="D279">
        <v>7</v>
      </c>
      <c r="E279" s="8">
        <v>3.9882817236731333E-3</v>
      </c>
      <c r="F279" s="8">
        <v>5.6975453195330476E-4</v>
      </c>
      <c r="G279" s="8">
        <v>8.5547025646367458E-2</v>
      </c>
      <c r="H279" s="8">
        <v>1.2221003663766781E-2</v>
      </c>
      <c r="I279" s="8">
        <v>22620.03440124694</v>
      </c>
      <c r="J279" s="8">
        <v>1849942.9080599998</v>
      </c>
      <c r="K279" s="8">
        <v>8529289.4108759984</v>
      </c>
      <c r="L279" s="8">
        <v>5101367.8539720001</v>
      </c>
      <c r="M279" s="8">
        <v>20206293.285515994</v>
      </c>
      <c r="N279" s="8">
        <v>138091.82399999999</v>
      </c>
    </row>
    <row r="280" spans="1:14" x14ac:dyDescent="0.25">
      <c r="A280" t="s">
        <v>122</v>
      </c>
      <c r="B280">
        <v>31</v>
      </c>
      <c r="C280">
        <v>2020</v>
      </c>
      <c r="D280">
        <v>8</v>
      </c>
      <c r="E280" s="8">
        <v>0.29388671766040586</v>
      </c>
      <c r="F280" s="8">
        <v>3.6735839707550733E-2</v>
      </c>
      <c r="G280" s="8">
        <v>0.38401750748896701</v>
      </c>
      <c r="H280" s="8">
        <v>4.8002188436120877E-2</v>
      </c>
      <c r="I280" s="8">
        <v>22620.03440124694</v>
      </c>
      <c r="J280" s="8">
        <v>1734479.97</v>
      </c>
      <c r="K280" s="8">
        <v>118960.13</v>
      </c>
      <c r="L280" s="8">
        <v>5032803.29</v>
      </c>
      <c r="M280" s="8">
        <v>22408608.27</v>
      </c>
      <c r="N280" s="8">
        <v>110820</v>
      </c>
    </row>
    <row r="281" spans="1:14" x14ac:dyDescent="0.25">
      <c r="A281" t="s">
        <v>123</v>
      </c>
      <c r="B281">
        <v>32</v>
      </c>
      <c r="C281">
        <v>2012</v>
      </c>
      <c r="D281">
        <v>0</v>
      </c>
      <c r="E281">
        <v>0</v>
      </c>
      <c r="F281" s="8">
        <v>0</v>
      </c>
      <c r="G281">
        <v>0</v>
      </c>
      <c r="H281">
        <v>0</v>
      </c>
      <c r="I281" s="8">
        <v>42058.845209912033</v>
      </c>
      <c r="J281" s="8">
        <v>17591679.887305703</v>
      </c>
      <c r="K281" s="8">
        <v>5313858.4053701032</v>
      </c>
      <c r="L281" s="8">
        <v>41071446.104777992</v>
      </c>
      <c r="M281" s="8">
        <v>369472928.86435366</v>
      </c>
      <c r="N281" s="8">
        <v>7386597.1269573346</v>
      </c>
    </row>
    <row r="282" spans="1:14" x14ac:dyDescent="0.25">
      <c r="A282" t="s">
        <v>123</v>
      </c>
      <c r="B282">
        <v>32</v>
      </c>
      <c r="C282">
        <v>2013</v>
      </c>
      <c r="D282">
        <v>1</v>
      </c>
      <c r="E282" s="8">
        <v>-6.2768094033072513E-2</v>
      </c>
      <c r="F282" s="8">
        <v>-6.2768094033072513E-2</v>
      </c>
      <c r="G282" s="8">
        <v>-2.9602140986374991E-2</v>
      </c>
      <c r="H282" s="8">
        <v>-2.9602140986374991E-2</v>
      </c>
      <c r="I282" s="8">
        <v>42058.845209912033</v>
      </c>
      <c r="J282" s="8">
        <v>16414242.94099292</v>
      </c>
      <c r="K282" s="8">
        <v>6072344.801971525</v>
      </c>
      <c r="L282" s="8">
        <v>49185418.145876624</v>
      </c>
      <c r="M282" s="8">
        <v>419434203.05790114</v>
      </c>
      <c r="N282" s="8">
        <v>7219719.8200124688</v>
      </c>
    </row>
    <row r="283" spans="1:14" x14ac:dyDescent="0.25">
      <c r="A283" t="s">
        <v>123</v>
      </c>
      <c r="B283">
        <v>32</v>
      </c>
      <c r="C283">
        <v>2014</v>
      </c>
      <c r="D283">
        <v>2</v>
      </c>
      <c r="E283" s="8">
        <v>7.5029147951581499E-2</v>
      </c>
      <c r="F283" s="8">
        <v>3.7514573975790749E-2</v>
      </c>
      <c r="G283" s="8">
        <v>0.1212186147814404</v>
      </c>
      <c r="H283" s="8">
        <v>6.06093073907202E-2</v>
      </c>
      <c r="I283" s="8">
        <v>42058.845209912033</v>
      </c>
      <c r="J283" s="8">
        <v>17871971.475840647</v>
      </c>
      <c r="K283" s="8">
        <v>6577623.9334606975</v>
      </c>
      <c r="L283" s="8">
        <v>54186634.743600912</v>
      </c>
      <c r="M283" s="8">
        <v>467721582.20328534</v>
      </c>
      <c r="N283" s="8">
        <v>7381895.3775087446</v>
      </c>
    </row>
    <row r="284" spans="1:14" x14ac:dyDescent="0.25">
      <c r="A284" t="s">
        <v>123</v>
      </c>
      <c r="B284">
        <v>32</v>
      </c>
      <c r="C284">
        <v>2015</v>
      </c>
      <c r="D284">
        <v>3</v>
      </c>
      <c r="E284" s="8">
        <v>8.542313206736726E-3</v>
      </c>
      <c r="F284" s="8">
        <v>2.8474377355789085E-3</v>
      </c>
      <c r="G284" s="8">
        <v>6.7268336793122774E-2</v>
      </c>
      <c r="H284" s="8">
        <v>2.2422778931040926E-2</v>
      </c>
      <c r="I284" s="8">
        <v>42058.845209912033</v>
      </c>
      <c r="J284" s="8">
        <v>18297466.283178415</v>
      </c>
      <c r="K284" s="8">
        <v>6269477.2957752924</v>
      </c>
      <c r="L284" s="8">
        <v>56271024.529551402</v>
      </c>
      <c r="M284" s="8">
        <v>455561160.45184743</v>
      </c>
      <c r="N284" s="8">
        <v>6655283.9949669419</v>
      </c>
    </row>
    <row r="285" spans="1:14" x14ac:dyDescent="0.25">
      <c r="A285" t="s">
        <v>123</v>
      </c>
      <c r="B285">
        <v>32</v>
      </c>
      <c r="C285">
        <v>2016</v>
      </c>
      <c r="D285">
        <v>4</v>
      </c>
      <c r="E285" s="8">
        <v>5.73727805163905E-3</v>
      </c>
      <c r="F285" s="8">
        <v>1.4343195129097625E-3</v>
      </c>
      <c r="G285" s="8">
        <v>7.6677582879661157E-2</v>
      </c>
      <c r="H285" s="8">
        <v>1.9169395719915289E-2</v>
      </c>
      <c r="I285" s="8">
        <v>42058.845209912033</v>
      </c>
      <c r="J285" s="8">
        <v>23298501.138574801</v>
      </c>
      <c r="K285" s="8">
        <v>6190275.6780015482</v>
      </c>
      <c r="L285" s="8">
        <v>55001610.649760433</v>
      </c>
      <c r="M285" s="8">
        <v>499393512.03378636</v>
      </c>
      <c r="N285" s="8">
        <v>6232536.54272517</v>
      </c>
    </row>
    <row r="286" spans="1:14" x14ac:dyDescent="0.25">
      <c r="A286" t="s">
        <v>123</v>
      </c>
      <c r="B286">
        <v>32</v>
      </c>
      <c r="C286">
        <v>2017</v>
      </c>
      <c r="D286">
        <v>5</v>
      </c>
      <c r="E286" s="8">
        <v>2.6919369016200012E-2</v>
      </c>
      <c r="F286" s="8">
        <v>5.3838738032400022E-3</v>
      </c>
      <c r="G286" s="8">
        <v>0.10977526732587518</v>
      </c>
      <c r="H286" s="8">
        <v>2.1955053465175036E-2</v>
      </c>
      <c r="I286" s="8">
        <v>42058.845209912033</v>
      </c>
      <c r="J286" s="8">
        <v>12223282.33150246</v>
      </c>
      <c r="K286" s="8">
        <v>6593544.531237659</v>
      </c>
      <c r="L286" s="8">
        <v>16517454.909148645</v>
      </c>
      <c r="M286" s="8">
        <v>522335967.48537898</v>
      </c>
      <c r="N286" s="8">
        <v>4698475.2422396094</v>
      </c>
    </row>
    <row r="287" spans="1:14" x14ac:dyDescent="0.25">
      <c r="A287" t="s">
        <v>123</v>
      </c>
      <c r="B287">
        <v>32</v>
      </c>
      <c r="C287">
        <v>2018</v>
      </c>
      <c r="D287">
        <v>6</v>
      </c>
      <c r="E287" s="8">
        <v>-3.886637731646699E-3</v>
      </c>
      <c r="F287" s="8">
        <v>-6.4777295527444984E-4</v>
      </c>
      <c r="G287" s="8">
        <v>9.2161869531711127E-2</v>
      </c>
      <c r="H287" s="8">
        <v>1.5360311588618522E-2</v>
      </c>
      <c r="I287" s="8">
        <v>42058.845209912033</v>
      </c>
      <c r="J287" s="8">
        <v>30909571.126084443</v>
      </c>
      <c r="K287" s="8">
        <v>7195344.4569879733</v>
      </c>
      <c r="L287" s="8">
        <v>53060558.872955903</v>
      </c>
      <c r="M287" s="8">
        <v>487460227.50630575</v>
      </c>
      <c r="N287" s="8">
        <v>3224703.1818923992</v>
      </c>
    </row>
    <row r="288" spans="1:14" x14ac:dyDescent="0.25">
      <c r="A288" t="s">
        <v>123</v>
      </c>
      <c r="B288">
        <v>32</v>
      </c>
      <c r="C288">
        <v>2019</v>
      </c>
      <c r="D288">
        <v>7</v>
      </c>
      <c r="E288" s="8">
        <v>5.4782841938674574E-2</v>
      </c>
      <c r="F288" s="8">
        <v>7.8261202769535111E-3</v>
      </c>
      <c r="G288" s="8">
        <v>0.15977018717425329</v>
      </c>
      <c r="H288" s="8">
        <v>2.2824312453464755E-2</v>
      </c>
      <c r="I288" s="8">
        <v>42058.845209912033</v>
      </c>
      <c r="J288" s="8">
        <v>34510944.592955999</v>
      </c>
      <c r="K288" s="8">
        <v>382672.76299199997</v>
      </c>
      <c r="L288" s="8">
        <v>53723989.575827993</v>
      </c>
      <c r="M288" s="8">
        <v>565747372.05214798</v>
      </c>
      <c r="N288" s="8">
        <v>1810056.4559999998</v>
      </c>
    </row>
    <row r="289" spans="1:14" x14ac:dyDescent="0.25">
      <c r="A289" t="s">
        <v>123</v>
      </c>
      <c r="B289">
        <v>32</v>
      </c>
      <c r="C289">
        <v>2020</v>
      </c>
      <c r="D289">
        <v>8</v>
      </c>
      <c r="E289" s="8">
        <v>0.13495169073696506</v>
      </c>
      <c r="F289" s="8">
        <v>1.6868961342120632E-2</v>
      </c>
      <c r="G289" s="8">
        <v>0.25129391061980255</v>
      </c>
      <c r="H289" s="8">
        <v>3.1411738827475319E-2</v>
      </c>
      <c r="I289" s="8">
        <v>42058.845209912033</v>
      </c>
      <c r="J289" s="8">
        <v>37331536.859999999</v>
      </c>
      <c r="K289" s="8">
        <v>5237432.2699999996</v>
      </c>
      <c r="L289" s="8">
        <v>58328570.399999999</v>
      </c>
      <c r="M289" s="8">
        <v>581558925.52999997</v>
      </c>
      <c r="N289" s="8">
        <v>1644960</v>
      </c>
    </row>
    <row r="290" spans="1:14" x14ac:dyDescent="0.25">
      <c r="A290" t="s">
        <v>124</v>
      </c>
      <c r="B290">
        <v>33</v>
      </c>
      <c r="C290">
        <v>2012</v>
      </c>
      <c r="D290">
        <v>0</v>
      </c>
      <c r="E290">
        <v>0</v>
      </c>
      <c r="F290" s="8">
        <v>0</v>
      </c>
      <c r="G290">
        <v>0</v>
      </c>
      <c r="H290">
        <v>0</v>
      </c>
      <c r="I290" s="8">
        <v>27368.180697617605</v>
      </c>
      <c r="J290" s="8">
        <v>1009509.6040598068</v>
      </c>
      <c r="K290" s="8">
        <v>271323.71952710178</v>
      </c>
      <c r="L290" s="8">
        <v>9049712.7524018828</v>
      </c>
      <c r="M290" s="8">
        <v>21577069.29931841</v>
      </c>
      <c r="N290" s="8">
        <v>716091.39446254261</v>
      </c>
    </row>
    <row r="291" spans="1:14" x14ac:dyDescent="0.25">
      <c r="A291" t="s">
        <v>124</v>
      </c>
      <c r="B291">
        <v>33</v>
      </c>
      <c r="C291">
        <v>2013</v>
      </c>
      <c r="D291">
        <v>1</v>
      </c>
      <c r="E291" s="8">
        <v>0.15695351710854002</v>
      </c>
      <c r="F291" s="8">
        <v>0.15695351710854002</v>
      </c>
      <c r="G291" s="8">
        <v>0.17702470158525299</v>
      </c>
      <c r="H291" s="8">
        <v>0.17702470158525299</v>
      </c>
      <c r="I291" s="8">
        <v>27368.180697617605</v>
      </c>
      <c r="J291" s="8">
        <v>1034239.2564003593</v>
      </c>
      <c r="K291" s="8">
        <v>286505.342328472</v>
      </c>
      <c r="L291" s="8">
        <v>11106518.429956524</v>
      </c>
      <c r="M291" s="8">
        <v>27629842.731126338</v>
      </c>
      <c r="N291" s="8">
        <v>714022.84685851505</v>
      </c>
    </row>
    <row r="292" spans="1:14" x14ac:dyDescent="0.25">
      <c r="A292" t="s">
        <v>124</v>
      </c>
      <c r="B292">
        <v>33</v>
      </c>
      <c r="C292">
        <v>2014</v>
      </c>
      <c r="D292">
        <v>2</v>
      </c>
      <c r="E292" s="8">
        <v>7.5867658587309386E-2</v>
      </c>
      <c r="F292" s="8">
        <v>3.7933829293654693E-2</v>
      </c>
      <c r="G292" s="8">
        <v>0.10008605545153579</v>
      </c>
      <c r="H292" s="8">
        <v>5.0043027725767894E-2</v>
      </c>
      <c r="I292" s="8">
        <v>27368.180697617605</v>
      </c>
      <c r="J292" s="8">
        <v>582214.79524762766</v>
      </c>
      <c r="K292" s="8">
        <v>289154.1364114391</v>
      </c>
      <c r="L292" s="8">
        <v>10181284.558900425</v>
      </c>
      <c r="M292" s="8">
        <v>25914509.456670653</v>
      </c>
      <c r="N292" s="8">
        <v>814122.52799974242</v>
      </c>
    </row>
    <row r="293" spans="1:14" x14ac:dyDescent="0.25">
      <c r="A293" t="s">
        <v>124</v>
      </c>
      <c r="B293">
        <v>33</v>
      </c>
      <c r="C293">
        <v>2015</v>
      </c>
      <c r="D293">
        <v>3</v>
      </c>
      <c r="E293" s="8">
        <v>7.0233177414999876E-2</v>
      </c>
      <c r="F293" s="8">
        <v>2.3411059138333291E-2</v>
      </c>
      <c r="G293" s="8">
        <v>9.8500200927318135E-2</v>
      </c>
      <c r="H293" s="8">
        <v>3.2833400309106045E-2</v>
      </c>
      <c r="I293" s="8">
        <v>27368.180697617605</v>
      </c>
      <c r="J293" s="8">
        <v>266399.20042503439</v>
      </c>
      <c r="K293" s="8">
        <v>268189.71420785825</v>
      </c>
      <c r="L293" s="8">
        <v>9495438.1024989858</v>
      </c>
      <c r="M293" s="8">
        <v>25874046.415478766</v>
      </c>
      <c r="N293" s="8">
        <v>772020.51843351696</v>
      </c>
    </row>
    <row r="294" spans="1:14" x14ac:dyDescent="0.25">
      <c r="A294" t="s">
        <v>124</v>
      </c>
      <c r="B294">
        <v>33</v>
      </c>
      <c r="C294">
        <v>2016</v>
      </c>
      <c r="D294">
        <v>4</v>
      </c>
      <c r="E294" s="8">
        <v>0.12651755142858734</v>
      </c>
      <c r="F294" s="8">
        <v>3.1629387857146835E-2</v>
      </c>
      <c r="G294" s="8">
        <v>0.15873450470203468</v>
      </c>
      <c r="H294" s="8">
        <v>3.968362617550867E-2</v>
      </c>
      <c r="I294" s="8">
        <v>27368.180697617605</v>
      </c>
      <c r="J294" s="8">
        <v>371506.15856794687</v>
      </c>
      <c r="K294" s="8">
        <v>275949.61924593197</v>
      </c>
      <c r="L294" s="8">
        <v>12086985.447665652</v>
      </c>
      <c r="M294" s="8">
        <v>27158513.417880438</v>
      </c>
      <c r="N294" s="8">
        <v>730887.30158311874</v>
      </c>
    </row>
    <row r="295" spans="1:14" x14ac:dyDescent="0.25">
      <c r="A295" t="s">
        <v>124</v>
      </c>
      <c r="B295">
        <v>33</v>
      </c>
      <c r="C295">
        <v>2017</v>
      </c>
      <c r="D295">
        <v>5</v>
      </c>
      <c r="E295" s="8">
        <v>0.1790339215307323</v>
      </c>
      <c r="F295" s="8">
        <v>3.5806784306146464E-2</v>
      </c>
      <c r="G295" s="8">
        <v>0.21518524185071286</v>
      </c>
      <c r="H295" s="8">
        <v>4.3037048370142571E-2</v>
      </c>
      <c r="I295" s="8">
        <v>27368.180697617605</v>
      </c>
      <c r="J295" s="8">
        <v>322796.20302825997</v>
      </c>
      <c r="K295" s="8">
        <v>288162.22899235814</v>
      </c>
      <c r="L295" s="8">
        <v>12188585.579616999</v>
      </c>
      <c r="M295" s="8">
        <v>28213874.545428574</v>
      </c>
      <c r="N295" s="8">
        <v>652833.07880017487</v>
      </c>
    </row>
    <row r="296" spans="1:14" x14ac:dyDescent="0.25">
      <c r="A296" t="s">
        <v>124</v>
      </c>
      <c r="B296">
        <v>33</v>
      </c>
      <c r="C296">
        <v>2018</v>
      </c>
      <c r="D296">
        <v>6</v>
      </c>
      <c r="E296" s="8">
        <v>0.18029515030513546</v>
      </c>
      <c r="F296" s="8">
        <v>3.0049191717522575E-2</v>
      </c>
      <c r="G296" s="8">
        <v>0.2230508631206066</v>
      </c>
      <c r="H296" s="8">
        <v>3.7175143853434435E-2</v>
      </c>
      <c r="I296" s="8">
        <v>27368.180697617605</v>
      </c>
      <c r="J296" s="8">
        <v>1895311.8296832559</v>
      </c>
      <c r="K296" s="8">
        <v>301386.7402628003</v>
      </c>
      <c r="L296" s="8">
        <v>11478202.975365466</v>
      </c>
      <c r="M296" s="8">
        <v>29665254.778348826</v>
      </c>
      <c r="N296" s="8">
        <v>589344.5237471998</v>
      </c>
    </row>
    <row r="297" spans="1:14" x14ac:dyDescent="0.25">
      <c r="A297" t="s">
        <v>124</v>
      </c>
      <c r="B297">
        <v>33</v>
      </c>
      <c r="C297">
        <v>2019</v>
      </c>
      <c r="D297">
        <v>7</v>
      </c>
      <c r="E297" s="8">
        <v>9.6665410086278325E-2</v>
      </c>
      <c r="F297" s="8">
        <v>1.3809344298039761E-2</v>
      </c>
      <c r="G297" s="8">
        <v>0.1433145283758262</v>
      </c>
      <c r="H297" s="8">
        <v>2.0473504053689456E-2</v>
      </c>
      <c r="I297" s="8">
        <v>27368.180697617605</v>
      </c>
      <c r="J297" s="8">
        <v>1393820.0842799996</v>
      </c>
      <c r="K297" s="8">
        <v>584851.04589599988</v>
      </c>
      <c r="L297" s="8">
        <v>11199229.001219997</v>
      </c>
      <c r="M297" s="8">
        <v>30902854.093955997</v>
      </c>
      <c r="N297" s="8">
        <v>372885.55199999997</v>
      </c>
    </row>
    <row r="298" spans="1:14" x14ac:dyDescent="0.25">
      <c r="A298" t="s">
        <v>124</v>
      </c>
      <c r="B298">
        <v>33</v>
      </c>
      <c r="C298">
        <v>2020</v>
      </c>
      <c r="D298">
        <v>8</v>
      </c>
      <c r="E298" s="8">
        <v>0.26830088608744207</v>
      </c>
      <c r="F298" s="8">
        <v>3.3537610760930259E-2</v>
      </c>
      <c r="G298" s="8">
        <v>0.31874733995143917</v>
      </c>
      <c r="H298" s="8">
        <v>3.9843417493929896E-2</v>
      </c>
      <c r="I298" s="8">
        <v>27368.180697617605</v>
      </c>
      <c r="J298" s="8">
        <v>1939353.72</v>
      </c>
      <c r="K298" s="8">
        <v>245812.05</v>
      </c>
      <c r="L298" s="8">
        <v>12535612.529999999</v>
      </c>
      <c r="M298" s="8">
        <v>35027954.57</v>
      </c>
      <c r="N298" s="8">
        <v>344580</v>
      </c>
    </row>
    <row r="299" spans="1:14" x14ac:dyDescent="0.25">
      <c r="A299" t="s">
        <v>125</v>
      </c>
      <c r="B299">
        <v>34</v>
      </c>
      <c r="C299">
        <v>2012</v>
      </c>
      <c r="D299">
        <v>0</v>
      </c>
      <c r="E299">
        <v>0</v>
      </c>
      <c r="F299" s="8">
        <v>0</v>
      </c>
      <c r="G299">
        <v>0</v>
      </c>
      <c r="H299">
        <v>0</v>
      </c>
      <c r="I299" s="8">
        <v>21162.364032184363</v>
      </c>
      <c r="J299" s="8">
        <v>987835.11102490814</v>
      </c>
      <c r="K299" s="8">
        <v>261332.85055346115</v>
      </c>
      <c r="L299" s="8">
        <v>10917798.524739424</v>
      </c>
      <c r="M299" s="8">
        <v>29801657.799773522</v>
      </c>
      <c r="N299" s="8">
        <v>1149264.4743340926</v>
      </c>
    </row>
    <row r="300" spans="1:14" x14ac:dyDescent="0.25">
      <c r="A300" t="s">
        <v>125</v>
      </c>
      <c r="B300">
        <v>34</v>
      </c>
      <c r="C300">
        <v>2013</v>
      </c>
      <c r="D300">
        <v>1</v>
      </c>
      <c r="E300" s="8">
        <v>0.10125407952612889</v>
      </c>
      <c r="F300" s="8">
        <v>0.10125407952612889</v>
      </c>
      <c r="G300" s="8">
        <v>0.11358317064133097</v>
      </c>
      <c r="H300" s="8">
        <v>0.11358317064133097</v>
      </c>
      <c r="I300" s="8">
        <v>21162.364032184363</v>
      </c>
      <c r="J300" s="8">
        <v>1354769.0106899126</v>
      </c>
      <c r="K300" s="8">
        <v>309844.50452909485</v>
      </c>
      <c r="L300" s="8">
        <v>13799933.634563539</v>
      </c>
      <c r="M300" s="8">
        <v>33875116.023149364</v>
      </c>
      <c r="N300" s="8">
        <v>1133985.2694583477</v>
      </c>
    </row>
    <row r="301" spans="1:14" x14ac:dyDescent="0.25">
      <c r="A301" t="s">
        <v>125</v>
      </c>
      <c r="B301">
        <v>34</v>
      </c>
      <c r="C301">
        <v>2014</v>
      </c>
      <c r="D301">
        <v>2</v>
      </c>
      <c r="E301" s="8">
        <v>0.10213830309327684</v>
      </c>
      <c r="F301" s="8">
        <v>5.1069151546638422E-2</v>
      </c>
      <c r="G301" s="8">
        <v>0.11342918658388455</v>
      </c>
      <c r="H301" s="8">
        <v>5.6714593291942277E-2</v>
      </c>
      <c r="I301" s="8">
        <v>21162.364032184363</v>
      </c>
      <c r="J301" s="8">
        <v>1127412.692665397</v>
      </c>
      <c r="K301" s="8">
        <v>365834.93641328206</v>
      </c>
      <c r="L301" s="8">
        <v>12821454.918206539</v>
      </c>
      <c r="M301" s="8">
        <v>35551414.761072911</v>
      </c>
      <c r="N301" s="8">
        <v>1182657.7271871478</v>
      </c>
    </row>
    <row r="302" spans="1:14" x14ac:dyDescent="0.25">
      <c r="A302" t="s">
        <v>125</v>
      </c>
      <c r="B302">
        <v>34</v>
      </c>
      <c r="C302">
        <v>2015</v>
      </c>
      <c r="D302">
        <v>3</v>
      </c>
      <c r="E302" s="8">
        <v>8.3691948917943015E-2</v>
      </c>
      <c r="F302" s="8">
        <v>2.7897316305981006E-2</v>
      </c>
      <c r="G302" s="8">
        <v>9.3942713404724001E-2</v>
      </c>
      <c r="H302" s="8">
        <v>3.1314237801574669E-2</v>
      </c>
      <c r="I302" s="8">
        <v>21162.364032184363</v>
      </c>
      <c r="J302" s="8">
        <v>843044.3267128726</v>
      </c>
      <c r="K302" s="8">
        <v>398844.81410650618</v>
      </c>
      <c r="L302" s="8">
        <v>11792106.202346388</v>
      </c>
      <c r="M302" s="8">
        <v>39588995.443230152</v>
      </c>
      <c r="N302" s="8">
        <v>1106583.7848029069</v>
      </c>
    </row>
    <row r="303" spans="1:14" x14ac:dyDescent="0.25">
      <c r="A303" t="s">
        <v>125</v>
      </c>
      <c r="B303">
        <v>34</v>
      </c>
      <c r="C303">
        <v>2016</v>
      </c>
      <c r="D303">
        <v>4</v>
      </c>
      <c r="E303" s="8">
        <v>0.14532275209074749</v>
      </c>
      <c r="F303" s="8">
        <v>3.6330688022686873E-2</v>
      </c>
      <c r="G303" s="8">
        <v>0.15453236723783198</v>
      </c>
      <c r="H303" s="8">
        <v>3.8633091809457995E-2</v>
      </c>
      <c r="I303" s="8">
        <v>21162.364032184363</v>
      </c>
      <c r="J303" s="8">
        <v>3806547.3445114526</v>
      </c>
      <c r="K303" s="8">
        <v>445595.60251539818</v>
      </c>
      <c r="L303" s="8">
        <v>14670669.333830031</v>
      </c>
      <c r="M303" s="8">
        <v>44543775.966800682</v>
      </c>
      <c r="N303" s="8">
        <v>1037139.3751337917</v>
      </c>
    </row>
    <row r="304" spans="1:14" x14ac:dyDescent="0.25">
      <c r="A304" t="s">
        <v>125</v>
      </c>
      <c r="B304">
        <v>34</v>
      </c>
      <c r="C304">
        <v>2017</v>
      </c>
      <c r="D304">
        <v>5</v>
      </c>
      <c r="E304" s="8">
        <v>0.27130550572281459</v>
      </c>
      <c r="F304" s="8">
        <v>5.4261101144562916E-2</v>
      </c>
      <c r="G304" s="8">
        <v>0.27952499770152095</v>
      </c>
      <c r="H304" s="8">
        <v>5.5904999540304187E-2</v>
      </c>
      <c r="I304" s="8">
        <v>21162.364032184363</v>
      </c>
      <c r="J304" s="8">
        <v>1059645.8959134303</v>
      </c>
      <c r="K304" s="8">
        <v>471250.46777006827</v>
      </c>
      <c r="L304" s="8">
        <v>12837570.161324002</v>
      </c>
      <c r="M304" s="8">
        <v>42654584.145633452</v>
      </c>
      <c r="N304" s="8">
        <v>867239.22986414982</v>
      </c>
    </row>
    <row r="305" spans="1:14" x14ac:dyDescent="0.25">
      <c r="A305" t="s">
        <v>125</v>
      </c>
      <c r="B305">
        <v>34</v>
      </c>
      <c r="C305">
        <v>2018</v>
      </c>
      <c r="D305">
        <v>6</v>
      </c>
      <c r="E305" s="8">
        <v>0.28995328147815491</v>
      </c>
      <c r="F305" s="8">
        <v>4.8325546913025819E-2</v>
      </c>
      <c r="G305" s="8">
        <v>0.30093190880999704</v>
      </c>
      <c r="H305" s="8">
        <v>5.0155318134999509E-2</v>
      </c>
      <c r="I305" s="8">
        <v>21162.364032184363</v>
      </c>
      <c r="J305" s="8">
        <v>2545996.7326489482</v>
      </c>
      <c r="K305" s="8">
        <v>508721.82003372587</v>
      </c>
      <c r="L305" s="8">
        <v>12093071.657631867</v>
      </c>
      <c r="M305" s="8">
        <v>44107817.730581813</v>
      </c>
      <c r="N305" s="8">
        <v>809629.15639319981</v>
      </c>
    </row>
    <row r="306" spans="1:14" x14ac:dyDescent="0.25">
      <c r="A306" t="s">
        <v>125</v>
      </c>
      <c r="B306">
        <v>34</v>
      </c>
      <c r="C306">
        <v>2019</v>
      </c>
      <c r="D306">
        <v>7</v>
      </c>
      <c r="E306" s="8">
        <v>0.23821496810334972</v>
      </c>
      <c r="F306" s="8">
        <v>3.4030709729049959E-2</v>
      </c>
      <c r="G306" s="8">
        <v>0.24685114157313578</v>
      </c>
      <c r="H306" s="8">
        <v>3.5264448796162258E-2</v>
      </c>
      <c r="I306" s="8">
        <v>21162.364032184363</v>
      </c>
      <c r="J306" s="8">
        <v>2849726.8881119997</v>
      </c>
      <c r="K306" s="8">
        <v>294708.02025599999</v>
      </c>
      <c r="L306" s="8">
        <v>11575311.454199998</v>
      </c>
      <c r="M306" s="8">
        <v>44907351.941399992</v>
      </c>
      <c r="N306" s="8">
        <v>451902.67199999996</v>
      </c>
    </row>
    <row r="307" spans="1:14" x14ac:dyDescent="0.25">
      <c r="A307" t="s">
        <v>125</v>
      </c>
      <c r="B307">
        <v>34</v>
      </c>
      <c r="C307">
        <v>2020</v>
      </c>
      <c r="D307">
        <v>8</v>
      </c>
      <c r="E307" s="8">
        <v>0.38490375074275957</v>
      </c>
      <c r="F307" s="8">
        <v>4.8112968842844946E-2</v>
      </c>
      <c r="G307" s="8">
        <v>0.39254956384776968</v>
      </c>
      <c r="H307" s="8">
        <v>4.906869548097121E-2</v>
      </c>
      <c r="I307" s="8">
        <v>21162.364032184363</v>
      </c>
      <c r="J307" s="8">
        <v>2660148.06</v>
      </c>
      <c r="K307" s="8">
        <v>375103.98</v>
      </c>
      <c r="L307" s="8">
        <v>11116210.32</v>
      </c>
      <c r="M307" s="8">
        <v>46520716.509999998</v>
      </c>
      <c r="N307" s="8">
        <v>375660</v>
      </c>
    </row>
    <row r="308" spans="1:14" x14ac:dyDescent="0.25">
      <c r="A308" t="s">
        <v>126</v>
      </c>
      <c r="B308">
        <v>35</v>
      </c>
      <c r="C308">
        <v>2012</v>
      </c>
      <c r="D308">
        <v>0</v>
      </c>
      <c r="E308">
        <v>0</v>
      </c>
      <c r="F308" s="8">
        <v>0</v>
      </c>
      <c r="G308">
        <v>0</v>
      </c>
      <c r="H308">
        <v>0</v>
      </c>
      <c r="I308" s="8">
        <v>29641.438193417787</v>
      </c>
      <c r="J308" s="8">
        <v>185518.58457542508</v>
      </c>
      <c r="K308" s="8">
        <v>155337.70815502707</v>
      </c>
      <c r="L308" s="8">
        <v>5650180.7209388688</v>
      </c>
      <c r="M308" s="8">
        <v>11214889.099632893</v>
      </c>
      <c r="N308" s="8">
        <v>58385.238086003017</v>
      </c>
    </row>
    <row r="309" spans="1:14" x14ac:dyDescent="0.25">
      <c r="A309" t="s">
        <v>126</v>
      </c>
      <c r="B309">
        <v>35</v>
      </c>
      <c r="C309">
        <v>2013</v>
      </c>
      <c r="D309">
        <v>1</v>
      </c>
      <c r="E309" s="8">
        <v>9.3416366107473472E-3</v>
      </c>
      <c r="F309" s="8">
        <v>9.3416366107473472E-3</v>
      </c>
      <c r="G309" s="8">
        <v>2.683960231494565E-2</v>
      </c>
      <c r="H309" s="8">
        <v>2.683960231494565E-2</v>
      </c>
      <c r="I309" s="8">
        <v>29641.438193417787</v>
      </c>
      <c r="J309" s="8">
        <v>169017.47474789206</v>
      </c>
      <c r="K309" s="8">
        <v>168877.19332016003</v>
      </c>
      <c r="L309" s="8">
        <v>5751684.4142130613</v>
      </c>
      <c r="M309" s="8">
        <v>11664717.509167183</v>
      </c>
      <c r="N309" s="8">
        <v>93069.089367090637</v>
      </c>
    </row>
    <row r="310" spans="1:14" x14ac:dyDescent="0.25">
      <c r="A310" t="s">
        <v>126</v>
      </c>
      <c r="B310">
        <v>35</v>
      </c>
      <c r="C310">
        <v>2014</v>
      </c>
      <c r="D310">
        <v>2</v>
      </c>
      <c r="E310" s="8">
        <v>0.1112900225929013</v>
      </c>
      <c r="F310" s="8">
        <v>5.564501129645065E-2</v>
      </c>
      <c r="G310" s="8">
        <v>0.13146167669273578</v>
      </c>
      <c r="H310" s="8">
        <v>6.5730838346367892E-2</v>
      </c>
      <c r="I310" s="8">
        <v>29641.438193417787</v>
      </c>
      <c r="J310" s="8">
        <v>349065.70816824696</v>
      </c>
      <c r="K310" s="8">
        <v>192703.58180263694</v>
      </c>
      <c r="L310" s="8">
        <v>6811419.1077837916</v>
      </c>
      <c r="M310" s="8">
        <v>13726441.139245629</v>
      </c>
      <c r="N310" s="8">
        <v>115941.19558140797</v>
      </c>
    </row>
    <row r="311" spans="1:14" x14ac:dyDescent="0.25">
      <c r="A311" t="s">
        <v>126</v>
      </c>
      <c r="B311">
        <v>35</v>
      </c>
      <c r="C311">
        <v>2015</v>
      </c>
      <c r="D311">
        <v>3</v>
      </c>
      <c r="E311" s="8">
        <v>0.17010365330676477</v>
      </c>
      <c r="F311" s="8">
        <v>5.6701217768921591E-2</v>
      </c>
      <c r="G311" s="8">
        <v>0.19260189255956014</v>
      </c>
      <c r="H311" s="8">
        <v>6.420063085318671E-2</v>
      </c>
      <c r="I311" s="8">
        <v>29641.438193417787</v>
      </c>
      <c r="J311" s="8">
        <v>230359.54532155863</v>
      </c>
      <c r="K311" s="8">
        <v>185638.25194908222</v>
      </c>
      <c r="L311" s="8">
        <v>4622300.7762142569</v>
      </c>
      <c r="M311" s="8">
        <v>11580599.959279889</v>
      </c>
      <c r="N311" s="8">
        <v>106681.49437061681</v>
      </c>
    </row>
    <row r="312" spans="1:14" x14ac:dyDescent="0.25">
      <c r="A312" t="s">
        <v>126</v>
      </c>
      <c r="B312">
        <v>35</v>
      </c>
      <c r="C312">
        <v>2016</v>
      </c>
      <c r="D312">
        <v>4</v>
      </c>
      <c r="E312" s="8">
        <v>0.22030585203072459</v>
      </c>
      <c r="F312" s="8">
        <v>5.5076463007681146E-2</v>
      </c>
      <c r="G312" s="8">
        <v>0.24545639321424598</v>
      </c>
      <c r="H312" s="8">
        <v>6.1364098303561494E-2</v>
      </c>
      <c r="I312" s="8">
        <v>29641.438193417787</v>
      </c>
      <c r="J312" s="8">
        <v>426943.80434991512</v>
      </c>
      <c r="K312" s="8">
        <v>193681.16397169267</v>
      </c>
      <c r="L312" s="8">
        <v>4092450.8490257761</v>
      </c>
      <c r="M312" s="8">
        <v>11950828.516999979</v>
      </c>
      <c r="N312" s="8">
        <v>100170.36148457695</v>
      </c>
    </row>
    <row r="313" spans="1:14" x14ac:dyDescent="0.25">
      <c r="A313" t="s">
        <v>126</v>
      </c>
      <c r="B313">
        <v>35</v>
      </c>
      <c r="C313">
        <v>2017</v>
      </c>
      <c r="D313">
        <v>5</v>
      </c>
      <c r="E313" s="8">
        <v>0.19599187256053488</v>
      </c>
      <c r="F313" s="8">
        <v>3.9198374512106976E-2</v>
      </c>
      <c r="G313" s="8">
        <v>0.22345761481945625</v>
      </c>
      <c r="H313" s="8">
        <v>4.4691522963891249E-2</v>
      </c>
      <c r="I313" s="8">
        <v>29641.438193417787</v>
      </c>
      <c r="J313" s="8">
        <v>97795.16437431486</v>
      </c>
      <c r="K313" s="8">
        <v>208787.01320746206</v>
      </c>
      <c r="L313" s="8">
        <v>4331127.6241058344</v>
      </c>
      <c r="M313" s="8">
        <v>13549354.242465356</v>
      </c>
      <c r="N313" s="8">
        <v>101722.73893528499</v>
      </c>
    </row>
    <row r="314" spans="1:14" x14ac:dyDescent="0.25">
      <c r="A314" t="s">
        <v>126</v>
      </c>
      <c r="B314">
        <v>35</v>
      </c>
      <c r="C314">
        <v>2018</v>
      </c>
      <c r="D314">
        <v>6</v>
      </c>
      <c r="E314" s="8">
        <v>0.15060205466876661</v>
      </c>
      <c r="F314" s="8">
        <v>2.5100342444794435E-2</v>
      </c>
      <c r="G314" s="8">
        <v>0.18366826400569955</v>
      </c>
      <c r="H314" s="8">
        <v>3.0611377334283259E-2</v>
      </c>
      <c r="I314" s="8">
        <v>29641.438193417787</v>
      </c>
      <c r="J314" s="8">
        <v>91219.108656265191</v>
      </c>
      <c r="K314" s="8">
        <v>242900.85957457311</v>
      </c>
      <c r="L314" s="8">
        <v>4169056.8387521184</v>
      </c>
      <c r="M314" s="8">
        <v>14166003.810965523</v>
      </c>
      <c r="N314" s="8">
        <v>80776.483210799983</v>
      </c>
    </row>
    <row r="315" spans="1:14" x14ac:dyDescent="0.25">
      <c r="A315" t="s">
        <v>126</v>
      </c>
      <c r="B315">
        <v>35</v>
      </c>
      <c r="C315">
        <v>2019</v>
      </c>
      <c r="D315">
        <v>7</v>
      </c>
      <c r="E315" s="8">
        <v>0.19373954353472447</v>
      </c>
      <c r="F315" s="8">
        <v>2.7677077647817783E-2</v>
      </c>
      <c r="G315" s="8">
        <v>0.22910290314355125</v>
      </c>
      <c r="H315" s="8">
        <v>3.2728986163364462E-2</v>
      </c>
      <c r="I315" s="8">
        <v>29641.438193417787</v>
      </c>
      <c r="J315" s="8">
        <v>192517.82331599997</v>
      </c>
      <c r="K315" s="8">
        <v>353014.16779199999</v>
      </c>
      <c r="L315" s="8">
        <v>5940916.2251399998</v>
      </c>
      <c r="M315" s="8">
        <v>15024724.883843999</v>
      </c>
      <c r="N315" s="8">
        <v>56817.071999999993</v>
      </c>
    </row>
    <row r="316" spans="1:14" x14ac:dyDescent="0.25">
      <c r="A316" t="s">
        <v>126</v>
      </c>
      <c r="B316">
        <v>35</v>
      </c>
      <c r="C316">
        <v>2020</v>
      </c>
      <c r="D316">
        <v>8</v>
      </c>
      <c r="E316" s="8">
        <v>0.33488406956764205</v>
      </c>
      <c r="F316" s="8">
        <v>4.1860508695955256E-2</v>
      </c>
      <c r="G316" s="8">
        <v>0.37286606678392104</v>
      </c>
      <c r="H316" s="8">
        <v>4.6608258347990129E-2</v>
      </c>
      <c r="I316" s="8">
        <v>29641.438193417787</v>
      </c>
      <c r="J316" s="8">
        <v>223971.04</v>
      </c>
      <c r="K316" s="8">
        <v>187725.44</v>
      </c>
      <c r="L316" s="8">
        <v>6779179.6699999999</v>
      </c>
      <c r="M316" s="8">
        <v>19497135.879999999</v>
      </c>
      <c r="N316" s="8">
        <v>36300</v>
      </c>
    </row>
    <row r="317" spans="1:14" x14ac:dyDescent="0.25">
      <c r="A317" t="s">
        <v>127</v>
      </c>
      <c r="B317">
        <v>36</v>
      </c>
      <c r="C317">
        <v>2012</v>
      </c>
      <c r="D317">
        <v>0</v>
      </c>
      <c r="E317">
        <v>0</v>
      </c>
      <c r="F317" s="8">
        <v>0</v>
      </c>
      <c r="G317">
        <v>0</v>
      </c>
      <c r="H317">
        <v>0</v>
      </c>
      <c r="I317" s="8">
        <v>17928.050319618971</v>
      </c>
      <c r="J317" s="8">
        <v>1069266.1851083741</v>
      </c>
      <c r="K317" s="8">
        <v>265467.13365383714</v>
      </c>
      <c r="L317" s="8">
        <v>11566698.096953144</v>
      </c>
      <c r="M317" s="8">
        <v>19646670.932217363</v>
      </c>
      <c r="N317" s="8">
        <v>780404.69479736243</v>
      </c>
    </row>
    <row r="318" spans="1:14" x14ac:dyDescent="0.25">
      <c r="A318" t="s">
        <v>127</v>
      </c>
      <c r="B318">
        <v>36</v>
      </c>
      <c r="C318">
        <v>2013</v>
      </c>
      <c r="D318">
        <v>1</v>
      </c>
      <c r="E318" s="8">
        <v>3.5865156069995817E-2</v>
      </c>
      <c r="F318" s="8">
        <v>3.5865156069995817E-2</v>
      </c>
      <c r="G318" s="8">
        <v>4.7302234559056036E-2</v>
      </c>
      <c r="H318" s="8">
        <v>4.7302234559056036E-2</v>
      </c>
      <c r="I318" s="8">
        <v>17928.050319618971</v>
      </c>
      <c r="J318" s="8">
        <v>946600.08153631305</v>
      </c>
      <c r="K318" s="8">
        <v>302601.68870718696</v>
      </c>
      <c r="L318" s="8">
        <v>8784444.7814334854</v>
      </c>
      <c r="M318" s="8">
        <v>18253425.994087592</v>
      </c>
      <c r="N318" s="8">
        <v>755244.36365258438</v>
      </c>
    </row>
    <row r="319" spans="1:14" x14ac:dyDescent="0.25">
      <c r="A319" t="s">
        <v>127</v>
      </c>
      <c r="B319">
        <v>36</v>
      </c>
      <c r="C319">
        <v>2014</v>
      </c>
      <c r="D319">
        <v>2</v>
      </c>
      <c r="E319" s="8">
        <v>0.1300526358111562</v>
      </c>
      <c r="F319" s="8">
        <v>6.5026317905578099E-2</v>
      </c>
      <c r="G319" s="8">
        <v>0.1397950207296724</v>
      </c>
      <c r="H319" s="8">
        <v>6.9897510364836199E-2</v>
      </c>
      <c r="I319" s="8">
        <v>17928.050319618971</v>
      </c>
      <c r="J319" s="8">
        <v>1206346.894184008</v>
      </c>
      <c r="K319" s="8">
        <v>332315.62994582794</v>
      </c>
      <c r="L319" s="8">
        <v>8974782.7248696275</v>
      </c>
      <c r="M319" s="8">
        <v>20790625.299514107</v>
      </c>
      <c r="N319" s="8">
        <v>761233.94622518949</v>
      </c>
    </row>
    <row r="320" spans="1:14" x14ac:dyDescent="0.25">
      <c r="A320" t="s">
        <v>127</v>
      </c>
      <c r="B320">
        <v>36</v>
      </c>
      <c r="C320">
        <v>2015</v>
      </c>
      <c r="D320">
        <v>3</v>
      </c>
      <c r="E320" s="8">
        <v>0.10476318249217578</v>
      </c>
      <c r="F320" s="8">
        <v>3.4921060830725263E-2</v>
      </c>
      <c r="G320" s="8">
        <v>0.11290549621967461</v>
      </c>
      <c r="H320" s="8">
        <v>3.7635165406558202E-2</v>
      </c>
      <c r="I320" s="8">
        <v>17928.050319618971</v>
      </c>
      <c r="J320" s="8">
        <v>627938.32895449491</v>
      </c>
      <c r="K320" s="8">
        <v>333566.45844879095</v>
      </c>
      <c r="L320" s="8">
        <v>7989630.5423048353</v>
      </c>
      <c r="M320" s="8">
        <v>18542282.650095969</v>
      </c>
      <c r="N320" s="8">
        <v>689326.57901013945</v>
      </c>
    </row>
    <row r="321" spans="1:14" x14ac:dyDescent="0.25">
      <c r="A321" t="s">
        <v>127</v>
      </c>
      <c r="B321">
        <v>36</v>
      </c>
      <c r="C321">
        <v>2016</v>
      </c>
      <c r="D321">
        <v>4</v>
      </c>
      <c r="E321" s="8">
        <v>0.11980893483879919</v>
      </c>
      <c r="F321" s="8">
        <v>2.9952233709699797E-2</v>
      </c>
      <c r="G321" s="8">
        <v>0.12634844168977891</v>
      </c>
      <c r="H321" s="8">
        <v>3.1587110422444727E-2</v>
      </c>
      <c r="I321" s="8">
        <v>17928.050319618971</v>
      </c>
      <c r="J321" s="8">
        <v>686323.53166107472</v>
      </c>
      <c r="K321" s="8">
        <v>349345.53307845932</v>
      </c>
      <c r="L321" s="8">
        <v>7582242.799936071</v>
      </c>
      <c r="M321" s="8">
        <v>19021165.124379423</v>
      </c>
      <c r="N321" s="8">
        <v>638833.51089077035</v>
      </c>
    </row>
    <row r="322" spans="1:14" x14ac:dyDescent="0.25">
      <c r="A322" t="s">
        <v>127</v>
      </c>
      <c r="B322">
        <v>36</v>
      </c>
      <c r="C322">
        <v>2017</v>
      </c>
      <c r="D322">
        <v>5</v>
      </c>
      <c r="E322" s="8">
        <v>0.18537756445001066</v>
      </c>
      <c r="F322" s="8">
        <v>3.7075512890002132E-2</v>
      </c>
      <c r="G322" s="8">
        <v>0.19031217356172636</v>
      </c>
      <c r="H322" s="8">
        <v>3.8062434712345272E-2</v>
      </c>
      <c r="I322" s="8">
        <v>17928.050319618971</v>
      </c>
      <c r="J322" s="8">
        <v>841895.40478920599</v>
      </c>
      <c r="K322" s="8">
        <v>309443.5127854406</v>
      </c>
      <c r="L322" s="8">
        <v>6690658.5276659401</v>
      </c>
      <c r="M322" s="8">
        <v>19679786.238161013</v>
      </c>
      <c r="N322" s="8">
        <v>571301.05364221486</v>
      </c>
    </row>
    <row r="323" spans="1:14" x14ac:dyDescent="0.25">
      <c r="A323" t="s">
        <v>127</v>
      </c>
      <c r="B323">
        <v>36</v>
      </c>
      <c r="C323">
        <v>2018</v>
      </c>
      <c r="D323">
        <v>6</v>
      </c>
      <c r="E323" s="8">
        <v>0.12661547037000548</v>
      </c>
      <c r="F323" s="8">
        <v>2.1102578395000914E-2</v>
      </c>
      <c r="G323" s="8">
        <v>0.13365643963176646</v>
      </c>
      <c r="H323" s="8">
        <v>2.2276073271961076E-2</v>
      </c>
      <c r="I323" s="8">
        <v>17928.050319618971</v>
      </c>
      <c r="J323" s="8">
        <v>1246576.9445049958</v>
      </c>
      <c r="K323" s="8">
        <v>300369.35342465993</v>
      </c>
      <c r="L323" s="8">
        <v>7040753.0518870093</v>
      </c>
      <c r="M323" s="8">
        <v>18600597.404296871</v>
      </c>
      <c r="N323" s="8">
        <v>560943.56022119988</v>
      </c>
    </row>
    <row r="324" spans="1:14" x14ac:dyDescent="0.25">
      <c r="A324" t="s">
        <v>127</v>
      </c>
      <c r="B324">
        <v>36</v>
      </c>
      <c r="C324">
        <v>2019</v>
      </c>
      <c r="D324">
        <v>7</v>
      </c>
      <c r="E324" s="8">
        <v>0.20474654706189255</v>
      </c>
      <c r="F324" s="8">
        <v>2.9249506723127507E-2</v>
      </c>
      <c r="G324" s="8">
        <v>0.21018319281098374</v>
      </c>
      <c r="H324" s="8">
        <v>3.0026170401569106E-2</v>
      </c>
      <c r="I324" s="8">
        <v>17928.050319618971</v>
      </c>
      <c r="J324" s="8">
        <v>719924.18596799986</v>
      </c>
      <c r="K324" s="8">
        <v>477894.01576799998</v>
      </c>
      <c r="L324" s="8">
        <v>8350001.3319839984</v>
      </c>
      <c r="M324" s="8">
        <v>19657096.352867998</v>
      </c>
      <c r="N324" s="8">
        <v>334693.94399999996</v>
      </c>
    </row>
    <row r="325" spans="1:14" x14ac:dyDescent="0.25">
      <c r="A325" t="s">
        <v>127</v>
      </c>
      <c r="B325">
        <v>36</v>
      </c>
      <c r="C325">
        <v>2020</v>
      </c>
      <c r="D325">
        <v>8</v>
      </c>
      <c r="E325" s="8">
        <v>0.35914848616724887</v>
      </c>
      <c r="F325" s="8">
        <v>4.4893560770906109E-2</v>
      </c>
      <c r="G325" s="8">
        <v>0.36307864450378874</v>
      </c>
      <c r="H325" s="8">
        <v>4.5384830562973592E-2</v>
      </c>
      <c r="I325" s="8">
        <v>17928.050319618971</v>
      </c>
      <c r="J325" s="8">
        <v>1285613.67</v>
      </c>
      <c r="K325" s="8">
        <v>209334.38</v>
      </c>
      <c r="L325" s="8">
        <v>9238089.2799999993</v>
      </c>
      <c r="M325" s="8">
        <v>21950054.25</v>
      </c>
      <c r="N325" s="8">
        <v>331980</v>
      </c>
    </row>
    <row r="326" spans="1:14" x14ac:dyDescent="0.25">
      <c r="A326" t="s">
        <v>128</v>
      </c>
      <c r="B326">
        <v>37</v>
      </c>
      <c r="C326">
        <v>2012</v>
      </c>
      <c r="D326">
        <v>0</v>
      </c>
      <c r="E326">
        <v>0</v>
      </c>
      <c r="F326" s="8">
        <v>0</v>
      </c>
      <c r="G326">
        <v>0</v>
      </c>
      <c r="H326">
        <v>0</v>
      </c>
      <c r="I326" s="8">
        <v>20090.573465130707</v>
      </c>
      <c r="J326" s="8">
        <v>436219.93405315862</v>
      </c>
      <c r="K326" s="8">
        <v>325869.76542389061</v>
      </c>
      <c r="L326" s="8">
        <v>0</v>
      </c>
      <c r="M326" s="8">
        <v>0</v>
      </c>
      <c r="N326" s="8">
        <v>957520.99214287079</v>
      </c>
    </row>
    <row r="327" spans="1:14" x14ac:dyDescent="0.25">
      <c r="A327" t="s">
        <v>128</v>
      </c>
      <c r="B327">
        <v>37</v>
      </c>
      <c r="C327">
        <v>2013</v>
      </c>
      <c r="D327">
        <v>1</v>
      </c>
      <c r="E327" s="8">
        <v>5.3282886517678069E-2</v>
      </c>
      <c r="F327" s="8">
        <v>5.3282886517678069E-2</v>
      </c>
      <c r="G327" s="8">
        <v>5.6591754625828106E-2</v>
      </c>
      <c r="H327" s="8">
        <v>5.6591754625828106E-2</v>
      </c>
      <c r="I327" s="8">
        <v>20090.573465130707</v>
      </c>
      <c r="J327" s="8">
        <v>672540.38678522105</v>
      </c>
      <c r="K327" s="8">
        <v>358482.51266579382</v>
      </c>
      <c r="L327" s="8">
        <v>7247561.3105548117</v>
      </c>
      <c r="M327" s="8">
        <v>21619530.875004232</v>
      </c>
      <c r="N327" s="8">
        <v>948313.52938661713</v>
      </c>
    </row>
    <row r="328" spans="1:14" x14ac:dyDescent="0.25">
      <c r="A328" t="s">
        <v>128</v>
      </c>
      <c r="B328">
        <v>37</v>
      </c>
      <c r="C328">
        <v>2014</v>
      </c>
      <c r="D328">
        <v>2</v>
      </c>
      <c r="E328" s="8">
        <v>0.17814630461489595</v>
      </c>
      <c r="F328" s="8">
        <v>8.9073152307447973E-2</v>
      </c>
      <c r="G328" s="8">
        <v>0.17403822658321483</v>
      </c>
      <c r="H328" s="8">
        <v>8.7019113291607414E-2</v>
      </c>
      <c r="I328" s="8">
        <v>20090.573465130707</v>
      </c>
      <c r="J328" s="8">
        <v>727445.55317385052</v>
      </c>
      <c r="K328" s="8">
        <v>401118.99006504013</v>
      </c>
      <c r="L328" s="8">
        <v>6976527.739865263</v>
      </c>
      <c r="M328" s="8">
        <v>22057125.442027897</v>
      </c>
      <c r="N328" s="8">
        <v>971349.96690373588</v>
      </c>
    </row>
    <row r="329" spans="1:14" x14ac:dyDescent="0.25">
      <c r="A329" t="s">
        <v>128</v>
      </c>
      <c r="B329">
        <v>37</v>
      </c>
      <c r="C329">
        <v>2015</v>
      </c>
      <c r="D329">
        <v>3</v>
      </c>
      <c r="E329" s="8">
        <v>0.1662219162026706</v>
      </c>
      <c r="F329" s="8">
        <v>5.54073054008902E-2</v>
      </c>
      <c r="G329" s="8">
        <v>0.15474182075416859</v>
      </c>
      <c r="H329" s="8">
        <v>5.1580606918056195E-2</v>
      </c>
      <c r="I329" s="8">
        <v>20090.573465130707</v>
      </c>
      <c r="J329" s="8">
        <v>378812.74260717409</v>
      </c>
      <c r="K329" s="8">
        <v>349746.16328053852</v>
      </c>
      <c r="L329" s="8">
        <v>7891527.30949583</v>
      </c>
      <c r="M329" s="8">
        <v>20610225.576502856</v>
      </c>
      <c r="N329" s="8">
        <v>875966.58987155382</v>
      </c>
    </row>
    <row r="330" spans="1:14" x14ac:dyDescent="0.25">
      <c r="A330" t="s">
        <v>128</v>
      </c>
      <c r="B330">
        <v>37</v>
      </c>
      <c r="C330">
        <v>2016</v>
      </c>
      <c r="D330">
        <v>4</v>
      </c>
      <c r="E330" s="8">
        <v>0.23985039445069542</v>
      </c>
      <c r="F330" s="8">
        <v>5.9962598612673855E-2</v>
      </c>
      <c r="G330" s="8">
        <v>0.22114210538229501</v>
      </c>
      <c r="H330" s="8">
        <v>5.5285526345573752E-2</v>
      </c>
      <c r="I330" s="8">
        <v>20090.573465130707</v>
      </c>
      <c r="J330" s="8">
        <v>495489.00161582552</v>
      </c>
      <c r="K330" s="8">
        <v>361316.86945656431</v>
      </c>
      <c r="L330" s="8">
        <v>6350400.341481315</v>
      </c>
      <c r="M330" s="8">
        <v>20252097.653529827</v>
      </c>
      <c r="N330" s="8">
        <v>777607.07492375141</v>
      </c>
    </row>
    <row r="331" spans="1:14" x14ac:dyDescent="0.25">
      <c r="A331" t="s">
        <v>128</v>
      </c>
      <c r="B331">
        <v>37</v>
      </c>
      <c r="C331">
        <v>2017</v>
      </c>
      <c r="D331">
        <v>5</v>
      </c>
      <c r="E331" s="8">
        <v>0.27481400824851498</v>
      </c>
      <c r="F331" s="8">
        <v>5.4962801649702998E-2</v>
      </c>
      <c r="G331" s="8">
        <v>0.24892505713757934</v>
      </c>
      <c r="H331" s="8">
        <v>4.9785011427515867E-2</v>
      </c>
      <c r="I331" s="8">
        <v>20090.573465130707</v>
      </c>
      <c r="J331" s="8">
        <v>753079.28271381452</v>
      </c>
      <c r="K331" s="8">
        <v>370564.30989991932</v>
      </c>
      <c r="L331" s="8">
        <v>14681.533303797747</v>
      </c>
      <c r="M331" s="8">
        <v>21093357.746170428</v>
      </c>
      <c r="N331" s="8">
        <v>720712.33559441986</v>
      </c>
    </row>
    <row r="332" spans="1:14" x14ac:dyDescent="0.25">
      <c r="A332" t="s">
        <v>128</v>
      </c>
      <c r="B332">
        <v>37</v>
      </c>
      <c r="C332">
        <v>2018</v>
      </c>
      <c r="D332">
        <v>6</v>
      </c>
      <c r="E332" s="8">
        <v>0.33867715089005695</v>
      </c>
      <c r="F332" s="8">
        <v>5.644619181500949E-2</v>
      </c>
      <c r="G332" s="8">
        <v>0.3104835108069347</v>
      </c>
      <c r="H332" s="8">
        <v>5.1747251801155782E-2</v>
      </c>
      <c r="I332" s="8">
        <v>20090.573465130707</v>
      </c>
      <c r="J332" s="8">
        <v>529833.14477481949</v>
      </c>
      <c r="K332" s="8">
        <v>400970.79942472791</v>
      </c>
      <c r="L332" s="8">
        <v>7374934.9353085831</v>
      </c>
      <c r="M332" s="8">
        <v>21072289.617332406</v>
      </c>
      <c r="N332" s="8">
        <v>638787.27598919987</v>
      </c>
    </row>
    <row r="333" spans="1:14" x14ac:dyDescent="0.25">
      <c r="A333" t="s">
        <v>128</v>
      </c>
      <c r="B333">
        <v>37</v>
      </c>
      <c r="C333">
        <v>2019</v>
      </c>
      <c r="D333">
        <v>7</v>
      </c>
      <c r="E333" s="8">
        <v>0.24006736658747552</v>
      </c>
      <c r="F333" s="8">
        <v>3.4295338083925077E-2</v>
      </c>
      <c r="G333" s="8">
        <v>0.20452310299961041</v>
      </c>
      <c r="H333" s="8">
        <v>2.9217586142801486E-2</v>
      </c>
      <c r="I333" s="8">
        <v>20090.573465130707</v>
      </c>
      <c r="J333" s="8">
        <v>781321.80515999999</v>
      </c>
      <c r="K333" s="8">
        <v>266899.74261599994</v>
      </c>
      <c r="L333" s="8">
        <v>7702069.9680599989</v>
      </c>
      <c r="M333" s="8">
        <v>23912906.918159999</v>
      </c>
      <c r="N333" s="8">
        <v>333941.39999999997</v>
      </c>
    </row>
    <row r="334" spans="1:14" x14ac:dyDescent="0.25">
      <c r="A334" t="s">
        <v>128</v>
      </c>
      <c r="B334">
        <v>37</v>
      </c>
      <c r="C334">
        <v>2020</v>
      </c>
      <c r="D334">
        <v>8</v>
      </c>
      <c r="E334" s="8">
        <v>0.48242310704418978</v>
      </c>
      <c r="F334" s="8">
        <v>6.0302888380523723E-2</v>
      </c>
      <c r="G334" s="8">
        <v>0.43967772183848708</v>
      </c>
      <c r="H334" s="8">
        <v>5.4959715229810885E-2</v>
      </c>
      <c r="I334" s="8">
        <v>20090.573465130707</v>
      </c>
      <c r="J334" s="8">
        <v>1080954.44</v>
      </c>
      <c r="K334" s="8">
        <v>293231.37</v>
      </c>
      <c r="L334" s="8">
        <v>8197054.8799999999</v>
      </c>
      <c r="M334" s="8">
        <v>27650244.32</v>
      </c>
      <c r="N334" s="8">
        <v>208980</v>
      </c>
    </row>
    <row r="335" spans="1:14" x14ac:dyDescent="0.25">
      <c r="A335" t="s">
        <v>129</v>
      </c>
      <c r="B335">
        <v>38</v>
      </c>
      <c r="C335">
        <v>2012</v>
      </c>
      <c r="D335">
        <v>0</v>
      </c>
      <c r="E335">
        <v>0</v>
      </c>
      <c r="F335" s="8">
        <v>0</v>
      </c>
      <c r="G335">
        <v>0</v>
      </c>
      <c r="H335">
        <v>0</v>
      </c>
      <c r="I335" s="8">
        <v>29329.937047436993</v>
      </c>
      <c r="J335" s="8">
        <v>670298.65735664335</v>
      </c>
      <c r="K335" s="8">
        <v>136593.70020477995</v>
      </c>
      <c r="L335" s="8">
        <v>7427084.0322232721</v>
      </c>
      <c r="M335" s="8">
        <v>27556208.427165814</v>
      </c>
      <c r="N335" s="8">
        <v>708719.91080678732</v>
      </c>
    </row>
    <row r="336" spans="1:14" x14ac:dyDescent="0.25">
      <c r="A336" t="s">
        <v>129</v>
      </c>
      <c r="B336">
        <v>38</v>
      </c>
      <c r="C336">
        <v>2013</v>
      </c>
      <c r="D336">
        <v>1</v>
      </c>
      <c r="E336" s="8">
        <v>6.4488179164988849E-2</v>
      </c>
      <c r="F336" s="8">
        <v>6.4488179164988849E-2</v>
      </c>
      <c r="G336" s="8">
        <v>8.8364503751297896E-2</v>
      </c>
      <c r="H336" s="8">
        <v>8.8364503751297896E-2</v>
      </c>
      <c r="I336" s="8">
        <v>29329.937047436993</v>
      </c>
      <c r="J336" s="8">
        <v>858405.88839257543</v>
      </c>
      <c r="K336" s="8">
        <v>159950.27155505796</v>
      </c>
      <c r="L336" s="8">
        <v>12708134.958068078</v>
      </c>
      <c r="M336" s="8">
        <v>36647335.719100825</v>
      </c>
      <c r="N336" s="8">
        <v>695860.8914393459</v>
      </c>
    </row>
    <row r="337" spans="1:14" x14ac:dyDescent="0.25">
      <c r="A337" t="s">
        <v>129</v>
      </c>
      <c r="B337">
        <v>38</v>
      </c>
      <c r="C337">
        <v>2014</v>
      </c>
      <c r="D337">
        <v>2</v>
      </c>
      <c r="E337" s="8">
        <v>6.5425387492456227E-3</v>
      </c>
      <c r="F337" s="8">
        <v>3.2712693746228113E-3</v>
      </c>
      <c r="G337" s="8">
        <v>3.7200192792937306E-2</v>
      </c>
      <c r="H337" s="8">
        <v>1.8600096396468653E-2</v>
      </c>
      <c r="I337" s="8">
        <v>29329.937047436993</v>
      </c>
      <c r="J337" s="8">
        <v>589044.42205445399</v>
      </c>
      <c r="K337" s="8">
        <v>180168.09754190335</v>
      </c>
      <c r="L337" s="8">
        <v>11328184.426904863</v>
      </c>
      <c r="M337" s="8">
        <v>35608977.674333498</v>
      </c>
      <c r="N337" s="8">
        <v>763740.7088423206</v>
      </c>
    </row>
    <row r="338" spans="1:14" x14ac:dyDescent="0.25">
      <c r="A338" t="s">
        <v>129</v>
      </c>
      <c r="B338">
        <v>38</v>
      </c>
      <c r="C338">
        <v>2015</v>
      </c>
      <c r="D338">
        <v>3</v>
      </c>
      <c r="E338" s="8">
        <v>-1.4269057335689202E-2</v>
      </c>
      <c r="F338" s="8">
        <v>-4.7563524452297343E-3</v>
      </c>
      <c r="G338" s="8">
        <v>2.2997190612817742E-2</v>
      </c>
      <c r="H338" s="8">
        <v>7.6657302042725806E-3</v>
      </c>
      <c r="I338" s="8">
        <v>29329.937047436993</v>
      </c>
      <c r="J338" s="8">
        <v>552605.48690756597</v>
      </c>
      <c r="K338" s="8">
        <v>190306.7524714428</v>
      </c>
      <c r="L338" s="8">
        <v>12017949.539651299</v>
      </c>
      <c r="M338" s="8">
        <v>35024569.284880862</v>
      </c>
      <c r="N338" s="8">
        <v>701530.77363241906</v>
      </c>
    </row>
    <row r="339" spans="1:14" x14ac:dyDescent="0.25">
      <c r="A339" t="s">
        <v>129</v>
      </c>
      <c r="B339">
        <v>38</v>
      </c>
      <c r="C339">
        <v>2016</v>
      </c>
      <c r="D339">
        <v>4</v>
      </c>
      <c r="E339" s="8">
        <v>6.5177426761870898E-3</v>
      </c>
      <c r="F339" s="8">
        <v>1.6294356690467725E-3</v>
      </c>
      <c r="G339" s="8">
        <v>5.0222517572675748E-2</v>
      </c>
      <c r="H339" s="8">
        <v>1.2555629393168937E-2</v>
      </c>
      <c r="I339" s="8">
        <v>29329.937047436993</v>
      </c>
      <c r="J339" s="8">
        <v>546913.34666878183</v>
      </c>
      <c r="K339" s="8">
        <v>211425.9207948838</v>
      </c>
      <c r="L339" s="8">
        <v>10395632.975875754</v>
      </c>
      <c r="M339" s="8">
        <v>35930278.829580553</v>
      </c>
      <c r="N339" s="8">
        <v>617453.27563319262</v>
      </c>
    </row>
    <row r="340" spans="1:14" x14ac:dyDescent="0.25">
      <c r="A340" t="s">
        <v>129</v>
      </c>
      <c r="B340">
        <v>38</v>
      </c>
      <c r="C340">
        <v>2017</v>
      </c>
      <c r="D340">
        <v>5</v>
      </c>
      <c r="E340" s="8">
        <v>-7.0726683739654614E-2</v>
      </c>
      <c r="F340" s="8">
        <v>-1.4145336747930923E-2</v>
      </c>
      <c r="G340" s="8">
        <v>-2.0688103753470931E-2</v>
      </c>
      <c r="H340" s="8">
        <v>-4.1376207506941863E-3</v>
      </c>
      <c r="I340" s="8">
        <v>29329.937047436993</v>
      </c>
      <c r="J340" s="8">
        <v>573405.68387653655</v>
      </c>
      <c r="K340" s="8">
        <v>196414.01938015062</v>
      </c>
      <c r="L340" s="8">
        <v>9009331.7177414112</v>
      </c>
      <c r="M340" s="8">
        <v>33849083.429626845</v>
      </c>
      <c r="N340" s="8">
        <v>604567.65824675991</v>
      </c>
    </row>
    <row r="341" spans="1:14" x14ac:dyDescent="0.25">
      <c r="A341" t="s">
        <v>129</v>
      </c>
      <c r="B341">
        <v>38</v>
      </c>
      <c r="C341">
        <v>2018</v>
      </c>
      <c r="D341">
        <v>6</v>
      </c>
      <c r="E341" s="8">
        <v>-6.3441438021653265E-2</v>
      </c>
      <c r="F341" s="8">
        <v>-1.0573573003608878E-2</v>
      </c>
      <c r="G341" s="8">
        <v>-4.6649790806483089E-3</v>
      </c>
      <c r="H341" s="8">
        <v>-7.7749651344138481E-4</v>
      </c>
      <c r="I341" s="8">
        <v>29329.937047436993</v>
      </c>
      <c r="J341" s="8">
        <v>631206.46463888499</v>
      </c>
      <c r="K341" s="8">
        <v>225776.58311080074</v>
      </c>
      <c r="L341" s="8">
        <v>10529639.674269766</v>
      </c>
      <c r="M341" s="8">
        <v>38216617.008719429</v>
      </c>
      <c r="N341" s="8">
        <v>489390.57610559987</v>
      </c>
    </row>
    <row r="342" spans="1:14" x14ac:dyDescent="0.25">
      <c r="A342" t="s">
        <v>129</v>
      </c>
      <c r="B342">
        <v>38</v>
      </c>
      <c r="C342">
        <v>2019</v>
      </c>
      <c r="D342">
        <v>7</v>
      </c>
      <c r="E342" s="8">
        <v>-7.1535331872145488E-2</v>
      </c>
      <c r="F342" s="8">
        <v>-1.0219333124592212E-2</v>
      </c>
      <c r="G342" s="8">
        <v>-6.4570721119869929E-3</v>
      </c>
      <c r="H342" s="8">
        <v>-9.2243887314099899E-4</v>
      </c>
      <c r="I342" s="8">
        <v>29329.937047436993</v>
      </c>
      <c r="J342" s="8">
        <v>795339.23320799996</v>
      </c>
      <c r="K342" s="8">
        <v>470068.59291599994</v>
      </c>
      <c r="L342" s="8">
        <v>11161311.549179999</v>
      </c>
      <c r="M342" s="8">
        <v>39161060.035655998</v>
      </c>
      <c r="N342" s="8">
        <v>264895.48799999995</v>
      </c>
    </row>
    <row r="343" spans="1:14" x14ac:dyDescent="0.25">
      <c r="A343" t="s">
        <v>129</v>
      </c>
      <c r="B343">
        <v>38</v>
      </c>
      <c r="C343">
        <v>2020</v>
      </c>
      <c r="D343">
        <v>8</v>
      </c>
      <c r="E343" s="8">
        <v>0.19482395062202892</v>
      </c>
      <c r="F343" s="8">
        <v>2.4352993827753616E-2</v>
      </c>
      <c r="G343" s="8">
        <v>0.2659792059038561</v>
      </c>
      <c r="H343" s="8">
        <v>3.3247400737982012E-2</v>
      </c>
      <c r="I343" s="8">
        <v>29329.937047436993</v>
      </c>
      <c r="J343" s="8">
        <v>1290827.8</v>
      </c>
      <c r="K343" s="8">
        <v>174690.67</v>
      </c>
      <c r="L343" s="8">
        <v>11514490.119999999</v>
      </c>
      <c r="M343" s="8">
        <v>41190981.810000002</v>
      </c>
      <c r="N343" s="8">
        <v>234120</v>
      </c>
    </row>
    <row r="344" spans="1:14" x14ac:dyDescent="0.25">
      <c r="A344" t="s">
        <v>130</v>
      </c>
      <c r="B344">
        <v>39</v>
      </c>
      <c r="C344">
        <v>2012</v>
      </c>
      <c r="D344">
        <v>0</v>
      </c>
      <c r="E344">
        <v>0</v>
      </c>
      <c r="F344" s="8">
        <v>0</v>
      </c>
      <c r="G344">
        <v>0</v>
      </c>
      <c r="H344">
        <v>0</v>
      </c>
      <c r="I344" s="8">
        <v>32786.42959303617</v>
      </c>
      <c r="J344" s="8">
        <v>574090.29803880479</v>
      </c>
      <c r="K344" s="8">
        <v>260811.47439114525</v>
      </c>
      <c r="L344" s="8">
        <v>5584524.8818706907</v>
      </c>
      <c r="M344" s="8">
        <v>21898534.900432982</v>
      </c>
      <c r="N344" s="8">
        <v>314966.90112365852</v>
      </c>
    </row>
    <row r="345" spans="1:14" x14ac:dyDescent="0.25">
      <c r="A345" t="s">
        <v>130</v>
      </c>
      <c r="B345">
        <v>39</v>
      </c>
      <c r="C345">
        <v>2013</v>
      </c>
      <c r="D345">
        <v>1</v>
      </c>
      <c r="E345" s="8">
        <v>3.4495415877476752E-2</v>
      </c>
      <c r="F345" s="8">
        <v>3.4495415877476752E-2</v>
      </c>
      <c r="G345" s="8">
        <v>4.3875745045014104E-2</v>
      </c>
      <c r="H345" s="8">
        <v>4.3875745045014104E-2</v>
      </c>
      <c r="I345" s="8">
        <v>32786.42959303617</v>
      </c>
      <c r="J345" s="8">
        <v>375673.29906111624</v>
      </c>
      <c r="K345" s="8">
        <v>283936.06698982045</v>
      </c>
      <c r="L345" s="8">
        <v>7047132.3986566793</v>
      </c>
      <c r="M345" s="8">
        <v>27403369.021261208</v>
      </c>
      <c r="N345" s="8">
        <v>328052.14178476774</v>
      </c>
    </row>
    <row r="346" spans="1:14" x14ac:dyDescent="0.25">
      <c r="A346" t="s">
        <v>130</v>
      </c>
      <c r="B346">
        <v>39</v>
      </c>
      <c r="C346">
        <v>2014</v>
      </c>
      <c r="D346">
        <v>2</v>
      </c>
      <c r="E346" s="8">
        <v>0.12602156528538028</v>
      </c>
      <c r="F346" s="8">
        <v>6.3010782642690139E-2</v>
      </c>
      <c r="G346" s="8">
        <v>0.13228353526643202</v>
      </c>
      <c r="H346" s="8">
        <v>6.6141767633216011E-2</v>
      </c>
      <c r="I346" s="8">
        <v>32786.42959303617</v>
      </c>
      <c r="J346" s="8">
        <v>453261.50175247813</v>
      </c>
      <c r="K346" s="8">
        <v>309964.32078791503</v>
      </c>
      <c r="L346" s="8">
        <v>7438522.8710666085</v>
      </c>
      <c r="M346" s="8">
        <v>27837557.809866238</v>
      </c>
      <c r="N346" s="8">
        <v>369220.10700629378</v>
      </c>
    </row>
    <row r="347" spans="1:14" x14ac:dyDescent="0.25">
      <c r="A347" t="s">
        <v>130</v>
      </c>
      <c r="B347">
        <v>39</v>
      </c>
      <c r="C347">
        <v>2015</v>
      </c>
      <c r="D347">
        <v>3</v>
      </c>
      <c r="E347" s="8">
        <v>0.12216890283392358</v>
      </c>
      <c r="F347" s="8">
        <v>4.0722967611307857E-2</v>
      </c>
      <c r="G347" s="8">
        <v>0.12543434197550291</v>
      </c>
      <c r="H347" s="8">
        <v>4.1811447325167637E-2</v>
      </c>
      <c r="I347" s="8">
        <v>32786.42959303617</v>
      </c>
      <c r="J347" s="8">
        <v>416019.40834955615</v>
      </c>
      <c r="K347" s="8">
        <v>323936.22254119301</v>
      </c>
      <c r="L347" s="8">
        <v>6514807.1176680187</v>
      </c>
      <c r="M347" s="8">
        <v>27320766.488608114</v>
      </c>
      <c r="N347" s="8">
        <v>329092.42050423019</v>
      </c>
    </row>
    <row r="348" spans="1:14" x14ac:dyDescent="0.25">
      <c r="A348" t="s">
        <v>130</v>
      </c>
      <c r="B348">
        <v>39</v>
      </c>
      <c r="C348">
        <v>2016</v>
      </c>
      <c r="D348">
        <v>4</v>
      </c>
      <c r="E348" s="8">
        <v>0.13112014898964483</v>
      </c>
      <c r="F348" s="8">
        <v>3.2780037247411208E-2</v>
      </c>
      <c r="G348" s="8">
        <v>0.13137996626016113</v>
      </c>
      <c r="H348" s="8">
        <v>3.2844991565040282E-2</v>
      </c>
      <c r="I348" s="8">
        <v>32786.42959303617</v>
      </c>
      <c r="J348" s="8">
        <v>298904.25962705241</v>
      </c>
      <c r="K348" s="8">
        <v>349788.13655431446</v>
      </c>
      <c r="L348" s="8">
        <v>7946072.5923159327</v>
      </c>
      <c r="M348" s="8">
        <v>27930021.41970171</v>
      </c>
      <c r="N348" s="8">
        <v>274577.65094685421</v>
      </c>
    </row>
    <row r="349" spans="1:14" x14ac:dyDescent="0.25">
      <c r="A349" t="s">
        <v>130</v>
      </c>
      <c r="B349">
        <v>39</v>
      </c>
      <c r="C349">
        <v>2017</v>
      </c>
      <c r="D349">
        <v>5</v>
      </c>
      <c r="E349" s="8">
        <v>0.17174619976592478</v>
      </c>
      <c r="F349" s="8">
        <v>3.4349239953184958E-2</v>
      </c>
      <c r="G349" s="8">
        <v>0.16899138314229509</v>
      </c>
      <c r="H349" s="8">
        <v>3.3798276628459016E-2</v>
      </c>
      <c r="I349" s="8">
        <v>32786.42959303617</v>
      </c>
      <c r="J349" s="8">
        <v>337662.54074757255</v>
      </c>
      <c r="K349" s="8">
        <v>361255.87052765727</v>
      </c>
      <c r="L349" s="8">
        <v>6835573.9767497545</v>
      </c>
      <c r="M349" s="8">
        <v>28911192.16678533</v>
      </c>
      <c r="N349" s="8">
        <v>246903.58561985995</v>
      </c>
    </row>
    <row r="350" spans="1:14" x14ac:dyDescent="0.25">
      <c r="A350" t="s">
        <v>130</v>
      </c>
      <c r="B350">
        <v>39</v>
      </c>
      <c r="C350">
        <v>2018</v>
      </c>
      <c r="D350">
        <v>6</v>
      </c>
      <c r="E350" s="8">
        <v>0.38883403746798689</v>
      </c>
      <c r="F350" s="8">
        <v>6.4805672911331144E-2</v>
      </c>
      <c r="G350" s="8">
        <v>0.3869978989410266</v>
      </c>
      <c r="H350" s="8">
        <v>6.4499649823504437E-2</v>
      </c>
      <c r="I350" s="8">
        <v>32786.42959303617</v>
      </c>
      <c r="J350" s="8">
        <v>531406.83071618981</v>
      </c>
      <c r="K350" s="8">
        <v>399390.1031879459</v>
      </c>
      <c r="L350" s="8">
        <v>7867523.1655402184</v>
      </c>
      <c r="M350" s="8">
        <v>30118813.248840023</v>
      </c>
      <c r="N350" s="8">
        <v>204715.88949239996</v>
      </c>
    </row>
    <row r="351" spans="1:14" x14ac:dyDescent="0.25">
      <c r="A351" t="s">
        <v>130</v>
      </c>
      <c r="B351">
        <v>39</v>
      </c>
      <c r="C351">
        <v>2019</v>
      </c>
      <c r="D351">
        <v>7</v>
      </c>
      <c r="E351" s="8">
        <v>0.68323708601551469</v>
      </c>
      <c r="F351" s="8">
        <v>9.7605298002216387E-2</v>
      </c>
      <c r="G351" s="8">
        <v>0.67943167741250321</v>
      </c>
      <c r="H351" s="8">
        <v>9.7061668201786175E-2</v>
      </c>
      <c r="I351" s="8">
        <v>32786.42959303617</v>
      </c>
      <c r="J351" s="8">
        <v>538496.8335239999</v>
      </c>
      <c r="K351" s="8">
        <v>828780.63715199986</v>
      </c>
      <c r="L351" s="8">
        <v>7088029.8098999988</v>
      </c>
      <c r="M351" s="8">
        <v>32223146.668127995</v>
      </c>
      <c r="N351" s="8">
        <v>106673.11199999998</v>
      </c>
    </row>
    <row r="352" spans="1:14" x14ac:dyDescent="0.25">
      <c r="A352" t="s">
        <v>130</v>
      </c>
      <c r="B352">
        <v>39</v>
      </c>
      <c r="C352">
        <v>2020</v>
      </c>
      <c r="D352">
        <v>8</v>
      </c>
      <c r="E352" s="8">
        <v>0.17574171748805545</v>
      </c>
      <c r="F352" s="8">
        <v>2.1967714686006931E-2</v>
      </c>
      <c r="G352" s="8">
        <v>0.16904126431000044</v>
      </c>
      <c r="H352" s="8">
        <v>2.1130158038750055E-2</v>
      </c>
      <c r="I352" s="8">
        <v>32786.42959303617</v>
      </c>
      <c r="J352" s="8">
        <v>847034.3</v>
      </c>
      <c r="K352" s="8">
        <v>286597.67</v>
      </c>
      <c r="L352" s="8">
        <v>9091178.5199999996</v>
      </c>
      <c r="M352" s="8">
        <v>34057225.82</v>
      </c>
      <c r="N352" s="8">
        <v>98700</v>
      </c>
    </row>
    <row r="353" spans="1:14" x14ac:dyDescent="0.25">
      <c r="A353" t="s">
        <v>210</v>
      </c>
      <c r="B353">
        <v>40</v>
      </c>
      <c r="C353">
        <v>2012</v>
      </c>
      <c r="D353">
        <v>0</v>
      </c>
      <c r="E353">
        <v>0</v>
      </c>
      <c r="F353" s="8">
        <v>0</v>
      </c>
      <c r="G353">
        <v>0</v>
      </c>
      <c r="H353">
        <v>0</v>
      </c>
      <c r="I353" s="8">
        <v>33174.640482023133</v>
      </c>
      <c r="J353" s="8">
        <v>544080.98035739397</v>
      </c>
      <c r="K353" s="8">
        <v>587039.13113564614</v>
      </c>
      <c r="L353" s="8">
        <v>11487078.910395769</v>
      </c>
      <c r="M353" s="8">
        <v>45526842.626882933</v>
      </c>
      <c r="N353" s="8">
        <v>696856.06747810054</v>
      </c>
    </row>
    <row r="354" spans="1:14" x14ac:dyDescent="0.25">
      <c r="A354" t="s">
        <v>210</v>
      </c>
      <c r="B354">
        <v>40</v>
      </c>
      <c r="C354">
        <v>2013</v>
      </c>
      <c r="D354">
        <v>1</v>
      </c>
      <c r="E354" s="8">
        <v>-5.6238676656877068E-2</v>
      </c>
      <c r="F354" s="8">
        <v>-5.6238676656877068E-2</v>
      </c>
      <c r="G354" s="8">
        <v>-2.0101727860291355E-2</v>
      </c>
      <c r="H354" s="8">
        <v>-2.0101727860291355E-2</v>
      </c>
      <c r="I354" s="8">
        <v>33174.640482023133</v>
      </c>
      <c r="J354" s="8">
        <v>1061169.0342721101</v>
      </c>
      <c r="K354" s="8">
        <v>662985.79891875072</v>
      </c>
      <c r="L354" s="8">
        <v>17627804.5411724</v>
      </c>
      <c r="M354" s="8">
        <v>36714666.256635234</v>
      </c>
      <c r="N354" s="8">
        <v>736718.00302837568</v>
      </c>
    </row>
    <row r="355" spans="1:14" x14ac:dyDescent="0.25">
      <c r="A355" t="s">
        <v>210</v>
      </c>
      <c r="B355">
        <v>40</v>
      </c>
      <c r="C355">
        <v>2014</v>
      </c>
      <c r="D355">
        <v>2</v>
      </c>
      <c r="E355" s="8">
        <v>-4.0859506571478507E-2</v>
      </c>
      <c r="F355" s="8">
        <v>-2.0429753285739254E-2</v>
      </c>
      <c r="G355" s="8">
        <v>1.0322310262258142E-2</v>
      </c>
      <c r="H355" s="8">
        <v>5.1611551311290709E-3</v>
      </c>
      <c r="I355" s="8">
        <v>33174.640482023133</v>
      </c>
      <c r="J355" s="8">
        <v>1045609.7821436854</v>
      </c>
      <c r="K355" s="8">
        <v>660018.78927982191</v>
      </c>
      <c r="L355" s="8">
        <v>7396456.5588327786</v>
      </c>
      <c r="M355" s="8">
        <v>39291885.284994572</v>
      </c>
      <c r="N355" s="8">
        <v>833121.87089570332</v>
      </c>
    </row>
    <row r="356" spans="1:14" x14ac:dyDescent="0.25">
      <c r="A356" t="s">
        <v>210</v>
      </c>
      <c r="B356">
        <v>40</v>
      </c>
      <c r="C356">
        <v>2015</v>
      </c>
      <c r="D356">
        <v>3</v>
      </c>
      <c r="E356" s="8">
        <v>-5.8566053043339145E-2</v>
      </c>
      <c r="F356" s="8">
        <v>-1.9522017681113047E-2</v>
      </c>
      <c r="G356" s="8">
        <v>7.0449527396487495E-3</v>
      </c>
      <c r="H356" s="8">
        <v>2.3483175798829164E-3</v>
      </c>
      <c r="I356" s="8">
        <v>33174.640482023133</v>
      </c>
      <c r="J356" s="8">
        <v>1057459.3516874888</v>
      </c>
      <c r="K356" s="8">
        <v>685782.98094199458</v>
      </c>
      <c r="L356" s="8">
        <v>5807632.7333139107</v>
      </c>
      <c r="M356" s="8">
        <v>39530034.144567154</v>
      </c>
      <c r="N356" s="8">
        <v>789064.30747497652</v>
      </c>
    </row>
    <row r="357" spans="1:14" x14ac:dyDescent="0.25">
      <c r="A357" t="s">
        <v>210</v>
      </c>
      <c r="B357">
        <v>40</v>
      </c>
      <c r="C357">
        <v>2016</v>
      </c>
      <c r="D357">
        <v>4</v>
      </c>
      <c r="E357" s="8">
        <v>-1.511571451737458E-2</v>
      </c>
      <c r="F357" s="8">
        <v>-3.7789286293436449E-3</v>
      </c>
      <c r="G357" s="8">
        <v>6.454709587329048E-2</v>
      </c>
      <c r="H357" s="8">
        <v>1.613677396832262E-2</v>
      </c>
      <c r="I357" s="8">
        <v>33174.640482023133</v>
      </c>
      <c r="J357" s="8">
        <v>1005184.4708598128</v>
      </c>
      <c r="K357" s="8">
        <v>697455.42597012874</v>
      </c>
      <c r="L357" s="8">
        <v>10971532.797750156</v>
      </c>
      <c r="M357" s="8">
        <v>42097188.146287166</v>
      </c>
      <c r="N357" s="8">
        <v>689116.65677433275</v>
      </c>
    </row>
    <row r="358" spans="1:14" x14ac:dyDescent="0.25">
      <c r="A358" t="s">
        <v>210</v>
      </c>
      <c r="B358">
        <v>40</v>
      </c>
      <c r="C358">
        <v>2017</v>
      </c>
      <c r="D358">
        <v>5</v>
      </c>
      <c r="E358" s="8">
        <v>-6.1974631045829204E-2</v>
      </c>
      <c r="F358" s="8">
        <v>-1.2394926209165841E-2</v>
      </c>
      <c r="G358" s="8">
        <v>3.1332541422938627E-2</v>
      </c>
      <c r="H358" s="8">
        <v>6.2665082845877254E-3</v>
      </c>
      <c r="I358" s="8">
        <v>33174.640482023133</v>
      </c>
      <c r="J358" s="8">
        <v>844894.97568646772</v>
      </c>
      <c r="K358" s="8">
        <v>715000.04898274934</v>
      </c>
      <c r="L358" s="8">
        <v>10859685.66792299</v>
      </c>
      <c r="M358" s="8">
        <v>42648293.047248833</v>
      </c>
      <c r="N358" s="8">
        <v>595722.20268716989</v>
      </c>
    </row>
    <row r="359" spans="1:14" x14ac:dyDescent="0.25">
      <c r="A359" t="s">
        <v>210</v>
      </c>
      <c r="B359">
        <v>40</v>
      </c>
      <c r="C359">
        <v>2018</v>
      </c>
      <c r="D359">
        <v>6</v>
      </c>
      <c r="E359" s="8">
        <v>0.12228796788061688</v>
      </c>
      <c r="F359" s="8">
        <v>2.0381327980102813E-2</v>
      </c>
      <c r="G359" s="8">
        <v>0.23022928468892603</v>
      </c>
      <c r="H359" s="8">
        <v>3.8371547448154339E-2</v>
      </c>
      <c r="I359" s="8">
        <v>33174.640482023133</v>
      </c>
      <c r="J359" s="8">
        <v>737370.37835215544</v>
      </c>
      <c r="K359" s="8">
        <v>717637.60694391467</v>
      </c>
      <c r="L359" s="8">
        <v>27951347.567150414</v>
      </c>
      <c r="M359" s="8">
        <v>44527530.898217611</v>
      </c>
      <c r="N359" s="8">
        <v>481115.59287479986</v>
      </c>
    </row>
    <row r="360" spans="1:14" x14ac:dyDescent="0.25">
      <c r="A360" t="s">
        <v>210</v>
      </c>
      <c r="B360">
        <v>40</v>
      </c>
      <c r="C360">
        <v>2019</v>
      </c>
      <c r="D360">
        <v>7</v>
      </c>
      <c r="E360" s="8">
        <v>2.8135352403187982E-2</v>
      </c>
      <c r="F360" s="8">
        <v>4.019336057598283E-3</v>
      </c>
      <c r="G360" s="8">
        <v>0.17519895616285602</v>
      </c>
      <c r="H360" s="8">
        <v>2.502842230897943E-2</v>
      </c>
      <c r="I360" s="8">
        <v>33174.640482023133</v>
      </c>
      <c r="J360" s="8">
        <v>820109.44891199993</v>
      </c>
      <c r="K360" s="8">
        <v>791265.48259199981</v>
      </c>
      <c r="L360" s="8">
        <v>27284975.882267997</v>
      </c>
      <c r="M360" s="8">
        <v>48548488.497443989</v>
      </c>
      <c r="N360" s="8">
        <v>266024.30399999995</v>
      </c>
    </row>
    <row r="361" spans="1:14" x14ac:dyDescent="0.25">
      <c r="A361" t="s">
        <v>210</v>
      </c>
      <c r="B361">
        <v>40</v>
      </c>
      <c r="C361">
        <v>2020</v>
      </c>
      <c r="D361">
        <v>8</v>
      </c>
      <c r="E361" s="8">
        <v>0.23816650604887873</v>
      </c>
      <c r="F361" s="8">
        <v>2.9770813256109842E-2</v>
      </c>
      <c r="G361" s="8">
        <v>0.39815001015836071</v>
      </c>
      <c r="H361" s="8">
        <v>4.9768751269795089E-2</v>
      </c>
      <c r="I361" s="8">
        <v>33174.640482023133</v>
      </c>
      <c r="J361" s="8">
        <v>1614027.1</v>
      </c>
      <c r="K361" s="8">
        <v>499855.1</v>
      </c>
      <c r="L361" s="8">
        <v>26097992.030000001</v>
      </c>
      <c r="M361" s="8">
        <v>54003133.939999998</v>
      </c>
      <c r="N361" s="8">
        <v>270960</v>
      </c>
    </row>
    <row r="362" spans="1:14" x14ac:dyDescent="0.25">
      <c r="A362" t="s">
        <v>132</v>
      </c>
      <c r="B362">
        <v>41</v>
      </c>
      <c r="C362">
        <v>2012</v>
      </c>
      <c r="D362">
        <v>0</v>
      </c>
      <c r="E362">
        <v>0</v>
      </c>
      <c r="F362" s="8">
        <v>0</v>
      </c>
      <c r="G362">
        <v>0</v>
      </c>
      <c r="H362">
        <v>0</v>
      </c>
      <c r="I362" s="8">
        <v>29411.077399467671</v>
      </c>
      <c r="J362" s="8">
        <v>1041915.5261572469</v>
      </c>
      <c r="K362" s="8">
        <v>383322.15190179663</v>
      </c>
      <c r="L362" s="8">
        <v>9969113.5100680217</v>
      </c>
      <c r="M362" s="8">
        <v>35227086.551148117</v>
      </c>
      <c r="N362" s="8">
        <v>1435795.201857958</v>
      </c>
    </row>
    <row r="363" spans="1:14" x14ac:dyDescent="0.25">
      <c r="A363" t="s">
        <v>132</v>
      </c>
      <c r="B363">
        <v>41</v>
      </c>
      <c r="C363">
        <v>2013</v>
      </c>
      <c r="D363">
        <v>1</v>
      </c>
      <c r="E363" s="8">
        <v>-9.4592765434963876E-3</v>
      </c>
      <c r="F363" s="8">
        <v>-9.4592765434963876E-3</v>
      </c>
      <c r="G363" s="8">
        <v>2.2985062963061551E-2</v>
      </c>
      <c r="H363" s="8">
        <v>2.2985062963061551E-2</v>
      </c>
      <c r="I363" s="8">
        <v>29411.077399467671</v>
      </c>
      <c r="J363" s="8">
        <v>1453034.7806526145</v>
      </c>
      <c r="K363" s="8">
        <v>424809.59487518633</v>
      </c>
      <c r="L363" s="8">
        <v>9650248.2995552775</v>
      </c>
      <c r="M363" s="8">
        <v>36837444.588134989</v>
      </c>
      <c r="N363" s="8">
        <v>1419890.3052282459</v>
      </c>
    </row>
    <row r="364" spans="1:14" x14ac:dyDescent="0.25">
      <c r="A364" t="s">
        <v>132</v>
      </c>
      <c r="B364">
        <v>41</v>
      </c>
      <c r="C364">
        <v>2014</v>
      </c>
      <c r="D364">
        <v>2</v>
      </c>
      <c r="E364" s="8">
        <v>4.5155587738412765E-2</v>
      </c>
      <c r="F364" s="8">
        <v>2.2577793869206383E-2</v>
      </c>
      <c r="G364" s="8">
        <v>9.0127531061999527E-2</v>
      </c>
      <c r="H364" s="8">
        <v>4.5063765530999764E-2</v>
      </c>
      <c r="I364" s="8">
        <v>29411.077399467671</v>
      </c>
      <c r="J364" s="8">
        <v>1118493.5490847065</v>
      </c>
      <c r="K364" s="8">
        <v>491793.08692196402</v>
      </c>
      <c r="L364" s="8">
        <v>11292128.386254124</v>
      </c>
      <c r="M364" s="8">
        <v>40092479.965794794</v>
      </c>
      <c r="N364" s="8">
        <v>1471784.7138526463</v>
      </c>
    </row>
    <row r="365" spans="1:14" x14ac:dyDescent="0.25">
      <c r="A365" t="s">
        <v>132</v>
      </c>
      <c r="B365">
        <v>41</v>
      </c>
      <c r="C365">
        <v>2015</v>
      </c>
      <c r="D365">
        <v>3</v>
      </c>
      <c r="E365" s="8">
        <v>-4.9952727977169965E-2</v>
      </c>
      <c r="F365" s="8">
        <v>-1.6650909325723322E-2</v>
      </c>
      <c r="G365" s="8">
        <v>7.0946141574009846E-3</v>
      </c>
      <c r="H365" s="8">
        <v>2.364871385800328E-3</v>
      </c>
      <c r="I365" s="8">
        <v>29411.077399467671</v>
      </c>
      <c r="J365" s="8">
        <v>1103979.0432971243</v>
      </c>
      <c r="K365" s="8">
        <v>516923.7761289195</v>
      </c>
      <c r="L365" s="8">
        <v>10545341.238225821</v>
      </c>
      <c r="M365" s="8">
        <v>40076106.896902628</v>
      </c>
      <c r="N365" s="8">
        <v>1327521.7908959005</v>
      </c>
    </row>
    <row r="366" spans="1:14" x14ac:dyDescent="0.25">
      <c r="A366" t="s">
        <v>132</v>
      </c>
      <c r="B366">
        <v>41</v>
      </c>
      <c r="C366">
        <v>2016</v>
      </c>
      <c r="D366">
        <v>4</v>
      </c>
      <c r="E366" s="8">
        <v>0.17978604918313387</v>
      </c>
      <c r="F366" s="8">
        <v>4.4946512295783468E-2</v>
      </c>
      <c r="G366" s="8">
        <v>0.24861781394278198</v>
      </c>
      <c r="H366" s="8">
        <v>6.2154453485695496E-2</v>
      </c>
      <c r="I366" s="8">
        <v>29411.077399467671</v>
      </c>
      <c r="J366" s="8">
        <v>1169460.3818370341</v>
      </c>
      <c r="K366" s="8">
        <v>513605.93290461152</v>
      </c>
      <c r="L366" s="8">
        <v>11172932.855480283</v>
      </c>
      <c r="M366" s="8">
        <v>41768877.841805078</v>
      </c>
      <c r="N366" s="8">
        <v>1172547.5317651171</v>
      </c>
    </row>
    <row r="367" spans="1:14" x14ac:dyDescent="0.25">
      <c r="A367" t="s">
        <v>132</v>
      </c>
      <c r="B367">
        <v>41</v>
      </c>
      <c r="C367">
        <v>2017</v>
      </c>
      <c r="D367">
        <v>5</v>
      </c>
      <c r="E367" s="8">
        <v>0.1361760667428582</v>
      </c>
      <c r="F367" s="8">
        <v>2.7235213348571641E-2</v>
      </c>
      <c r="G367" s="8">
        <v>0.216509405157117</v>
      </c>
      <c r="H367" s="8">
        <v>4.3301881031423399E-2</v>
      </c>
      <c r="I367" s="8">
        <v>29411.077399467671</v>
      </c>
      <c r="J367" s="8">
        <v>908429.31530039909</v>
      </c>
      <c r="K367" s="8">
        <v>544564.94028860237</v>
      </c>
      <c r="L367" s="8">
        <v>11887209.416396335</v>
      </c>
      <c r="M367" s="8">
        <v>44983010.230944738</v>
      </c>
      <c r="N367" s="8">
        <v>1096067.3193404998</v>
      </c>
    </row>
    <row r="368" spans="1:14" x14ac:dyDescent="0.25">
      <c r="A368" t="s">
        <v>132</v>
      </c>
      <c r="B368">
        <v>41</v>
      </c>
      <c r="C368">
        <v>2018</v>
      </c>
      <c r="D368">
        <v>6</v>
      </c>
      <c r="E368" s="8">
        <v>0.28266025102114428</v>
      </c>
      <c r="F368" s="8">
        <v>4.711004183685738E-2</v>
      </c>
      <c r="G368" s="8">
        <v>0.37589641319169753</v>
      </c>
      <c r="H368" s="8">
        <v>6.2649402198616255E-2</v>
      </c>
      <c r="I368" s="8">
        <v>29411.077399467671</v>
      </c>
      <c r="J368" s="8">
        <v>1111726.9564798642</v>
      </c>
      <c r="K368" s="8">
        <v>618316.98443522258</v>
      </c>
      <c r="L368" s="8">
        <v>11084416.703904396</v>
      </c>
      <c r="M368" s="8">
        <v>46471475.076910317</v>
      </c>
      <c r="N368" s="8">
        <v>919133.67756599979</v>
      </c>
    </row>
    <row r="369" spans="1:14" x14ac:dyDescent="0.25">
      <c r="A369" t="s">
        <v>132</v>
      </c>
      <c r="B369">
        <v>41</v>
      </c>
      <c r="C369">
        <v>2019</v>
      </c>
      <c r="D369">
        <v>7</v>
      </c>
      <c r="E369" s="8">
        <v>0.14279182520293626</v>
      </c>
      <c r="F369" s="8">
        <v>2.0398832171848038E-2</v>
      </c>
      <c r="G369" s="8">
        <v>0.24730114918452345</v>
      </c>
      <c r="H369" s="8">
        <v>3.5328735597789061E-2</v>
      </c>
      <c r="I369" s="8">
        <v>29411.077399467671</v>
      </c>
      <c r="J369" s="8">
        <v>958028.61632399983</v>
      </c>
      <c r="K369" s="8">
        <v>740928.29522399988</v>
      </c>
      <c r="L369" s="8">
        <v>11244873.021095999</v>
      </c>
      <c r="M369" s="8">
        <v>45426782.863643989</v>
      </c>
      <c r="N369" s="8">
        <v>540702.86399999994</v>
      </c>
    </row>
    <row r="370" spans="1:14" x14ac:dyDescent="0.25">
      <c r="A370" t="s">
        <v>132</v>
      </c>
      <c r="B370">
        <v>41</v>
      </c>
      <c r="C370">
        <v>2020</v>
      </c>
      <c r="D370">
        <v>8</v>
      </c>
      <c r="E370" s="8">
        <v>0.39717736835334466</v>
      </c>
      <c r="F370" s="8">
        <v>4.9647171044168083E-2</v>
      </c>
      <c r="G370" s="8">
        <v>0.51269384739187907</v>
      </c>
      <c r="H370" s="8">
        <v>6.4086730923984883E-2</v>
      </c>
      <c r="I370" s="8">
        <v>29411.077399467671</v>
      </c>
      <c r="J370" s="8">
        <v>1256415.55</v>
      </c>
      <c r="K370" s="8">
        <v>489835.98</v>
      </c>
      <c r="L370" s="8">
        <v>11226554.23</v>
      </c>
      <c r="M370" s="8">
        <v>47192547.579999998</v>
      </c>
      <c r="N370" s="8">
        <v>557820</v>
      </c>
    </row>
    <row r="371" spans="1:14" x14ac:dyDescent="0.25">
      <c r="A371" t="s">
        <v>133</v>
      </c>
      <c r="B371">
        <v>42</v>
      </c>
      <c r="C371">
        <v>2012</v>
      </c>
      <c r="D371">
        <v>0</v>
      </c>
      <c r="E371">
        <v>0</v>
      </c>
      <c r="F371" s="8">
        <v>0</v>
      </c>
      <c r="G371">
        <v>0</v>
      </c>
      <c r="H371">
        <v>0</v>
      </c>
      <c r="I371" s="8">
        <v>28536.425777511384</v>
      </c>
      <c r="J371" s="8">
        <v>1217688.5770852247</v>
      </c>
      <c r="K371" s="8">
        <v>383591.21491464722</v>
      </c>
      <c r="L371" s="8">
        <v>9470782.1648639254</v>
      </c>
      <c r="M371" s="8">
        <v>45955961.128303565</v>
      </c>
      <c r="N371" s="8">
        <v>1015497.132183057</v>
      </c>
    </row>
    <row r="372" spans="1:14" x14ac:dyDescent="0.25">
      <c r="A372" t="s">
        <v>133</v>
      </c>
      <c r="B372">
        <v>42</v>
      </c>
      <c r="C372">
        <v>2013</v>
      </c>
      <c r="D372">
        <v>1</v>
      </c>
      <c r="E372" s="8">
        <v>0.25847389605777116</v>
      </c>
      <c r="F372" s="8">
        <v>0.25847389605777116</v>
      </c>
      <c r="G372" s="8">
        <v>0.27548054781497</v>
      </c>
      <c r="H372" s="8">
        <v>0.27548054781497</v>
      </c>
      <c r="I372" s="8">
        <v>28536.425777511384</v>
      </c>
      <c r="J372" s="8">
        <v>1316045.0251377269</v>
      </c>
      <c r="K372" s="8">
        <v>416988.5700263381</v>
      </c>
      <c r="L372" s="8">
        <v>18717851.784218986</v>
      </c>
      <c r="M372" s="8">
        <v>62459444.681058735</v>
      </c>
      <c r="N372" s="8">
        <v>1077947.037027372</v>
      </c>
    </row>
    <row r="373" spans="1:14" x14ac:dyDescent="0.25">
      <c r="A373" t="s">
        <v>133</v>
      </c>
      <c r="B373">
        <v>42</v>
      </c>
      <c r="C373">
        <v>2014</v>
      </c>
      <c r="D373">
        <v>2</v>
      </c>
      <c r="E373" s="8">
        <v>0.326842492705407</v>
      </c>
      <c r="F373" s="8">
        <v>0.1634212463527035</v>
      </c>
      <c r="G373" s="8">
        <v>0.34599333637548668</v>
      </c>
      <c r="H373" s="8">
        <v>0.17299666818774334</v>
      </c>
      <c r="I373" s="8">
        <v>28536.425777511384</v>
      </c>
      <c r="J373" s="8">
        <v>1657653.8881918809</v>
      </c>
      <c r="K373" s="8">
        <v>508588.57453277532</v>
      </c>
      <c r="L373" s="8">
        <v>10157853.109017657</v>
      </c>
      <c r="M373" s="8">
        <v>52387697.536300659</v>
      </c>
      <c r="N373" s="8">
        <v>1229806.781439417</v>
      </c>
    </row>
    <row r="374" spans="1:14" x14ac:dyDescent="0.25">
      <c r="A374" t="s">
        <v>133</v>
      </c>
      <c r="B374">
        <v>42</v>
      </c>
      <c r="C374">
        <v>2015</v>
      </c>
      <c r="D374">
        <v>3</v>
      </c>
      <c r="E374" s="8">
        <v>0.41038526968751904</v>
      </c>
      <c r="F374" s="8">
        <v>0.13679508989583969</v>
      </c>
      <c r="G374" s="8">
        <v>0.43158837645313008</v>
      </c>
      <c r="H374" s="8">
        <v>0.14386279215104336</v>
      </c>
      <c r="I374" s="8">
        <v>28536.425777511384</v>
      </c>
      <c r="J374" s="8">
        <v>1135791.8139633595</v>
      </c>
      <c r="K374" s="8">
        <v>497001.7899307746</v>
      </c>
      <c r="L374" s="8">
        <v>8744317.5767931044</v>
      </c>
      <c r="M374" s="8">
        <v>51017006.790359452</v>
      </c>
      <c r="N374" s="8">
        <v>1149088.0488322258</v>
      </c>
    </row>
    <row r="375" spans="1:14" x14ac:dyDescent="0.25">
      <c r="A375" t="s">
        <v>133</v>
      </c>
      <c r="B375">
        <v>42</v>
      </c>
      <c r="C375">
        <v>2016</v>
      </c>
      <c r="D375">
        <v>4</v>
      </c>
      <c r="E375" s="8">
        <v>0.60846895885189067</v>
      </c>
      <c r="F375" s="8">
        <v>0.15211723971297267</v>
      </c>
      <c r="G375" s="8">
        <v>0.63171978299958098</v>
      </c>
      <c r="H375" s="8">
        <v>0.15792994574989525</v>
      </c>
      <c r="I375" s="8">
        <v>28536.425777511384</v>
      </c>
      <c r="J375" s="8">
        <v>1988353.0054583924</v>
      </c>
      <c r="K375" s="8">
        <v>534596.79401932016</v>
      </c>
      <c r="L375" s="8">
        <v>8779154.2276979964</v>
      </c>
      <c r="M375" s="8">
        <v>54025972.848876014</v>
      </c>
      <c r="N375" s="8">
        <v>1007444.6039427116</v>
      </c>
    </row>
    <row r="376" spans="1:14" x14ac:dyDescent="0.25">
      <c r="A376" t="s">
        <v>133</v>
      </c>
      <c r="B376">
        <v>42</v>
      </c>
      <c r="C376">
        <v>2017</v>
      </c>
      <c r="D376">
        <v>5</v>
      </c>
      <c r="E376" s="8">
        <v>0.6309044104881486</v>
      </c>
      <c r="F376" s="8">
        <v>0.12618088209762973</v>
      </c>
      <c r="G376" s="8">
        <v>0.65615541970694857</v>
      </c>
      <c r="H376" s="8">
        <v>0.13123108394138971</v>
      </c>
      <c r="I376" s="8">
        <v>28536.425777511384</v>
      </c>
      <c r="J376" s="8">
        <v>1642968.7946330949</v>
      </c>
      <c r="K376" s="8">
        <v>598747.58602635888</v>
      </c>
      <c r="L376" s="8">
        <v>9922684.2869194467</v>
      </c>
      <c r="M376" s="8">
        <v>59928194.757530086</v>
      </c>
      <c r="N376" s="8">
        <v>901851.88205384987</v>
      </c>
    </row>
    <row r="377" spans="1:14" x14ac:dyDescent="0.25">
      <c r="A377" t="s">
        <v>133</v>
      </c>
      <c r="B377">
        <v>42</v>
      </c>
      <c r="C377">
        <v>2018</v>
      </c>
      <c r="D377">
        <v>6</v>
      </c>
      <c r="E377" s="8">
        <v>0.72330831743308965</v>
      </c>
      <c r="F377" s="8">
        <v>0.12055138623884827</v>
      </c>
      <c r="G377" s="8">
        <v>0.75371507098823698</v>
      </c>
      <c r="H377" s="8">
        <v>0.1256191784980395</v>
      </c>
      <c r="I377" s="8">
        <v>28536.425777511384</v>
      </c>
      <c r="J377" s="8">
        <v>2476975.7952796421</v>
      </c>
      <c r="K377" s="8">
        <v>667055.21834207862</v>
      </c>
      <c r="L377" s="8">
        <v>11704170.537239447</v>
      </c>
      <c r="M377" s="8">
        <v>63836904.645301066</v>
      </c>
      <c r="N377" s="8">
        <v>764242.12715759978</v>
      </c>
    </row>
    <row r="378" spans="1:14" x14ac:dyDescent="0.25">
      <c r="A378" t="s">
        <v>133</v>
      </c>
      <c r="B378">
        <v>42</v>
      </c>
      <c r="C378">
        <v>2019</v>
      </c>
      <c r="D378">
        <v>7</v>
      </c>
      <c r="E378" s="8">
        <v>0.78114107972590618</v>
      </c>
      <c r="F378" s="8">
        <v>0.1115915828179866</v>
      </c>
      <c r="G378" s="8">
        <v>0.81357699597837041</v>
      </c>
      <c r="H378" s="8">
        <v>0.1162252851397672</v>
      </c>
      <c r="I378" s="8">
        <v>28536.425777511384</v>
      </c>
      <c r="J378" s="8">
        <v>2039275.8083879997</v>
      </c>
      <c r="K378" s="8">
        <v>214228.10104799995</v>
      </c>
      <c r="L378" s="8">
        <v>11060466.765035998</v>
      </c>
      <c r="M378" s="8">
        <v>67336091.990387991</v>
      </c>
      <c r="N378" s="8">
        <v>395085.59999999992</v>
      </c>
    </row>
    <row r="379" spans="1:14" x14ac:dyDescent="0.25">
      <c r="A379" t="s">
        <v>133</v>
      </c>
      <c r="B379">
        <v>42</v>
      </c>
      <c r="C379">
        <v>2020</v>
      </c>
      <c r="D379">
        <v>8</v>
      </c>
      <c r="E379" s="8">
        <v>0.78935840645443112</v>
      </c>
      <c r="F379" s="8">
        <v>9.866980080680389E-2</v>
      </c>
      <c r="G379" s="8">
        <v>0.82373316987703793</v>
      </c>
      <c r="H379" s="8">
        <v>0.10296664623462974</v>
      </c>
      <c r="I379" s="8">
        <v>28536.425777511384</v>
      </c>
      <c r="J379" s="8">
        <v>2487134.66</v>
      </c>
      <c r="K379" s="8">
        <v>445954.58</v>
      </c>
      <c r="L379" s="8">
        <v>12246581.970000001</v>
      </c>
      <c r="M379" s="8">
        <v>73047011.5</v>
      </c>
      <c r="N379" s="8">
        <v>329760</v>
      </c>
    </row>
    <row r="380" spans="1:14" x14ac:dyDescent="0.25">
      <c r="A380" t="s">
        <v>134</v>
      </c>
      <c r="B380">
        <v>43</v>
      </c>
      <c r="C380">
        <v>2012</v>
      </c>
      <c r="D380">
        <v>0</v>
      </c>
      <c r="E380">
        <v>0</v>
      </c>
      <c r="F380" s="8">
        <v>0</v>
      </c>
      <c r="G380">
        <v>0</v>
      </c>
      <c r="H380">
        <v>0</v>
      </c>
      <c r="I380" s="8">
        <v>11023.617693227507</v>
      </c>
      <c r="J380" s="8">
        <v>589383.41731479741</v>
      </c>
      <c r="K380" s="8">
        <v>121084.09859307086</v>
      </c>
      <c r="L380" s="8">
        <v>4867612.9293542132</v>
      </c>
      <c r="M380" s="8">
        <v>13670752.332250262</v>
      </c>
      <c r="N380" s="8">
        <v>643665.6026908654</v>
      </c>
    </row>
    <row r="381" spans="1:14" x14ac:dyDescent="0.25">
      <c r="A381" t="s">
        <v>134</v>
      </c>
      <c r="B381">
        <v>43</v>
      </c>
      <c r="C381">
        <v>2013</v>
      </c>
      <c r="D381">
        <v>1</v>
      </c>
      <c r="E381" s="8">
        <v>0.28116793772793119</v>
      </c>
      <c r="F381" s="8">
        <v>0.28116793772793119</v>
      </c>
      <c r="G381" s="8">
        <v>0.32004236240390799</v>
      </c>
      <c r="H381" s="8">
        <v>0.32004236240390799</v>
      </c>
      <c r="I381" s="8">
        <v>11023.617693227507</v>
      </c>
      <c r="J381" s="8">
        <v>304948.77890422184</v>
      </c>
      <c r="K381" s="8">
        <v>125647.93503219687</v>
      </c>
      <c r="L381" s="8">
        <v>6040218.9848573236</v>
      </c>
      <c r="M381" s="8">
        <v>18854739.724919584</v>
      </c>
      <c r="N381" s="8">
        <v>650128.03820688755</v>
      </c>
    </row>
    <row r="382" spans="1:14" x14ac:dyDescent="0.25">
      <c r="A382" t="s">
        <v>134</v>
      </c>
      <c r="B382">
        <v>43</v>
      </c>
      <c r="C382">
        <v>2014</v>
      </c>
      <c r="D382">
        <v>2</v>
      </c>
      <c r="E382" s="8">
        <v>0.19931688843665893</v>
      </c>
      <c r="F382" s="8">
        <v>9.9658444218329464E-2</v>
      </c>
      <c r="G382" s="8">
        <v>0.25505745265142105</v>
      </c>
      <c r="H382" s="8">
        <v>0.12752872632571052</v>
      </c>
      <c r="I382" s="8">
        <v>11023.617693227507</v>
      </c>
      <c r="J382" s="8">
        <v>495908.56102409994</v>
      </c>
      <c r="K382" s="8">
        <v>157223.61711836408</v>
      </c>
      <c r="L382" s="8">
        <v>5230613.3562720651</v>
      </c>
      <c r="M382" s="8">
        <v>20814165.718230862</v>
      </c>
      <c r="N382" s="8">
        <v>710290.50265627925</v>
      </c>
    </row>
    <row r="383" spans="1:14" x14ac:dyDescent="0.25">
      <c r="A383" t="s">
        <v>134</v>
      </c>
      <c r="B383">
        <v>43</v>
      </c>
      <c r="C383">
        <v>2015</v>
      </c>
      <c r="D383">
        <v>3</v>
      </c>
      <c r="E383" s="8">
        <v>6.8364324026343667E-2</v>
      </c>
      <c r="F383" s="8">
        <v>2.2788108008781224E-2</v>
      </c>
      <c r="G383" s="8">
        <v>0.14034488715431115</v>
      </c>
      <c r="H383" s="8">
        <v>4.6781629051437047E-2</v>
      </c>
      <c r="I383" s="8">
        <v>11023.617693227507</v>
      </c>
      <c r="J383" s="8">
        <v>306953.87530714227</v>
      </c>
      <c r="K383" s="8">
        <v>171341.9415050729</v>
      </c>
      <c r="L383" s="8">
        <v>6017525.2748898575</v>
      </c>
      <c r="M383" s="8">
        <v>19836064.744343083</v>
      </c>
      <c r="N383" s="8">
        <v>668284.86414414004</v>
      </c>
    </row>
    <row r="384" spans="1:14" x14ac:dyDescent="0.25">
      <c r="A384" t="s">
        <v>134</v>
      </c>
      <c r="B384">
        <v>43</v>
      </c>
      <c r="C384">
        <v>2016</v>
      </c>
      <c r="D384">
        <v>4</v>
      </c>
      <c r="E384" s="8">
        <v>0.22468499325618305</v>
      </c>
      <c r="F384" s="8">
        <v>5.6171248314045762E-2</v>
      </c>
      <c r="G384" s="8">
        <v>0.31230090008327288</v>
      </c>
      <c r="H384" s="8">
        <v>7.807522502081822E-2</v>
      </c>
      <c r="I384" s="8">
        <v>11023.617693227507</v>
      </c>
      <c r="J384" s="8">
        <v>256308.29814429561</v>
      </c>
      <c r="K384" s="8">
        <v>146663.10374319347</v>
      </c>
      <c r="L384" s="8">
        <v>4504164.8806422679</v>
      </c>
      <c r="M384" s="8">
        <v>21505585.725336544</v>
      </c>
      <c r="N384" s="8">
        <v>582809.37591026584</v>
      </c>
    </row>
    <row r="385" spans="1:14" x14ac:dyDescent="0.25">
      <c r="A385" t="s">
        <v>134</v>
      </c>
      <c r="B385">
        <v>43</v>
      </c>
      <c r="C385">
        <v>2017</v>
      </c>
      <c r="D385">
        <v>5</v>
      </c>
      <c r="E385" s="8">
        <v>0.36286637356221718</v>
      </c>
      <c r="F385" s="8">
        <v>7.2573274712443431E-2</v>
      </c>
      <c r="G385" s="8">
        <v>0.46576378708388599</v>
      </c>
      <c r="H385" s="8">
        <v>9.3152757416777199E-2</v>
      </c>
      <c r="I385" s="8">
        <v>11023.617693227507</v>
      </c>
      <c r="J385" s="8">
        <v>499049.3026591469</v>
      </c>
      <c r="K385" s="8">
        <v>152097.30294139541</v>
      </c>
      <c r="L385" s="8">
        <v>4691418.7517886357</v>
      </c>
      <c r="M385" s="8">
        <v>22428319.328659385</v>
      </c>
      <c r="N385" s="8">
        <v>518036.0277725099</v>
      </c>
    </row>
    <row r="386" spans="1:14" x14ac:dyDescent="0.25">
      <c r="A386" t="s">
        <v>134</v>
      </c>
      <c r="B386">
        <v>43</v>
      </c>
      <c r="C386">
        <v>2018</v>
      </c>
      <c r="D386">
        <v>6</v>
      </c>
      <c r="E386" s="8">
        <v>0.36189296729257953</v>
      </c>
      <c r="F386" s="8">
        <v>6.0315494548763254E-2</v>
      </c>
      <c r="G386" s="8">
        <v>0.48051015116638918</v>
      </c>
      <c r="H386" s="8">
        <v>8.0085025194398196E-2</v>
      </c>
      <c r="I386" s="8">
        <v>11023.617693227507</v>
      </c>
      <c r="J386" s="8">
        <v>423698.96212778147</v>
      </c>
      <c r="K386" s="8">
        <v>201802.62658846675</v>
      </c>
      <c r="L386" s="8">
        <v>5041334.6721078102</v>
      </c>
      <c r="M386" s="8">
        <v>22887161.65422928</v>
      </c>
      <c r="N386" s="8">
        <v>412102.88687879988</v>
      </c>
    </row>
    <row r="387" spans="1:14" x14ac:dyDescent="0.25">
      <c r="A387" t="s">
        <v>134</v>
      </c>
      <c r="B387">
        <v>43</v>
      </c>
      <c r="C387">
        <v>2019</v>
      </c>
      <c r="D387">
        <v>7</v>
      </c>
      <c r="E387" s="8">
        <v>0.11420232015639353</v>
      </c>
      <c r="F387" s="8">
        <v>1.6314617165199077E-2</v>
      </c>
      <c r="G387" s="8">
        <v>0.24763764649403555</v>
      </c>
      <c r="H387" s="8">
        <v>3.5376806642005078E-2</v>
      </c>
      <c r="I387" s="8">
        <v>11023.617693227507</v>
      </c>
      <c r="J387" s="8">
        <v>391151.62397999997</v>
      </c>
      <c r="K387" s="8">
        <v>1019469.0573599999</v>
      </c>
      <c r="L387" s="8">
        <v>5016620.9998319997</v>
      </c>
      <c r="M387" s="8">
        <v>22414103.319035996</v>
      </c>
      <c r="N387" s="8">
        <v>200741.11199999996</v>
      </c>
    </row>
    <row r="388" spans="1:14" x14ac:dyDescent="0.25">
      <c r="A388" t="s">
        <v>134</v>
      </c>
      <c r="B388">
        <v>43</v>
      </c>
      <c r="C388">
        <v>2020</v>
      </c>
      <c r="D388">
        <v>8</v>
      </c>
      <c r="E388" s="8">
        <v>0.30732993562416983</v>
      </c>
      <c r="F388" s="8">
        <v>3.8416241953021228E-2</v>
      </c>
      <c r="G388" s="8">
        <v>0.45525919487848315</v>
      </c>
      <c r="H388" s="8">
        <v>5.6907399359810394E-2</v>
      </c>
      <c r="I388" s="8">
        <v>11023.617693227507</v>
      </c>
      <c r="J388" s="8">
        <v>1207689.22</v>
      </c>
      <c r="K388" s="8">
        <v>129989.57</v>
      </c>
      <c r="L388" s="8">
        <v>6466388.5</v>
      </c>
      <c r="M388" s="8">
        <v>23251358.300000001</v>
      </c>
      <c r="N388" s="8">
        <v>179580</v>
      </c>
    </row>
    <row r="389" spans="1:14" x14ac:dyDescent="0.25">
      <c r="A389" t="s">
        <v>135</v>
      </c>
      <c r="B389">
        <v>44</v>
      </c>
      <c r="C389">
        <v>2012</v>
      </c>
      <c r="D389">
        <v>0</v>
      </c>
      <c r="E389">
        <v>0</v>
      </c>
      <c r="F389" s="8">
        <v>0</v>
      </c>
      <c r="G389">
        <v>0</v>
      </c>
      <c r="H389">
        <v>0</v>
      </c>
      <c r="I389" s="8">
        <v>24517.971455918909</v>
      </c>
      <c r="J389" s="8">
        <v>189316.29576655966</v>
      </c>
      <c r="K389" s="8">
        <v>768720.63848156563</v>
      </c>
      <c r="L389" s="8">
        <v>6068513.4039650718</v>
      </c>
      <c r="M389" s="8">
        <v>16631913.687899079</v>
      </c>
      <c r="N389" s="8">
        <v>407307.2770124547</v>
      </c>
    </row>
    <row r="390" spans="1:14" x14ac:dyDescent="0.25">
      <c r="A390" t="s">
        <v>135</v>
      </c>
      <c r="B390">
        <v>44</v>
      </c>
      <c r="C390">
        <v>2013</v>
      </c>
      <c r="D390">
        <v>1</v>
      </c>
      <c r="E390" s="8">
        <v>0.13745606204248886</v>
      </c>
      <c r="F390" s="8">
        <v>0.13745606204248886</v>
      </c>
      <c r="G390" s="8">
        <v>0.16948032287054657</v>
      </c>
      <c r="H390" s="8">
        <v>0.16948032287054657</v>
      </c>
      <c r="I390" s="8">
        <v>24517.971455918909</v>
      </c>
      <c r="J390" s="8">
        <v>346411.42991056986</v>
      </c>
      <c r="K390" s="8">
        <v>842196.95538171148</v>
      </c>
      <c r="L390" s="8">
        <v>4902818.1891407659</v>
      </c>
      <c r="M390" s="8">
        <v>16644140.660469439</v>
      </c>
      <c r="N390" s="8">
        <v>424437.31851771788</v>
      </c>
    </row>
    <row r="391" spans="1:14" x14ac:dyDescent="0.25">
      <c r="A391" t="s">
        <v>135</v>
      </c>
      <c r="B391">
        <v>44</v>
      </c>
      <c r="C391">
        <v>2014</v>
      </c>
      <c r="D391">
        <v>2</v>
      </c>
      <c r="E391" s="8">
        <v>8.3403186743812349E-2</v>
      </c>
      <c r="F391" s="8">
        <v>4.1701593371906175E-2</v>
      </c>
      <c r="G391" s="8">
        <v>0.12774341375293929</v>
      </c>
      <c r="H391" s="8">
        <v>6.3871706876469647E-2</v>
      </c>
      <c r="I391" s="8">
        <v>24517.971455918909</v>
      </c>
      <c r="J391" s="8">
        <v>417779.56453368685</v>
      </c>
      <c r="K391" s="8">
        <v>907264.00527421141</v>
      </c>
      <c r="L391" s="8">
        <v>5651334.5587934079</v>
      </c>
      <c r="M391" s="8">
        <v>16858066.186218549</v>
      </c>
      <c r="N391" s="8">
        <v>497612.92673509067</v>
      </c>
    </row>
    <row r="392" spans="1:14" x14ac:dyDescent="0.25">
      <c r="A392" t="s">
        <v>135</v>
      </c>
      <c r="B392">
        <v>44</v>
      </c>
      <c r="C392">
        <v>2015</v>
      </c>
      <c r="D392">
        <v>3</v>
      </c>
      <c r="E392" s="8">
        <v>0.11947961860164298</v>
      </c>
      <c r="F392" s="8">
        <v>3.9826539533880996E-2</v>
      </c>
      <c r="G392" s="8">
        <v>0.17569788790305838</v>
      </c>
      <c r="H392" s="8">
        <v>5.8565962634352792E-2</v>
      </c>
      <c r="I392" s="8">
        <v>24517.971455918909</v>
      </c>
      <c r="J392" s="8">
        <v>196017.85758793438</v>
      </c>
      <c r="K392" s="8">
        <v>876003.4376275281</v>
      </c>
      <c r="L392" s="8">
        <v>4665298.616986935</v>
      </c>
      <c r="M392" s="8">
        <v>16593089.062369654</v>
      </c>
      <c r="N392" s="8">
        <v>483328.19047200558</v>
      </c>
    </row>
    <row r="393" spans="1:14" x14ac:dyDescent="0.25">
      <c r="A393" t="s">
        <v>135</v>
      </c>
      <c r="B393">
        <v>44</v>
      </c>
      <c r="C393">
        <v>2016</v>
      </c>
      <c r="D393">
        <v>4</v>
      </c>
      <c r="E393" s="8">
        <v>0.59898048251983027</v>
      </c>
      <c r="F393" s="8">
        <v>0.14974512062995757</v>
      </c>
      <c r="G393" s="8">
        <v>0.66679299630112387</v>
      </c>
      <c r="H393" s="8">
        <v>0.16669824907528097</v>
      </c>
      <c r="I393" s="8">
        <v>24517.971455918909</v>
      </c>
      <c r="J393" s="8">
        <v>315993.90321773506</v>
      </c>
      <c r="K393" s="8">
        <v>795071.76929708163</v>
      </c>
      <c r="L393" s="8">
        <v>4818171.8659620797</v>
      </c>
      <c r="M393" s="8">
        <v>17023771.714684527</v>
      </c>
      <c r="N393" s="8">
        <v>421269.82063079003</v>
      </c>
    </row>
    <row r="394" spans="1:14" x14ac:dyDescent="0.25">
      <c r="A394" t="s">
        <v>135</v>
      </c>
      <c r="B394">
        <v>44</v>
      </c>
      <c r="C394">
        <v>2017</v>
      </c>
      <c r="D394">
        <v>5</v>
      </c>
      <c r="E394" s="8">
        <v>0.23136934025950348</v>
      </c>
      <c r="F394" s="8">
        <v>4.6273868051900695E-2</v>
      </c>
      <c r="G394" s="8">
        <v>0.31050073219929031</v>
      </c>
      <c r="H394" s="8">
        <v>6.2100146439858062E-2</v>
      </c>
      <c r="I394" s="8">
        <v>24517.971455918909</v>
      </c>
      <c r="J394" s="8">
        <v>231451.26474803517</v>
      </c>
      <c r="K394" s="8">
        <v>803221.43294066295</v>
      </c>
      <c r="L394" s="8">
        <v>5189888.3603915507</v>
      </c>
      <c r="M394" s="8">
        <v>20029206.742102727</v>
      </c>
      <c r="N394" s="8">
        <v>378431.66394071991</v>
      </c>
    </row>
    <row r="395" spans="1:14" x14ac:dyDescent="0.25">
      <c r="A395" t="s">
        <v>135</v>
      </c>
      <c r="B395">
        <v>44</v>
      </c>
      <c r="C395">
        <v>2018</v>
      </c>
      <c r="D395">
        <v>6</v>
      </c>
      <c r="E395" s="8">
        <v>1.0892144499724645</v>
      </c>
      <c r="F395" s="8">
        <v>0.18153574166207742</v>
      </c>
      <c r="G395" s="8">
        <v>1.1809459226987151</v>
      </c>
      <c r="H395" s="8">
        <v>0.19682432044978584</v>
      </c>
      <c r="I395" s="8">
        <v>24517.971455918909</v>
      </c>
      <c r="J395" s="8">
        <v>403802.6425990595</v>
      </c>
      <c r="K395" s="8">
        <v>928134.09009088541</v>
      </c>
      <c r="L395" s="8">
        <v>6895563.1833992423</v>
      </c>
      <c r="M395" s="8">
        <v>20079577.885182798</v>
      </c>
      <c r="N395" s="8">
        <v>314678.31487559993</v>
      </c>
    </row>
    <row r="396" spans="1:14" x14ac:dyDescent="0.25">
      <c r="A396" t="s">
        <v>135</v>
      </c>
      <c r="B396">
        <v>44</v>
      </c>
      <c r="C396">
        <v>2019</v>
      </c>
      <c r="D396">
        <v>7</v>
      </c>
      <c r="E396" s="8">
        <v>0.16442579684983721</v>
      </c>
      <c r="F396" s="8">
        <v>2.3489399549976746E-2</v>
      </c>
      <c r="G396" s="8">
        <v>0.2672103539148793</v>
      </c>
      <c r="H396" s="8">
        <v>3.8172907702125614E-2</v>
      </c>
      <c r="I396" s="8">
        <v>24517.971455918909</v>
      </c>
      <c r="J396" s="8">
        <v>354938.99765999994</v>
      </c>
      <c r="K396" s="8">
        <v>105601.36391999999</v>
      </c>
      <c r="L396" s="8">
        <v>7186262.4929159991</v>
      </c>
      <c r="M396" s="8">
        <v>22458630.689039998</v>
      </c>
      <c r="N396" s="8">
        <v>181174.96799999996</v>
      </c>
    </row>
    <row r="397" spans="1:14" x14ac:dyDescent="0.25">
      <c r="A397" t="s">
        <v>135</v>
      </c>
      <c r="B397">
        <v>44</v>
      </c>
      <c r="C397">
        <v>2020</v>
      </c>
      <c r="D397">
        <v>8</v>
      </c>
      <c r="E397" s="8">
        <v>0.38183747494645354</v>
      </c>
      <c r="F397" s="8">
        <v>4.7729684368306692E-2</v>
      </c>
      <c r="G397" s="8">
        <v>0.4954163151887549</v>
      </c>
      <c r="H397" s="8">
        <v>6.1927039398594362E-2</v>
      </c>
      <c r="I397" s="8">
        <v>24517.971455918909</v>
      </c>
      <c r="J397" s="8">
        <v>664480.25</v>
      </c>
      <c r="K397" s="8">
        <v>568208.42000000004</v>
      </c>
      <c r="L397" s="8">
        <v>11735568.609999999</v>
      </c>
      <c r="M397" s="8">
        <v>22405409.670000002</v>
      </c>
      <c r="N397" s="8">
        <v>163260</v>
      </c>
    </row>
    <row r="398" spans="1:14" x14ac:dyDescent="0.25">
      <c r="A398" t="s">
        <v>136</v>
      </c>
      <c r="B398">
        <v>45</v>
      </c>
      <c r="C398">
        <v>2012</v>
      </c>
      <c r="D398">
        <v>0</v>
      </c>
      <c r="E398">
        <v>0</v>
      </c>
      <c r="F398" s="8">
        <v>0</v>
      </c>
      <c r="G398">
        <v>0</v>
      </c>
      <c r="H398">
        <v>0</v>
      </c>
      <c r="I398" s="8">
        <v>20863.490893806516</v>
      </c>
      <c r="J398" s="8">
        <v>1328094.5065500205</v>
      </c>
      <c r="K398" s="8">
        <v>79577.998874874669</v>
      </c>
      <c r="L398" s="8">
        <v>8133449.5143069057</v>
      </c>
      <c r="M398" s="8">
        <v>52419060.542761348</v>
      </c>
      <c r="N398" s="8">
        <v>1398243.0887843983</v>
      </c>
    </row>
    <row r="399" spans="1:14" x14ac:dyDescent="0.25">
      <c r="A399" t="s">
        <v>136</v>
      </c>
      <c r="B399">
        <v>45</v>
      </c>
      <c r="C399">
        <v>2013</v>
      </c>
      <c r="D399">
        <v>1</v>
      </c>
      <c r="E399" s="8">
        <v>5.090606458744857E-2</v>
      </c>
      <c r="F399" s="8">
        <v>5.090606458744857E-2</v>
      </c>
      <c r="G399" s="8">
        <v>7.3436016687114011E-2</v>
      </c>
      <c r="H399" s="8">
        <v>7.3436016687114011E-2</v>
      </c>
      <c r="I399" s="8">
        <v>20863.490893806516</v>
      </c>
      <c r="J399" s="8">
        <v>1663123.4186069763</v>
      </c>
      <c r="K399" s="8">
        <v>81985.034550236698</v>
      </c>
      <c r="L399" s="8">
        <v>12164328.989249323</v>
      </c>
      <c r="M399" s="8">
        <v>52860041.621119499</v>
      </c>
      <c r="N399" s="8">
        <v>1368698.6620242957</v>
      </c>
    </row>
    <row r="400" spans="1:14" x14ac:dyDescent="0.25">
      <c r="A400" t="s">
        <v>136</v>
      </c>
      <c r="B400">
        <v>45</v>
      </c>
      <c r="C400">
        <v>2014</v>
      </c>
      <c r="D400">
        <v>2</v>
      </c>
      <c r="E400" s="8">
        <v>0.13280931834447876</v>
      </c>
      <c r="F400" s="8">
        <v>6.640465917223938E-2</v>
      </c>
      <c r="G400" s="8">
        <v>0.1612000695349281</v>
      </c>
      <c r="H400" s="8">
        <v>8.0600034767464052E-2</v>
      </c>
      <c r="I400" s="8">
        <v>20863.490893806516</v>
      </c>
      <c r="J400" s="8">
        <v>1795849.4236822035</v>
      </c>
      <c r="K400" s="8">
        <v>85405.210591467403</v>
      </c>
      <c r="L400" s="8">
        <v>5526838.1933444226</v>
      </c>
      <c r="M400" s="8">
        <v>59214612.724581271</v>
      </c>
      <c r="N400" s="8">
        <v>1399252.9758323776</v>
      </c>
    </row>
    <row r="401" spans="1:14" x14ac:dyDescent="0.25">
      <c r="A401" t="s">
        <v>136</v>
      </c>
      <c r="B401">
        <v>45</v>
      </c>
      <c r="C401">
        <v>2015</v>
      </c>
      <c r="D401">
        <v>3</v>
      </c>
      <c r="E401" s="8">
        <v>6.1529872162660468E-2</v>
      </c>
      <c r="F401" s="8">
        <v>2.0509957387553488E-2</v>
      </c>
      <c r="G401" s="8">
        <v>9.5629307473128949E-2</v>
      </c>
      <c r="H401" s="8">
        <v>3.1876435824376319E-2</v>
      </c>
      <c r="I401" s="8">
        <v>20863.490893806516</v>
      </c>
      <c r="J401" s="8">
        <v>1134037.5909499396</v>
      </c>
      <c r="K401" s="8">
        <v>87537.321351233273</v>
      </c>
      <c r="L401" s="8">
        <v>14478410.60586853</v>
      </c>
      <c r="M401" s="8">
        <v>52978458.625160299</v>
      </c>
      <c r="N401" s="8">
        <v>1254507.0403108825</v>
      </c>
    </row>
    <row r="402" spans="1:14" x14ac:dyDescent="0.25">
      <c r="A402" t="s">
        <v>136</v>
      </c>
      <c r="B402">
        <v>45</v>
      </c>
      <c r="C402">
        <v>2016</v>
      </c>
      <c r="D402">
        <v>4</v>
      </c>
      <c r="E402" s="8">
        <v>0.14863829256818897</v>
      </c>
      <c r="F402" s="8">
        <v>3.7159573142047243E-2</v>
      </c>
      <c r="G402" s="8">
        <v>0.18837490827964773</v>
      </c>
      <c r="H402" s="8">
        <v>4.7093727069911932E-2</v>
      </c>
      <c r="I402" s="8">
        <v>20863.490893806516</v>
      </c>
      <c r="J402" s="8">
        <v>2583230.4761208133</v>
      </c>
      <c r="K402" s="8">
        <v>87839.042964577879</v>
      </c>
      <c r="L402" s="8">
        <v>14847694.258130332</v>
      </c>
      <c r="M402" s="8">
        <v>59642534.449772976</v>
      </c>
      <c r="N402" s="8">
        <v>1104051.5928843589</v>
      </c>
    </row>
    <row r="403" spans="1:14" x14ac:dyDescent="0.25">
      <c r="A403" t="s">
        <v>136</v>
      </c>
      <c r="B403">
        <v>45</v>
      </c>
      <c r="C403">
        <v>2017</v>
      </c>
      <c r="D403">
        <v>5</v>
      </c>
      <c r="E403" s="8">
        <v>0.10624222341016158</v>
      </c>
      <c r="F403" s="8">
        <v>2.1248444682032318E-2</v>
      </c>
      <c r="G403" s="8">
        <v>0.15146813331160439</v>
      </c>
      <c r="H403" s="8">
        <v>3.0293626662320876E-2</v>
      </c>
      <c r="I403" s="8">
        <v>20863.490893806516</v>
      </c>
      <c r="J403" s="8">
        <v>1287638.1803299929</v>
      </c>
      <c r="K403" s="8">
        <v>89848.563195853771</v>
      </c>
      <c r="L403" s="8">
        <v>12441916.429342732</v>
      </c>
      <c r="M403" s="8">
        <v>55735019.874246411</v>
      </c>
      <c r="N403" s="8">
        <v>1042033.1234221348</v>
      </c>
    </row>
    <row r="404" spans="1:14" x14ac:dyDescent="0.25">
      <c r="A404" t="s">
        <v>136</v>
      </c>
      <c r="B404">
        <v>45</v>
      </c>
      <c r="C404">
        <v>2018</v>
      </c>
      <c r="D404">
        <v>6</v>
      </c>
      <c r="E404" s="8">
        <v>0.19759451815446777</v>
      </c>
      <c r="F404" s="8">
        <v>3.2932419692411292E-2</v>
      </c>
      <c r="G404" s="8">
        <v>0.25090132625315287</v>
      </c>
      <c r="H404" s="8">
        <v>4.1816887708858809E-2</v>
      </c>
      <c r="I404" s="8">
        <v>20863.490893806516</v>
      </c>
      <c r="J404" s="8">
        <v>2862307.4324246994</v>
      </c>
      <c r="K404" s="8">
        <v>91944.036436215581</v>
      </c>
      <c r="L404" s="8">
        <v>10304475.4072106</v>
      </c>
      <c r="M404" s="8">
        <v>59009062.654418647</v>
      </c>
      <c r="N404" s="8">
        <v>949540.69763279974</v>
      </c>
    </row>
    <row r="405" spans="1:14" x14ac:dyDescent="0.25">
      <c r="A405" t="s">
        <v>136</v>
      </c>
      <c r="B405">
        <v>45</v>
      </c>
      <c r="C405">
        <v>2019</v>
      </c>
      <c r="D405">
        <v>7</v>
      </c>
      <c r="E405" s="8">
        <v>0.13616508323836515</v>
      </c>
      <c r="F405" s="8">
        <v>1.9452154748337881E-2</v>
      </c>
      <c r="G405" s="8">
        <v>0.19446578886955085</v>
      </c>
      <c r="H405" s="8">
        <v>2.7780826981364408E-2</v>
      </c>
      <c r="I405" s="8">
        <v>20863.490893806516</v>
      </c>
      <c r="J405" s="8">
        <v>1884542.4667679998</v>
      </c>
      <c r="K405" s="8">
        <v>305963.52820799995</v>
      </c>
      <c r="L405" s="8">
        <v>11738316.268223997</v>
      </c>
      <c r="M405" s="8">
        <v>62345595.482351989</v>
      </c>
      <c r="N405" s="8">
        <v>543336.76799999992</v>
      </c>
    </row>
    <row r="406" spans="1:14" x14ac:dyDescent="0.25">
      <c r="A406" t="s">
        <v>136</v>
      </c>
      <c r="B406">
        <v>45</v>
      </c>
      <c r="C406">
        <v>2020</v>
      </c>
      <c r="D406">
        <v>8</v>
      </c>
      <c r="E406" s="8">
        <v>0.2680474712868775</v>
      </c>
      <c r="F406" s="8">
        <v>3.3505933910859688E-2</v>
      </c>
      <c r="G406" s="8">
        <v>0.33173681008579459</v>
      </c>
      <c r="H406" s="8">
        <v>4.1467101260724323E-2</v>
      </c>
      <c r="I406" s="8">
        <v>20863.490893806516</v>
      </c>
      <c r="J406" s="8">
        <v>5790920.7599999998</v>
      </c>
      <c r="K406" s="8">
        <v>62755.92</v>
      </c>
      <c r="L406" s="8">
        <v>11597832.82</v>
      </c>
      <c r="M406" s="8">
        <v>68797003.239999995</v>
      </c>
      <c r="N406" s="8">
        <v>471000</v>
      </c>
    </row>
    <row r="407" spans="1:14" x14ac:dyDescent="0.25">
      <c r="A407" t="s">
        <v>137</v>
      </c>
      <c r="B407">
        <v>46</v>
      </c>
      <c r="C407">
        <v>2012</v>
      </c>
      <c r="D407">
        <v>0</v>
      </c>
      <c r="E407">
        <v>0</v>
      </c>
      <c r="F407" s="8">
        <v>0</v>
      </c>
      <c r="G407">
        <v>0</v>
      </c>
      <c r="H407">
        <v>0</v>
      </c>
      <c r="I407" s="8">
        <v>39758.849683343746</v>
      </c>
      <c r="J407" s="8">
        <v>653718.9941960366</v>
      </c>
      <c r="K407" s="8">
        <v>183750.97226425447</v>
      </c>
      <c r="L407" s="8">
        <v>10177292.251528507</v>
      </c>
      <c r="M407" s="8">
        <v>21390499.409953546</v>
      </c>
      <c r="N407" s="8">
        <v>274157.44134567096</v>
      </c>
    </row>
    <row r="408" spans="1:14" x14ac:dyDescent="0.25">
      <c r="A408" t="s">
        <v>137</v>
      </c>
      <c r="B408">
        <v>46</v>
      </c>
      <c r="C408">
        <v>2013</v>
      </c>
      <c r="D408">
        <v>1</v>
      </c>
      <c r="E408" s="8">
        <v>0.21423297615406933</v>
      </c>
      <c r="F408" s="8">
        <v>0.21423297615406933</v>
      </c>
      <c r="G408" s="8">
        <v>0.2256468673565955</v>
      </c>
      <c r="H408" s="8">
        <v>0.2256468673565955</v>
      </c>
      <c r="I408" s="8">
        <v>39758.849683343746</v>
      </c>
      <c r="J408" s="8">
        <v>547653.03829698265</v>
      </c>
      <c r="K408" s="8">
        <v>193441.22344837809</v>
      </c>
      <c r="L408" s="8">
        <v>9940311.8837964609</v>
      </c>
      <c r="M408" s="8">
        <v>24547744.46604722</v>
      </c>
      <c r="N408" s="8">
        <v>285015.88706960168</v>
      </c>
    </row>
    <row r="409" spans="1:14" x14ac:dyDescent="0.25">
      <c r="A409" t="s">
        <v>137</v>
      </c>
      <c r="B409">
        <v>46</v>
      </c>
      <c r="C409">
        <v>2014</v>
      </c>
      <c r="D409">
        <v>2</v>
      </c>
      <c r="E409" s="8">
        <v>0.34148072742449315</v>
      </c>
      <c r="F409" s="8">
        <v>0.17074036371224657</v>
      </c>
      <c r="G409" s="8">
        <v>0.35116739115805923</v>
      </c>
      <c r="H409" s="8">
        <v>0.17558369557902961</v>
      </c>
      <c r="I409" s="8">
        <v>39758.849683343746</v>
      </c>
      <c r="J409" s="8">
        <v>511595.84038763726</v>
      </c>
      <c r="K409" s="8">
        <v>223787.80810528481</v>
      </c>
      <c r="L409" s="8">
        <v>0</v>
      </c>
      <c r="M409" s="8">
        <v>0</v>
      </c>
      <c r="N409" s="8">
        <v>323783.32230124529</v>
      </c>
    </row>
    <row r="410" spans="1:14" x14ac:dyDescent="0.25">
      <c r="A410" t="s">
        <v>137</v>
      </c>
      <c r="B410">
        <v>46</v>
      </c>
      <c r="C410">
        <v>2015</v>
      </c>
      <c r="D410">
        <v>3</v>
      </c>
      <c r="E410" s="8">
        <v>0.39707430702990504</v>
      </c>
      <c r="F410" s="8">
        <v>0.13235810234330167</v>
      </c>
      <c r="G410" s="8">
        <v>0.40527619777170593</v>
      </c>
      <c r="H410" s="8">
        <v>0.13509206592390197</v>
      </c>
      <c r="I410" s="8">
        <v>39758.849683343746</v>
      </c>
      <c r="J410" s="8">
        <v>388330.61575738754</v>
      </c>
      <c r="K410" s="8">
        <v>222198.59047565679</v>
      </c>
      <c r="L410" s="8">
        <v>8084269.0215890463</v>
      </c>
      <c r="M410" s="8">
        <v>15621658.353454987</v>
      </c>
      <c r="N410" s="8">
        <v>301527.77402977098</v>
      </c>
    </row>
    <row r="411" spans="1:14" x14ac:dyDescent="0.25">
      <c r="A411" t="s">
        <v>137</v>
      </c>
      <c r="B411">
        <v>46</v>
      </c>
      <c r="C411">
        <v>2016</v>
      </c>
      <c r="D411">
        <v>4</v>
      </c>
      <c r="E411" s="8">
        <v>0.61704614837539151</v>
      </c>
      <c r="F411" s="8">
        <v>0.15426153709384788</v>
      </c>
      <c r="G411" s="8">
        <v>0.62351297218043833</v>
      </c>
      <c r="H411" s="8">
        <v>0.15587824304510958</v>
      </c>
      <c r="I411" s="8">
        <v>39758.849683343746</v>
      </c>
      <c r="J411" s="8">
        <v>360080.11134897661</v>
      </c>
      <c r="K411" s="8">
        <v>224670.25454643799</v>
      </c>
      <c r="L411" s="8">
        <v>9610816.7208523173</v>
      </c>
      <c r="M411" s="8">
        <v>22087244.341525596</v>
      </c>
      <c r="N411" s="8">
        <v>254583.17167819358</v>
      </c>
    </row>
    <row r="412" spans="1:14" x14ac:dyDescent="0.25">
      <c r="A412" t="s">
        <v>137</v>
      </c>
      <c r="B412">
        <v>46</v>
      </c>
      <c r="C412">
        <v>2017</v>
      </c>
      <c r="D412">
        <v>5</v>
      </c>
      <c r="E412" s="8">
        <v>0.64808641309035986</v>
      </c>
      <c r="F412" s="8">
        <v>0.12961728261807198</v>
      </c>
      <c r="G412" s="8">
        <v>0.65306354375513853</v>
      </c>
      <c r="H412" s="8">
        <v>0.13061270875102771</v>
      </c>
      <c r="I412" s="8">
        <v>39758.849683343746</v>
      </c>
      <c r="J412" s="8">
        <v>219439.10216413921</v>
      </c>
      <c r="K412" s="8">
        <v>226759.88170609716</v>
      </c>
      <c r="L412" s="8">
        <v>12417035.237429408</v>
      </c>
      <c r="M412" s="8">
        <v>26627616.760285102</v>
      </c>
      <c r="N412" s="8">
        <v>247095.87813202495</v>
      </c>
    </row>
    <row r="413" spans="1:14" x14ac:dyDescent="0.25">
      <c r="A413" t="s">
        <v>137</v>
      </c>
      <c r="B413">
        <v>46</v>
      </c>
      <c r="C413">
        <v>2018</v>
      </c>
      <c r="D413">
        <v>6</v>
      </c>
      <c r="E413" s="8">
        <v>0.72907701913668621</v>
      </c>
      <c r="F413" s="8">
        <v>0.12151283652278104</v>
      </c>
      <c r="G413" s="8">
        <v>0.73628775383532929</v>
      </c>
      <c r="H413" s="8">
        <v>0.12271462563922154</v>
      </c>
      <c r="I413" s="8">
        <v>39758.849683343746</v>
      </c>
      <c r="J413" s="8">
        <v>300119.97006969113</v>
      </c>
      <c r="K413" s="8">
        <v>247116.04227100432</v>
      </c>
      <c r="L413" s="8">
        <v>18278344.645119976</v>
      </c>
      <c r="M413" s="8">
        <v>23066205.318605307</v>
      </c>
      <c r="N413" s="8">
        <v>196517.22362999996</v>
      </c>
    </row>
    <row r="414" spans="1:14" x14ac:dyDescent="0.25">
      <c r="A414" t="s">
        <v>137</v>
      </c>
      <c r="B414">
        <v>46</v>
      </c>
      <c r="C414">
        <v>2019</v>
      </c>
      <c r="D414">
        <v>7</v>
      </c>
      <c r="E414" s="8">
        <v>0.67898391113679624</v>
      </c>
      <c r="F414" s="8">
        <v>9.6997701590970889E-2</v>
      </c>
      <c r="G414" s="8">
        <v>0.68445788865720458</v>
      </c>
      <c r="H414" s="8">
        <v>9.7779698379600655E-2</v>
      </c>
      <c r="I414" s="8">
        <v>39758.849683343746</v>
      </c>
      <c r="J414" s="8">
        <v>254124.60793199996</v>
      </c>
      <c r="K414" s="8">
        <v>1185124.6762679999</v>
      </c>
      <c r="L414" s="8">
        <v>19983860.928875998</v>
      </c>
      <c r="M414" s="8">
        <v>29923622.268227998</v>
      </c>
      <c r="N414" s="8">
        <v>104979.88799999999</v>
      </c>
    </row>
    <row r="415" spans="1:14" x14ac:dyDescent="0.25">
      <c r="A415" t="s">
        <v>137</v>
      </c>
      <c r="B415">
        <v>46</v>
      </c>
      <c r="C415">
        <v>2020</v>
      </c>
      <c r="D415">
        <v>8</v>
      </c>
      <c r="E415" s="8">
        <v>0.92167581710361379</v>
      </c>
      <c r="F415" s="8">
        <v>0.11520947713795172</v>
      </c>
      <c r="G415" s="8">
        <v>0.92565869153973701</v>
      </c>
      <c r="H415" s="8">
        <v>0.11570733644246713</v>
      </c>
      <c r="I415" s="8">
        <v>39758.849683343746</v>
      </c>
      <c r="J415" s="8">
        <v>743814.9</v>
      </c>
      <c r="K415" s="8">
        <v>191103.26</v>
      </c>
      <c r="L415" s="8">
        <v>15001826.859999999</v>
      </c>
      <c r="M415" s="8">
        <v>25779021.170000002</v>
      </c>
      <c r="N415" s="8">
        <v>71100</v>
      </c>
    </row>
    <row r="416" spans="1:14" x14ac:dyDescent="0.25">
      <c r="A416" t="s">
        <v>138</v>
      </c>
      <c r="B416">
        <v>47</v>
      </c>
      <c r="C416">
        <v>2012</v>
      </c>
      <c r="D416">
        <v>0</v>
      </c>
      <c r="E416">
        <v>0</v>
      </c>
      <c r="F416" s="8">
        <v>0</v>
      </c>
      <c r="G416">
        <v>0</v>
      </c>
      <c r="H416">
        <v>0</v>
      </c>
      <c r="I416" s="8">
        <v>36039.299375453324</v>
      </c>
      <c r="J416" s="8">
        <v>544254.90105868352</v>
      </c>
      <c r="K416" s="8">
        <v>699570.39441793971</v>
      </c>
      <c r="L416" s="8">
        <v>6922499.8009219812</v>
      </c>
      <c r="M416" s="8">
        <v>16472308.454182036</v>
      </c>
      <c r="N416" s="8">
        <v>470539.94099983398</v>
      </c>
    </row>
    <row r="417" spans="1:14" x14ac:dyDescent="0.25">
      <c r="A417" t="s">
        <v>138</v>
      </c>
      <c r="B417">
        <v>47</v>
      </c>
      <c r="C417">
        <v>2013</v>
      </c>
      <c r="D417">
        <v>1</v>
      </c>
      <c r="E417" s="8">
        <v>-6.3443152526207511E-2</v>
      </c>
      <c r="F417" s="8">
        <v>-6.3443152526207511E-2</v>
      </c>
      <c r="G417" s="8">
        <v>-3.0546123332332985E-2</v>
      </c>
      <c r="H417" s="8">
        <v>-3.0546123332332985E-2</v>
      </c>
      <c r="I417" s="8">
        <v>36039.299375453324</v>
      </c>
      <c r="J417" s="8">
        <v>676943.81555429392</v>
      </c>
      <c r="K417" s="8">
        <v>791550.21456896083</v>
      </c>
      <c r="L417" s="8">
        <v>6049552.1892736284</v>
      </c>
      <c r="M417" s="8">
        <v>17737533.332788989</v>
      </c>
      <c r="N417" s="8">
        <v>464609.3483212734</v>
      </c>
    </row>
    <row r="418" spans="1:14" x14ac:dyDescent="0.25">
      <c r="A418" t="s">
        <v>138</v>
      </c>
      <c r="B418">
        <v>47</v>
      </c>
      <c r="C418">
        <v>2014</v>
      </c>
      <c r="D418">
        <v>2</v>
      </c>
      <c r="E418" s="8">
        <v>-1.734271591357971E-3</v>
      </c>
      <c r="F418" s="8">
        <v>-8.6713579567898548E-4</v>
      </c>
      <c r="G418" s="8">
        <v>4.39028889149203E-2</v>
      </c>
      <c r="H418" s="8">
        <v>2.195144445746015E-2</v>
      </c>
      <c r="I418" s="8">
        <v>36039.299375453324</v>
      </c>
      <c r="J418" s="8">
        <v>444667.99074519955</v>
      </c>
      <c r="K418" s="8">
        <v>863692.11497474473</v>
      </c>
      <c r="L418" s="8">
        <v>6504546.6937589962</v>
      </c>
      <c r="M418" s="8">
        <v>18201075.381249517</v>
      </c>
      <c r="N418" s="8">
        <v>509557.71909650223</v>
      </c>
    </row>
    <row r="419" spans="1:14" x14ac:dyDescent="0.25">
      <c r="A419" t="s">
        <v>138</v>
      </c>
      <c r="B419">
        <v>47</v>
      </c>
      <c r="C419">
        <v>2015</v>
      </c>
      <c r="D419">
        <v>3</v>
      </c>
      <c r="E419" s="8">
        <v>-8.3605842969302208E-2</v>
      </c>
      <c r="F419" s="8">
        <v>-2.7868614323100737E-2</v>
      </c>
      <c r="G419" s="8">
        <v>-2.5704393868046557E-2</v>
      </c>
      <c r="H419" s="8">
        <v>-8.5681312893488518E-3</v>
      </c>
      <c r="I419" s="8">
        <v>36039.299375453324</v>
      </c>
      <c r="J419" s="8">
        <v>253110.87476546181</v>
      </c>
      <c r="K419" s="8">
        <v>842264.39698514529</v>
      </c>
      <c r="L419" s="8">
        <v>5559438.8741008556</v>
      </c>
      <c r="M419" s="8">
        <v>17189708.779142804</v>
      </c>
      <c r="N419" s="8">
        <v>488378.20203984546</v>
      </c>
    </row>
    <row r="420" spans="1:14" x14ac:dyDescent="0.25">
      <c r="A420" t="s">
        <v>138</v>
      </c>
      <c r="B420">
        <v>47</v>
      </c>
      <c r="C420">
        <v>2016</v>
      </c>
      <c r="D420">
        <v>4</v>
      </c>
      <c r="E420" s="8">
        <v>0.30688692391002698</v>
      </c>
      <c r="F420" s="8">
        <v>7.6721730977506744E-2</v>
      </c>
      <c r="G420" s="8">
        <v>0.37674970217262094</v>
      </c>
      <c r="H420" s="8">
        <v>9.4187425543155234E-2</v>
      </c>
      <c r="I420" s="8">
        <v>36039.299375453324</v>
      </c>
      <c r="J420" s="8">
        <v>192083.13112628847</v>
      </c>
      <c r="K420" s="8">
        <v>881489.14306711371</v>
      </c>
      <c r="L420" s="8">
        <v>5485072.9560977165</v>
      </c>
      <c r="M420" s="8">
        <v>18044409.786982495</v>
      </c>
      <c r="N420" s="8">
        <v>420279.99492442067</v>
      </c>
    </row>
    <row r="421" spans="1:14" x14ac:dyDescent="0.25">
      <c r="A421" t="s">
        <v>138</v>
      </c>
      <c r="B421">
        <v>47</v>
      </c>
      <c r="C421">
        <v>2017</v>
      </c>
      <c r="D421">
        <v>5</v>
      </c>
      <c r="E421" s="8">
        <v>0.18413228469241824</v>
      </c>
      <c r="F421" s="8">
        <v>3.6826456938483645E-2</v>
      </c>
      <c r="G421" s="8">
        <v>0.26581517148772538</v>
      </c>
      <c r="H421" s="8">
        <v>5.3163034297545077E-2</v>
      </c>
      <c r="I421" s="8">
        <v>36039.299375453324</v>
      </c>
      <c r="J421" s="8">
        <v>342433.69124808634</v>
      </c>
      <c r="K421" s="8">
        <v>935919.67906599247</v>
      </c>
      <c r="L421" s="8">
        <v>5510157.7266967194</v>
      </c>
      <c r="M421" s="8">
        <v>16898636.79715497</v>
      </c>
      <c r="N421" s="8">
        <v>421889.77169000992</v>
      </c>
    </row>
    <row r="422" spans="1:14" x14ac:dyDescent="0.25">
      <c r="A422" t="s">
        <v>138</v>
      </c>
      <c r="B422">
        <v>47</v>
      </c>
      <c r="C422">
        <v>2018</v>
      </c>
      <c r="D422">
        <v>6</v>
      </c>
      <c r="E422" s="8">
        <v>0.25990834096828502</v>
      </c>
      <c r="F422" s="8">
        <v>4.3318056828047506E-2</v>
      </c>
      <c r="G422" s="8">
        <v>0.35447893191775087</v>
      </c>
      <c r="H422" s="8">
        <v>5.907982198629181E-2</v>
      </c>
      <c r="I422" s="8">
        <v>36039.299375453324</v>
      </c>
      <c r="J422" s="8">
        <v>1025983.7934459981</v>
      </c>
      <c r="K422" s="8">
        <v>1044315.4978977081</v>
      </c>
      <c r="L422" s="8">
        <v>7192417.7295197584</v>
      </c>
      <c r="M422" s="8">
        <v>19616633.468626518</v>
      </c>
      <c r="N422" s="8">
        <v>363259.77110279992</v>
      </c>
    </row>
    <row r="423" spans="1:14" x14ac:dyDescent="0.25">
      <c r="A423" t="s">
        <v>138</v>
      </c>
      <c r="B423">
        <v>47</v>
      </c>
      <c r="C423">
        <v>2019</v>
      </c>
      <c r="D423">
        <v>7</v>
      </c>
      <c r="E423" s="8">
        <v>0.2211304158920307</v>
      </c>
      <c r="F423" s="8">
        <v>3.1590059413147242E-2</v>
      </c>
      <c r="G423" s="8">
        <v>0.32678726951918502</v>
      </c>
      <c r="H423" s="8">
        <v>4.6683895645597863E-2</v>
      </c>
      <c r="I423" s="8">
        <v>36039.299375453324</v>
      </c>
      <c r="J423" s="8">
        <v>450330.00136799994</v>
      </c>
      <c r="K423" s="8">
        <v>425739.47644799994</v>
      </c>
      <c r="L423" s="8">
        <v>7637712.5410559988</v>
      </c>
      <c r="M423" s="8">
        <v>19005979.386575997</v>
      </c>
      <c r="N423" s="8">
        <v>173085.11999999997</v>
      </c>
    </row>
    <row r="424" spans="1:14" x14ac:dyDescent="0.25">
      <c r="A424" t="s">
        <v>138</v>
      </c>
      <c r="B424">
        <v>47</v>
      </c>
      <c r="C424">
        <v>2020</v>
      </c>
      <c r="D424">
        <v>8</v>
      </c>
      <c r="E424" s="8">
        <v>0.52628026512313808</v>
      </c>
      <c r="F424" s="8">
        <v>6.578503314039226E-2</v>
      </c>
      <c r="G424" s="8">
        <v>0.64304915492625303</v>
      </c>
      <c r="H424" s="8">
        <v>8.0381144365781629E-2</v>
      </c>
      <c r="I424" s="8">
        <v>36039.299375453324</v>
      </c>
      <c r="J424" s="8">
        <v>1000034.46</v>
      </c>
      <c r="K424" s="8">
        <v>693577.37</v>
      </c>
      <c r="L424" s="8">
        <v>7880000.0499999998</v>
      </c>
      <c r="M424" s="8">
        <v>21475721.510000002</v>
      </c>
      <c r="N424" s="8">
        <v>145920</v>
      </c>
    </row>
    <row r="425" spans="1:14" x14ac:dyDescent="0.25">
      <c r="A425" t="s">
        <v>139</v>
      </c>
      <c r="B425">
        <v>48</v>
      </c>
      <c r="C425">
        <v>2012</v>
      </c>
      <c r="D425">
        <v>0</v>
      </c>
      <c r="E425">
        <v>0</v>
      </c>
      <c r="F425" s="8">
        <v>0</v>
      </c>
      <c r="G425">
        <v>0</v>
      </c>
      <c r="H425">
        <v>0</v>
      </c>
      <c r="I425" s="8">
        <v>13646.615424045774</v>
      </c>
      <c r="J425" s="8">
        <v>753559.80453216191</v>
      </c>
      <c r="K425" s="8">
        <v>313882.66780094721</v>
      </c>
      <c r="L425" s="8">
        <v>7404062.3716046698</v>
      </c>
      <c r="M425" s="8">
        <v>31805119.348839443</v>
      </c>
      <c r="N425" s="8">
        <v>1144787.5523232673</v>
      </c>
    </row>
    <row r="426" spans="1:14" x14ac:dyDescent="0.25">
      <c r="A426" t="s">
        <v>139</v>
      </c>
      <c r="B426">
        <v>48</v>
      </c>
      <c r="C426">
        <v>2013</v>
      </c>
      <c r="D426">
        <v>1</v>
      </c>
      <c r="E426" s="8">
        <v>9.4753758579368783E-2</v>
      </c>
      <c r="F426" s="8">
        <v>9.4753758579368783E-2</v>
      </c>
      <c r="G426" s="8">
        <v>0.13531612269493937</v>
      </c>
      <c r="H426" s="8">
        <v>0.13531612269493937</v>
      </c>
      <c r="I426" s="8">
        <v>13646.615424045774</v>
      </c>
      <c r="J426" s="8">
        <v>579145.31509791035</v>
      </c>
      <c r="K426" s="8">
        <v>336776.04612203821</v>
      </c>
      <c r="L426" s="8">
        <v>12902979.112403443</v>
      </c>
      <c r="M426" s="8">
        <v>35277906.905655295</v>
      </c>
      <c r="N426" s="8">
        <v>1101371.0036073118</v>
      </c>
    </row>
    <row r="427" spans="1:14" x14ac:dyDescent="0.25">
      <c r="A427" t="s">
        <v>139</v>
      </c>
      <c r="B427">
        <v>48</v>
      </c>
      <c r="C427">
        <v>2014</v>
      </c>
      <c r="D427">
        <v>2</v>
      </c>
      <c r="E427" s="8">
        <v>0.39087327816530476</v>
      </c>
      <c r="F427" s="8">
        <v>0.19543663908265238</v>
      </c>
      <c r="G427" s="8">
        <v>0.4493721058604595</v>
      </c>
      <c r="H427" s="8">
        <v>0.22468605293022975</v>
      </c>
      <c r="I427" s="8">
        <v>13646.615424045774</v>
      </c>
      <c r="J427" s="8">
        <v>522956.73513529019</v>
      </c>
      <c r="K427" s="8">
        <v>345458.94249951211</v>
      </c>
      <c r="L427" s="8">
        <v>0</v>
      </c>
      <c r="M427" s="8">
        <v>0</v>
      </c>
      <c r="N427" s="8">
        <v>1113605.3208868315</v>
      </c>
    </row>
    <row r="428" spans="1:14" x14ac:dyDescent="0.25">
      <c r="A428" t="s">
        <v>139</v>
      </c>
      <c r="B428">
        <v>48</v>
      </c>
      <c r="C428">
        <v>2015</v>
      </c>
      <c r="D428">
        <v>3</v>
      </c>
      <c r="E428" s="8">
        <v>0.15412977182681842</v>
      </c>
      <c r="F428" s="8">
        <v>5.1376590608939475E-2</v>
      </c>
      <c r="G428" s="8">
        <v>0.22979222062846197</v>
      </c>
      <c r="H428" s="8">
        <v>7.6597406876153989E-2</v>
      </c>
      <c r="I428" s="8">
        <v>13646.615424045774</v>
      </c>
      <c r="J428" s="8">
        <v>456037.25957551505</v>
      </c>
      <c r="K428" s="8">
        <v>363078.20619711507</v>
      </c>
      <c r="L428" s="8">
        <v>11329630.660743572</v>
      </c>
      <c r="M428" s="8">
        <v>36463949.921222597</v>
      </c>
      <c r="N428" s="8">
        <v>966235.54664669116</v>
      </c>
    </row>
    <row r="429" spans="1:14" x14ac:dyDescent="0.25">
      <c r="A429" t="s">
        <v>139</v>
      </c>
      <c r="B429">
        <v>48</v>
      </c>
      <c r="C429">
        <v>2016</v>
      </c>
      <c r="D429">
        <v>4</v>
      </c>
      <c r="E429" s="8">
        <v>6.175057367092459E-2</v>
      </c>
      <c r="F429" s="8">
        <v>1.5437643417731147E-2</v>
      </c>
      <c r="G429" s="8">
        <v>0.15410725251431809</v>
      </c>
      <c r="H429" s="8">
        <v>3.8526813128579522E-2</v>
      </c>
      <c r="I429" s="8">
        <v>13646.615424045774</v>
      </c>
      <c r="J429" s="8">
        <v>474637.63605566509</v>
      </c>
      <c r="K429" s="8">
        <v>349991.44675440271</v>
      </c>
      <c r="L429" s="8">
        <v>13289073.710451921</v>
      </c>
      <c r="M429" s="8">
        <v>38321324.746552698</v>
      </c>
      <c r="N429" s="8">
        <v>845311.1532394141</v>
      </c>
    </row>
    <row r="430" spans="1:14" x14ac:dyDescent="0.25">
      <c r="A430" t="s">
        <v>139</v>
      </c>
      <c r="B430">
        <v>48</v>
      </c>
      <c r="C430">
        <v>2017</v>
      </c>
      <c r="D430">
        <v>5</v>
      </c>
      <c r="E430" s="8">
        <v>7.8783270849039369E-2</v>
      </c>
      <c r="F430" s="8">
        <v>1.5756654169807875E-2</v>
      </c>
      <c r="G430" s="8">
        <v>0.18729443288108871</v>
      </c>
      <c r="H430" s="8">
        <v>3.7458886576217744E-2</v>
      </c>
      <c r="I430" s="8">
        <v>13646.615424045774</v>
      </c>
      <c r="J430" s="8">
        <v>580909.71818258776</v>
      </c>
      <c r="K430" s="8">
        <v>353028.26212097763</v>
      </c>
      <c r="L430" s="8">
        <v>11119930.372300968</v>
      </c>
      <c r="M430" s="8">
        <v>39924417.704764649</v>
      </c>
      <c r="N430" s="8">
        <v>820319.85689588985</v>
      </c>
    </row>
    <row r="431" spans="1:14" x14ac:dyDescent="0.25">
      <c r="A431" t="s">
        <v>139</v>
      </c>
      <c r="B431">
        <v>48</v>
      </c>
      <c r="C431">
        <v>2018</v>
      </c>
      <c r="D431">
        <v>6</v>
      </c>
      <c r="E431" s="8">
        <v>0.12021133785432221</v>
      </c>
      <c r="F431" s="8">
        <v>2.0035222975720367E-2</v>
      </c>
      <c r="G431" s="8">
        <v>0.24531757755079808</v>
      </c>
      <c r="H431" s="8">
        <v>4.0886262925133011E-2</v>
      </c>
      <c r="I431" s="8">
        <v>13646.615424045774</v>
      </c>
      <c r="J431" s="8">
        <v>894893.68959990458</v>
      </c>
      <c r="K431" s="8">
        <v>369620.25682991749</v>
      </c>
      <c r="L431" s="8">
        <v>11656180.191737948</v>
      </c>
      <c r="M431" s="8">
        <v>45923115.945468798</v>
      </c>
      <c r="N431" s="8">
        <v>759194.27836199978</v>
      </c>
    </row>
    <row r="432" spans="1:14" x14ac:dyDescent="0.25">
      <c r="A432" t="s">
        <v>139</v>
      </c>
      <c r="B432">
        <v>48</v>
      </c>
      <c r="C432">
        <v>2019</v>
      </c>
      <c r="D432">
        <v>7</v>
      </c>
      <c r="E432" s="8">
        <v>0.17613913001700165</v>
      </c>
      <c r="F432" s="8">
        <v>2.5162732859571664E-2</v>
      </c>
      <c r="G432" s="8">
        <v>0.31692631348672273</v>
      </c>
      <c r="H432" s="8">
        <v>4.527518764096039E-2</v>
      </c>
      <c r="I432" s="8">
        <v>13646.615424045774</v>
      </c>
      <c r="J432" s="8">
        <v>654864.29049599986</v>
      </c>
      <c r="K432" s="8">
        <v>1742326.8375239999</v>
      </c>
      <c r="L432" s="8">
        <v>10842619.690343998</v>
      </c>
      <c r="M432" s="8">
        <v>44008999.458059989</v>
      </c>
      <c r="N432" s="8">
        <v>436851.79199999996</v>
      </c>
    </row>
    <row r="433" spans="1:14" x14ac:dyDescent="0.25">
      <c r="A433" t="s">
        <v>139</v>
      </c>
      <c r="B433">
        <v>48</v>
      </c>
      <c r="C433">
        <v>2020</v>
      </c>
      <c r="D433">
        <v>8</v>
      </c>
      <c r="E433" s="8">
        <v>1.1905775486669908E-2</v>
      </c>
      <c r="F433" s="8">
        <v>1.4882219358337385E-3</v>
      </c>
      <c r="G433" s="8">
        <v>0.16792039142405246</v>
      </c>
      <c r="H433" s="8">
        <v>2.0990048928006558E-2</v>
      </c>
      <c r="I433" s="8">
        <v>13646.615424045774</v>
      </c>
      <c r="J433" s="8">
        <v>697210.1</v>
      </c>
      <c r="K433" s="8">
        <v>248888.59</v>
      </c>
      <c r="L433" s="8">
        <v>13018311.6</v>
      </c>
      <c r="M433" s="8">
        <v>47650491.909999996</v>
      </c>
      <c r="N433" s="8">
        <v>363420</v>
      </c>
    </row>
    <row r="434" spans="1:14" x14ac:dyDescent="0.25">
      <c r="A434" t="s">
        <v>140</v>
      </c>
      <c r="B434">
        <v>49</v>
      </c>
      <c r="C434">
        <v>2012</v>
      </c>
      <c r="D434">
        <v>0</v>
      </c>
      <c r="E434">
        <v>0</v>
      </c>
      <c r="F434" s="8">
        <v>0</v>
      </c>
      <c r="G434">
        <v>0</v>
      </c>
      <c r="H434">
        <v>0</v>
      </c>
      <c r="I434" s="8">
        <v>68246.523323923451</v>
      </c>
      <c r="J434" s="8">
        <v>454674.19252333266</v>
      </c>
      <c r="K434" s="8">
        <v>957900.91300730663</v>
      </c>
      <c r="L434" s="8">
        <v>5592608.6129430449</v>
      </c>
      <c r="M434" s="8">
        <v>25371754.137486663</v>
      </c>
      <c r="N434" s="8">
        <v>337498.16896779428</v>
      </c>
    </row>
    <row r="435" spans="1:14" x14ac:dyDescent="0.25">
      <c r="A435" t="s">
        <v>140</v>
      </c>
      <c r="B435">
        <v>49</v>
      </c>
      <c r="C435">
        <v>2013</v>
      </c>
      <c r="D435">
        <v>1</v>
      </c>
      <c r="E435" s="8">
        <v>-6.3503632072449995E-2</v>
      </c>
      <c r="F435" s="8">
        <v>-6.3503632072449995E-2</v>
      </c>
      <c r="G435" s="8">
        <v>-3.1616991442339065E-2</v>
      </c>
      <c r="H435" s="8">
        <v>-3.1616991442339065E-2</v>
      </c>
      <c r="I435" s="8">
        <v>68246.523323923451</v>
      </c>
      <c r="J435" s="8">
        <v>511030.94196746469</v>
      </c>
      <c r="K435" s="8">
        <v>1075486.252406365</v>
      </c>
      <c r="L435" s="8">
        <v>6065799.4431358539</v>
      </c>
      <c r="M435" s="8">
        <v>26127118.866539821</v>
      </c>
      <c r="N435" s="8">
        <v>346432.74032696057</v>
      </c>
    </row>
    <row r="436" spans="1:14" x14ac:dyDescent="0.25">
      <c r="A436" t="s">
        <v>140</v>
      </c>
      <c r="B436">
        <v>49</v>
      </c>
      <c r="C436">
        <v>2014</v>
      </c>
      <c r="D436">
        <v>2</v>
      </c>
      <c r="E436" s="8">
        <v>-3.5338856167715774E-2</v>
      </c>
      <c r="F436" s="8">
        <v>-1.7669428083857887E-2</v>
      </c>
      <c r="G436" s="8">
        <v>8.7329668754736085E-3</v>
      </c>
      <c r="H436" s="8">
        <v>4.3664834377368043E-3</v>
      </c>
      <c r="I436" s="8">
        <v>68246.523323923451</v>
      </c>
      <c r="J436" s="8">
        <v>536164.75777970301</v>
      </c>
      <c r="K436" s="8">
        <v>1179246.9821361788</v>
      </c>
      <c r="L436" s="8">
        <v>5075910.9807221228</v>
      </c>
      <c r="M436" s="8">
        <v>30431663.187015817</v>
      </c>
      <c r="N436" s="8">
        <v>376000.69441328774</v>
      </c>
    </row>
    <row r="437" spans="1:14" x14ac:dyDescent="0.25">
      <c r="A437" t="s">
        <v>140</v>
      </c>
      <c r="B437">
        <v>49</v>
      </c>
      <c r="C437">
        <v>2015</v>
      </c>
      <c r="D437">
        <v>3</v>
      </c>
      <c r="E437" s="8">
        <v>-1.940808698298423E-2</v>
      </c>
      <c r="F437" s="8">
        <v>-6.4693623276614104E-3</v>
      </c>
      <c r="G437" s="8">
        <v>3.6418426353684474E-2</v>
      </c>
      <c r="H437" s="8">
        <v>1.2139475451228158E-2</v>
      </c>
      <c r="I437" s="8">
        <v>68246.523323923451</v>
      </c>
      <c r="J437" s="8">
        <v>389704.87491024466</v>
      </c>
      <c r="K437" s="8">
        <v>1157938.045575113</v>
      </c>
      <c r="L437" s="8">
        <v>4461041.7397909462</v>
      </c>
      <c r="M437" s="8">
        <v>28128419.529717412</v>
      </c>
      <c r="N437" s="8">
        <v>358550.8213166293</v>
      </c>
    </row>
    <row r="438" spans="1:14" x14ac:dyDescent="0.25">
      <c r="A438" t="s">
        <v>140</v>
      </c>
      <c r="B438">
        <v>49</v>
      </c>
      <c r="C438">
        <v>2016</v>
      </c>
      <c r="D438">
        <v>4</v>
      </c>
      <c r="E438" s="8">
        <v>-1.5715452764957828E-2</v>
      </c>
      <c r="F438" s="8">
        <v>-3.9288631912394569E-3</v>
      </c>
      <c r="G438" s="8">
        <v>5.1447514956171468E-2</v>
      </c>
      <c r="H438" s="8">
        <v>1.2861878739042867E-2</v>
      </c>
      <c r="I438" s="8">
        <v>68246.523323923451</v>
      </c>
      <c r="J438" s="8">
        <v>303462.17410471698</v>
      </c>
      <c r="K438" s="8">
        <v>1216373.1013203592</v>
      </c>
      <c r="L438" s="8">
        <v>4237213.3010926079</v>
      </c>
      <c r="M438" s="8">
        <v>28476528.367225476</v>
      </c>
      <c r="N438" s="8">
        <v>313378.81863653223</v>
      </c>
    </row>
    <row r="439" spans="1:14" x14ac:dyDescent="0.25">
      <c r="A439" t="s">
        <v>140</v>
      </c>
      <c r="B439">
        <v>49</v>
      </c>
      <c r="C439">
        <v>2017</v>
      </c>
      <c r="D439">
        <v>5</v>
      </c>
      <c r="E439" s="8">
        <v>-1.2583911861275436E-2</v>
      </c>
      <c r="F439" s="8">
        <v>-2.5167823722550874E-3</v>
      </c>
      <c r="G439" s="8">
        <v>6.5788240825632435E-2</v>
      </c>
      <c r="H439" s="8">
        <v>1.3157648165126486E-2</v>
      </c>
      <c r="I439" s="8">
        <v>68246.523323923451</v>
      </c>
      <c r="J439" s="8">
        <v>644244.72964067373</v>
      </c>
      <c r="K439" s="8">
        <v>1338982.7243240848</v>
      </c>
      <c r="L439" s="8">
        <v>4543511.8872723402</v>
      </c>
      <c r="M439" s="8">
        <v>29664887.339792959</v>
      </c>
      <c r="N439" s="8">
        <v>298822.56390440994</v>
      </c>
    </row>
    <row r="440" spans="1:14" x14ac:dyDescent="0.25">
      <c r="A440" t="s">
        <v>140</v>
      </c>
      <c r="B440">
        <v>49</v>
      </c>
      <c r="C440">
        <v>2018</v>
      </c>
      <c r="D440">
        <v>6</v>
      </c>
      <c r="E440" s="8">
        <v>0.27167640505476354</v>
      </c>
      <c r="F440" s="8">
        <v>4.5279400842460592E-2</v>
      </c>
      <c r="G440" s="8">
        <v>0.36251064916552328</v>
      </c>
      <c r="H440" s="8">
        <v>6.0418441527587213E-2</v>
      </c>
      <c r="I440" s="8">
        <v>68246.523323923451</v>
      </c>
      <c r="J440" s="8">
        <v>559202.83736536431</v>
      </c>
      <c r="K440" s="8">
        <v>1523267.4824758868</v>
      </c>
      <c r="L440" s="8">
        <v>4365414.5699846437</v>
      </c>
      <c r="M440" s="8">
        <v>29275499.186894834</v>
      </c>
      <c r="N440" s="8">
        <v>258770.39128199994</v>
      </c>
    </row>
    <row r="441" spans="1:14" x14ac:dyDescent="0.25">
      <c r="A441" t="s">
        <v>140</v>
      </c>
      <c r="B441">
        <v>49</v>
      </c>
      <c r="C441">
        <v>2019</v>
      </c>
      <c r="D441">
        <v>7</v>
      </c>
      <c r="E441" s="8">
        <v>2.598182276569241E-2</v>
      </c>
      <c r="F441" s="8">
        <v>3.7116889665274873E-3</v>
      </c>
      <c r="G441" s="8">
        <v>0.12694765700556976</v>
      </c>
      <c r="H441" s="8">
        <v>1.8135379572224251E-2</v>
      </c>
      <c r="I441" s="8">
        <v>68246.523323923451</v>
      </c>
      <c r="J441" s="8">
        <v>311950.76827199996</v>
      </c>
      <c r="K441" s="8">
        <v>1346872.8254279997</v>
      </c>
      <c r="L441" s="8">
        <v>4980927.1480799997</v>
      </c>
      <c r="M441" s="8">
        <v>31876516.435607996</v>
      </c>
      <c r="N441" s="8">
        <v>125862.98399999998</v>
      </c>
    </row>
    <row r="442" spans="1:14" x14ac:dyDescent="0.25">
      <c r="A442" t="s">
        <v>140</v>
      </c>
      <c r="B442">
        <v>49</v>
      </c>
      <c r="C442">
        <v>2020</v>
      </c>
      <c r="D442">
        <v>8</v>
      </c>
      <c r="E442" s="8">
        <v>0.35997444939692785</v>
      </c>
      <c r="F442" s="8">
        <v>4.4996806174615982E-2</v>
      </c>
      <c r="G442" s="8">
        <v>0.47150947751745093</v>
      </c>
      <c r="H442" s="8">
        <v>5.8938684689681366E-2</v>
      </c>
      <c r="I442" s="8">
        <v>68246.523323923451</v>
      </c>
      <c r="J442" s="8">
        <v>534776.59</v>
      </c>
      <c r="K442" s="8">
        <v>1089055.3</v>
      </c>
      <c r="L442" s="8">
        <v>4845851.12</v>
      </c>
      <c r="M442" s="8">
        <v>32137732.559999999</v>
      </c>
      <c r="N442" s="8">
        <v>135180</v>
      </c>
    </row>
    <row r="443" spans="1:14" x14ac:dyDescent="0.25">
      <c r="A443" t="s">
        <v>141</v>
      </c>
      <c r="B443">
        <v>50</v>
      </c>
      <c r="C443">
        <v>2012</v>
      </c>
      <c r="D443">
        <v>0</v>
      </c>
      <c r="E443">
        <v>0</v>
      </c>
      <c r="F443" s="8">
        <v>0</v>
      </c>
      <c r="G443">
        <v>0</v>
      </c>
      <c r="H443">
        <v>0</v>
      </c>
      <c r="I443" s="8">
        <v>66082.687977132693</v>
      </c>
      <c r="J443" s="8">
        <v>1192147.5363238596</v>
      </c>
      <c r="K443" s="8">
        <v>893864.40995405277</v>
      </c>
      <c r="L443" s="8">
        <v>30383323.636485957</v>
      </c>
      <c r="M443" s="8">
        <v>88764805.554046571</v>
      </c>
      <c r="N443" s="8">
        <v>1417895.2326457102</v>
      </c>
    </row>
    <row r="444" spans="1:14" x14ac:dyDescent="0.25">
      <c r="A444" t="s">
        <v>141</v>
      </c>
      <c r="B444">
        <v>50</v>
      </c>
      <c r="C444">
        <v>2013</v>
      </c>
      <c r="D444">
        <v>1</v>
      </c>
      <c r="E444" s="8">
        <v>-4.3902927604919553E-2</v>
      </c>
      <c r="F444" s="8">
        <v>-4.3902927604919553E-2</v>
      </c>
      <c r="G444" s="8">
        <v>6.086569585185434E-3</v>
      </c>
      <c r="H444" s="8">
        <v>6.086569585185434E-3</v>
      </c>
      <c r="I444" s="8">
        <v>66082.687977132693</v>
      </c>
      <c r="J444" s="8">
        <v>1194064.2600221329</v>
      </c>
      <c r="K444" s="8">
        <v>948615.66503021948</v>
      </c>
      <c r="L444" s="8">
        <v>29228130.927857149</v>
      </c>
      <c r="M444" s="8">
        <v>85867083.89629589</v>
      </c>
      <c r="N444" s="8">
        <v>1459967.589678491</v>
      </c>
    </row>
    <row r="445" spans="1:14" x14ac:dyDescent="0.25">
      <c r="A445" t="s">
        <v>141</v>
      </c>
      <c r="B445">
        <v>50</v>
      </c>
      <c r="C445">
        <v>2014</v>
      </c>
      <c r="D445">
        <v>2</v>
      </c>
      <c r="E445" s="8">
        <v>-0.11116776801748204</v>
      </c>
      <c r="F445" s="8">
        <v>-5.5583884008741022E-2</v>
      </c>
      <c r="G445" s="8">
        <v>-3.7090656391770359E-2</v>
      </c>
      <c r="H445" s="8">
        <v>-1.8545328195885179E-2</v>
      </c>
      <c r="I445" s="8">
        <v>66082.687977132693</v>
      </c>
      <c r="J445" s="8">
        <v>1703274.9131002103</v>
      </c>
      <c r="K445" s="8">
        <v>1046640.8286760834</v>
      </c>
      <c r="L445" s="8">
        <v>34042642.91548422</v>
      </c>
      <c r="M445" s="8">
        <v>103239562.45059755</v>
      </c>
      <c r="N445" s="8">
        <v>1631231.2540898377</v>
      </c>
    </row>
    <row r="446" spans="1:14" x14ac:dyDescent="0.25">
      <c r="A446" t="s">
        <v>141</v>
      </c>
      <c r="B446">
        <v>50</v>
      </c>
      <c r="C446">
        <v>2015</v>
      </c>
      <c r="D446">
        <v>3</v>
      </c>
      <c r="E446" s="8">
        <v>-0.11236304548427485</v>
      </c>
      <c r="F446" s="8">
        <v>-3.7454348494758281E-2</v>
      </c>
      <c r="G446" s="8">
        <v>-1.5344939859296365E-2</v>
      </c>
      <c r="H446" s="8">
        <v>-5.1149799530987887E-3</v>
      </c>
      <c r="I446" s="8">
        <v>66082.687977132693</v>
      </c>
      <c r="J446" s="8">
        <v>842661.83784652606</v>
      </c>
      <c r="K446" s="8">
        <v>985679.92304981581</v>
      </c>
      <c r="L446" s="8">
        <v>25721719.153804295</v>
      </c>
      <c r="M446" s="8">
        <v>98680925.924090326</v>
      </c>
      <c r="N446" s="8">
        <v>1567186.9232196333</v>
      </c>
    </row>
    <row r="447" spans="1:14" x14ac:dyDescent="0.25">
      <c r="A447" t="s">
        <v>141</v>
      </c>
      <c r="B447">
        <v>50</v>
      </c>
      <c r="C447">
        <v>2016</v>
      </c>
      <c r="D447">
        <v>4</v>
      </c>
      <c r="E447" s="8">
        <v>-7.7265446406205904E-2</v>
      </c>
      <c r="F447" s="8">
        <v>-1.9316361601551476E-2</v>
      </c>
      <c r="G447" s="8">
        <v>4.1883967923046363E-2</v>
      </c>
      <c r="H447" s="8">
        <v>1.0470991980761591E-2</v>
      </c>
      <c r="I447" s="8">
        <v>66082.687977132693</v>
      </c>
      <c r="J447" s="8">
        <v>1498130.2375957095</v>
      </c>
      <c r="K447" s="8">
        <v>976928.41715544462</v>
      </c>
      <c r="L447" s="8">
        <v>25351720.543433808</v>
      </c>
      <c r="M447" s="8">
        <v>103152412.03357273</v>
      </c>
      <c r="N447" s="8">
        <v>1348142.6120750376</v>
      </c>
    </row>
    <row r="448" spans="1:14" x14ac:dyDescent="0.25">
      <c r="A448" t="s">
        <v>141</v>
      </c>
      <c r="B448">
        <v>50</v>
      </c>
      <c r="C448">
        <v>2017</v>
      </c>
      <c r="D448">
        <v>5</v>
      </c>
      <c r="E448" s="8">
        <v>-9.648848036863715E-2</v>
      </c>
      <c r="F448" s="8">
        <v>-1.929769607372743E-2</v>
      </c>
      <c r="G448" s="8">
        <v>4.4046382207447901E-2</v>
      </c>
      <c r="H448" s="8">
        <v>8.8092764414895806E-3</v>
      </c>
      <c r="I448" s="8">
        <v>66082.687977132693</v>
      </c>
      <c r="J448" s="8">
        <v>1491530.2632157283</v>
      </c>
      <c r="K448" s="8">
        <v>1011272.6671286363</v>
      </c>
      <c r="L448" s="8">
        <v>31736199.514296103</v>
      </c>
      <c r="M448" s="8">
        <v>111559946.93828224</v>
      </c>
      <c r="N448" s="8">
        <v>1201251.3234947547</v>
      </c>
    </row>
    <row r="449" spans="1:14" x14ac:dyDescent="0.25">
      <c r="A449" t="s">
        <v>141</v>
      </c>
      <c r="B449">
        <v>50</v>
      </c>
      <c r="C449">
        <v>2018</v>
      </c>
      <c r="D449">
        <v>6</v>
      </c>
      <c r="E449" s="8">
        <v>4.8386772709668735E-2</v>
      </c>
      <c r="F449" s="8">
        <v>8.0644621182781231E-3</v>
      </c>
      <c r="G449" s="8">
        <v>0.20955444073352328</v>
      </c>
      <c r="H449" s="8">
        <v>3.4925740122253877E-2</v>
      </c>
      <c r="I449" s="8">
        <v>66082.687977132693</v>
      </c>
      <c r="J449" s="8">
        <v>4154126.6103124782</v>
      </c>
      <c r="K449" s="8">
        <v>1100430.3505844842</v>
      </c>
      <c r="L449" s="8">
        <v>33208657.088378418</v>
      </c>
      <c r="M449" s="8">
        <v>126924683.9987524</v>
      </c>
      <c r="N449" s="8">
        <v>1083706.6312799996</v>
      </c>
    </row>
    <row r="450" spans="1:14" x14ac:dyDescent="0.25">
      <c r="A450" t="s">
        <v>141</v>
      </c>
      <c r="B450">
        <v>50</v>
      </c>
      <c r="C450">
        <v>2019</v>
      </c>
      <c r="D450">
        <v>7</v>
      </c>
      <c r="E450" s="8">
        <v>-0.15551341044476844</v>
      </c>
      <c r="F450" s="8">
        <v>-2.2216201492109778E-2</v>
      </c>
      <c r="G450" s="8">
        <v>3.0404349144681722E-2</v>
      </c>
      <c r="H450" s="8">
        <v>4.3434784492402461E-3</v>
      </c>
      <c r="I450" s="8">
        <v>66082.687977132693</v>
      </c>
      <c r="J450" s="8">
        <v>2979164.7487679995</v>
      </c>
      <c r="K450" s="8">
        <v>410280.03821999993</v>
      </c>
      <c r="L450" s="8">
        <v>32316480.091115993</v>
      </c>
      <c r="M450" s="8">
        <v>132318923.90480398</v>
      </c>
      <c r="N450" s="8">
        <v>577013.11199999996</v>
      </c>
    </row>
    <row r="451" spans="1:14" x14ac:dyDescent="0.25">
      <c r="A451" t="s">
        <v>141</v>
      </c>
      <c r="B451">
        <v>50</v>
      </c>
      <c r="C451">
        <v>2020</v>
      </c>
      <c r="D451">
        <v>8</v>
      </c>
      <c r="E451" s="8">
        <v>0.14820215015232996</v>
      </c>
      <c r="F451" s="8">
        <v>1.8525268769041245E-2</v>
      </c>
      <c r="G451" s="8">
        <v>0.35386705837656118</v>
      </c>
      <c r="H451" s="8">
        <v>4.4233382297070148E-2</v>
      </c>
      <c r="I451" s="8">
        <v>66082.687977132693</v>
      </c>
      <c r="J451" s="8">
        <v>6016668.0199999996</v>
      </c>
      <c r="K451" s="8">
        <v>839224.9</v>
      </c>
      <c r="L451" s="8">
        <v>47959977.640000001</v>
      </c>
      <c r="M451" s="8">
        <v>156765009.52000001</v>
      </c>
      <c r="N451" s="8">
        <v>592020</v>
      </c>
    </row>
    <row r="452" spans="1:14" x14ac:dyDescent="0.25">
      <c r="A452" t="s">
        <v>142</v>
      </c>
      <c r="B452">
        <v>51</v>
      </c>
      <c r="C452">
        <v>2012</v>
      </c>
      <c r="D452">
        <v>0</v>
      </c>
      <c r="E452">
        <v>0</v>
      </c>
      <c r="F452" s="8">
        <v>0</v>
      </c>
      <c r="G452">
        <v>0</v>
      </c>
      <c r="H452">
        <v>0</v>
      </c>
      <c r="I452" s="8">
        <v>19205.10004203791</v>
      </c>
      <c r="J452" s="8">
        <v>880306.66915075295</v>
      </c>
      <c r="K452" s="8">
        <v>264861.15910317877</v>
      </c>
      <c r="L452" s="8">
        <v>34568101.338153236</v>
      </c>
      <c r="M452" s="8">
        <v>52771435.724260733</v>
      </c>
      <c r="N452" s="8">
        <v>1574880.8186046116</v>
      </c>
    </row>
    <row r="453" spans="1:14" x14ac:dyDescent="0.25">
      <c r="A453" t="s">
        <v>142</v>
      </c>
      <c r="B453">
        <v>51</v>
      </c>
      <c r="C453">
        <v>2013</v>
      </c>
      <c r="D453">
        <v>1</v>
      </c>
      <c r="E453" s="8">
        <v>2.9317206012200201E-2</v>
      </c>
      <c r="F453" s="8">
        <v>2.9317206012200201E-2</v>
      </c>
      <c r="G453" s="8">
        <v>5.5297966018821865E-2</v>
      </c>
      <c r="H453" s="8">
        <v>5.5297966018821865E-2</v>
      </c>
      <c r="I453" s="8">
        <v>19205.10004203791</v>
      </c>
      <c r="J453" s="8">
        <v>831753.7289822317</v>
      </c>
      <c r="K453" s="8">
        <v>280531.28339705424</v>
      </c>
      <c r="L453" s="8">
        <v>13576746.30575195</v>
      </c>
      <c r="M453" s="8">
        <v>50970173.156531721</v>
      </c>
      <c r="N453" s="8">
        <v>1617303.1810063496</v>
      </c>
    </row>
    <row r="454" spans="1:14" x14ac:dyDescent="0.25">
      <c r="A454" t="s">
        <v>142</v>
      </c>
      <c r="B454">
        <v>51</v>
      </c>
      <c r="C454">
        <v>2014</v>
      </c>
      <c r="D454">
        <v>2</v>
      </c>
      <c r="E454" s="8">
        <v>5.7505541307563787E-2</v>
      </c>
      <c r="F454" s="8">
        <v>2.8752770653781894E-2</v>
      </c>
      <c r="G454" s="8">
        <v>9.1701041066996405E-2</v>
      </c>
      <c r="H454" s="8">
        <v>4.5850520533498203E-2</v>
      </c>
      <c r="I454" s="8">
        <v>19205.10004203791</v>
      </c>
      <c r="J454" s="8">
        <v>614716.57526302862</v>
      </c>
      <c r="K454" s="8">
        <v>326388.84862586012</v>
      </c>
      <c r="L454" s="8">
        <v>15472626.047729133</v>
      </c>
      <c r="M454" s="8">
        <v>54897810.17455551</v>
      </c>
      <c r="N454" s="8">
        <v>1763500.6520735424</v>
      </c>
    </row>
    <row r="455" spans="1:14" x14ac:dyDescent="0.25">
      <c r="A455" t="s">
        <v>142</v>
      </c>
      <c r="B455">
        <v>51</v>
      </c>
      <c r="C455">
        <v>2015</v>
      </c>
      <c r="D455">
        <v>3</v>
      </c>
      <c r="E455" s="8">
        <v>2.5664960105798235E-2</v>
      </c>
      <c r="F455" s="8">
        <v>8.5549867019327451E-3</v>
      </c>
      <c r="G455" s="8">
        <v>6.7787326587863517E-2</v>
      </c>
      <c r="H455" s="8">
        <v>2.2595775529287838E-2</v>
      </c>
      <c r="I455" s="8">
        <v>19205.10004203791</v>
      </c>
      <c r="J455" s="8">
        <v>648388.73450032168</v>
      </c>
      <c r="K455" s="8">
        <v>317281.2108507714</v>
      </c>
      <c r="L455" s="8">
        <v>15967729.148022402</v>
      </c>
      <c r="M455" s="8">
        <v>54639572.248337619</v>
      </c>
      <c r="N455" s="8">
        <v>1622737.0504658716</v>
      </c>
    </row>
    <row r="456" spans="1:14" x14ac:dyDescent="0.25">
      <c r="A456" t="s">
        <v>142</v>
      </c>
      <c r="B456">
        <v>51</v>
      </c>
      <c r="C456">
        <v>2016</v>
      </c>
      <c r="D456">
        <v>4</v>
      </c>
      <c r="E456" s="8">
        <v>2.7332568096551844E-2</v>
      </c>
      <c r="F456" s="8">
        <v>6.8331420241379611E-3</v>
      </c>
      <c r="G456" s="8">
        <v>7.7246742190629214E-2</v>
      </c>
      <c r="H456" s="8">
        <v>1.9311685547657303E-2</v>
      </c>
      <c r="I456" s="8">
        <v>19205.10004203791</v>
      </c>
      <c r="J456" s="8">
        <v>667692.0656801014</v>
      </c>
      <c r="K456" s="8">
        <v>304836.01725013275</v>
      </c>
      <c r="L456" s="8">
        <v>16437671.564230867</v>
      </c>
      <c r="M456" s="8">
        <v>50173445.352081753</v>
      </c>
      <c r="N456" s="8">
        <v>1413669.0738366877</v>
      </c>
    </row>
    <row r="457" spans="1:14" x14ac:dyDescent="0.25">
      <c r="A457" t="s">
        <v>142</v>
      </c>
      <c r="B457">
        <v>51</v>
      </c>
      <c r="C457">
        <v>2017</v>
      </c>
      <c r="D457">
        <v>5</v>
      </c>
      <c r="E457" s="8">
        <v>6.9316636965473993E-2</v>
      </c>
      <c r="F457" s="8">
        <v>1.3863327393094798E-2</v>
      </c>
      <c r="G457" s="8">
        <v>0.12685262253605259</v>
      </c>
      <c r="H457" s="8">
        <v>2.5370524507210519E-2</v>
      </c>
      <c r="I457" s="8">
        <v>19205.10004203791</v>
      </c>
      <c r="J457" s="8">
        <v>1130249.2702369229</v>
      </c>
      <c r="K457" s="8">
        <v>331377.16589302913</v>
      </c>
      <c r="L457" s="8">
        <v>15028471.334030056</v>
      </c>
      <c r="M457" s="8">
        <v>55342651.007382512</v>
      </c>
      <c r="N457" s="8">
        <v>1373545.4143945947</v>
      </c>
    </row>
    <row r="458" spans="1:14" x14ac:dyDescent="0.25">
      <c r="A458" t="s">
        <v>142</v>
      </c>
      <c r="B458">
        <v>51</v>
      </c>
      <c r="C458">
        <v>2018</v>
      </c>
      <c r="D458">
        <v>6</v>
      </c>
      <c r="E458" s="8">
        <v>2.2519657278657745E-2</v>
      </c>
      <c r="F458" s="8">
        <v>3.753276213109624E-3</v>
      </c>
      <c r="G458" s="8">
        <v>8.9817055127205697E-2</v>
      </c>
      <c r="H458" s="8">
        <v>1.4969509187867616E-2</v>
      </c>
      <c r="I458" s="8">
        <v>19205.10004203791</v>
      </c>
      <c r="J458" s="8">
        <v>1732425.8495927756</v>
      </c>
      <c r="K458" s="8">
        <v>354076.67660292709</v>
      </c>
      <c r="L458" s="8">
        <v>16149297.399244959</v>
      </c>
      <c r="M458" s="8">
        <v>54936230.787663303</v>
      </c>
      <c r="N458" s="8">
        <v>1207547.9152307997</v>
      </c>
    </row>
    <row r="459" spans="1:14" x14ac:dyDescent="0.25">
      <c r="A459" t="s">
        <v>142</v>
      </c>
      <c r="B459">
        <v>51</v>
      </c>
      <c r="C459">
        <v>2019</v>
      </c>
      <c r="D459">
        <v>7</v>
      </c>
      <c r="E459" s="8">
        <v>1.6759402142980542E-3</v>
      </c>
      <c r="F459" s="8">
        <v>2.3942003061400776E-4</v>
      </c>
      <c r="G459" s="8">
        <v>7.6786052545287115E-2</v>
      </c>
      <c r="H459" s="8">
        <v>1.0969436077898159E-2</v>
      </c>
      <c r="I459" s="8">
        <v>19205.10004203791</v>
      </c>
      <c r="J459" s="8">
        <v>1259767.3625159999</v>
      </c>
      <c r="K459" s="8">
        <v>2214862.3323839996</v>
      </c>
      <c r="L459" s="8">
        <v>18389103.30816</v>
      </c>
      <c r="M459" s="8">
        <v>60324888.686711997</v>
      </c>
      <c r="N459" s="8">
        <v>553496.11199999996</v>
      </c>
    </row>
    <row r="460" spans="1:14" x14ac:dyDescent="0.25">
      <c r="A460" t="s">
        <v>142</v>
      </c>
      <c r="B460">
        <v>51</v>
      </c>
      <c r="C460">
        <v>2020</v>
      </c>
      <c r="D460">
        <v>8</v>
      </c>
      <c r="E460" s="8">
        <v>3.8589469458100892E-2</v>
      </c>
      <c r="F460" s="8">
        <v>4.8236836822626115E-3</v>
      </c>
      <c r="G460" s="8">
        <v>0.12106180549875721</v>
      </c>
      <c r="H460" s="8">
        <v>1.5132725687344651E-2</v>
      </c>
      <c r="I460" s="8">
        <v>19205.10004203791</v>
      </c>
      <c r="J460" s="8">
        <v>1983137.78</v>
      </c>
      <c r="K460" s="8">
        <v>261595.63</v>
      </c>
      <c r="L460" s="8">
        <v>21096275.850000001</v>
      </c>
      <c r="M460" s="8">
        <v>62435381.850000001</v>
      </c>
      <c r="N460" s="8">
        <v>496080</v>
      </c>
    </row>
    <row r="461" spans="1:14" x14ac:dyDescent="0.25">
      <c r="A461" t="s">
        <v>143</v>
      </c>
      <c r="B461">
        <v>52</v>
      </c>
      <c r="C461">
        <v>2012</v>
      </c>
      <c r="D461">
        <v>0</v>
      </c>
      <c r="E461">
        <v>0</v>
      </c>
      <c r="F461" s="8">
        <v>0</v>
      </c>
      <c r="G461">
        <v>0</v>
      </c>
      <c r="H461">
        <v>0</v>
      </c>
      <c r="I461" s="8">
        <v>24948.111035186568</v>
      </c>
      <c r="J461" s="8">
        <v>805392.89744103909</v>
      </c>
      <c r="K461" s="8">
        <v>1361715.9901617102</v>
      </c>
      <c r="L461" s="8">
        <v>6104461.0190652758</v>
      </c>
      <c r="M461" s="8">
        <v>32084269.407298602</v>
      </c>
      <c r="N461" s="8">
        <v>1007315.1712667213</v>
      </c>
    </row>
    <row r="462" spans="1:14" x14ac:dyDescent="0.25">
      <c r="A462" t="s">
        <v>143</v>
      </c>
      <c r="B462">
        <v>52</v>
      </c>
      <c r="C462">
        <v>2013</v>
      </c>
      <c r="D462">
        <v>1</v>
      </c>
      <c r="E462" s="8">
        <v>0.10128667761680658</v>
      </c>
      <c r="F462" s="8">
        <v>0.10128667761680658</v>
      </c>
      <c r="G462" s="8">
        <v>0.12460549821716943</v>
      </c>
      <c r="H462" s="8">
        <v>0.12460549821716943</v>
      </c>
      <c r="I462" s="8">
        <v>24948.111035186568</v>
      </c>
      <c r="J462" s="8">
        <v>650984.82772497635</v>
      </c>
      <c r="K462" s="8">
        <v>1589262.0838688936</v>
      </c>
      <c r="L462" s="8">
        <v>7771466.4114683671</v>
      </c>
      <c r="M462" s="8">
        <v>33624672.584316812</v>
      </c>
      <c r="N462" s="8">
        <v>1022484.5648203588</v>
      </c>
    </row>
    <row r="463" spans="1:14" x14ac:dyDescent="0.25">
      <c r="A463" t="s">
        <v>143</v>
      </c>
      <c r="B463">
        <v>52</v>
      </c>
      <c r="C463">
        <v>2014</v>
      </c>
      <c r="D463">
        <v>2</v>
      </c>
      <c r="E463" s="8">
        <v>0.13324489386419894</v>
      </c>
      <c r="F463" s="8">
        <v>6.6622446932099469E-2</v>
      </c>
      <c r="G463" s="8">
        <v>0.16305419879312616</v>
      </c>
      <c r="H463" s="8">
        <v>8.152709939656308E-2</v>
      </c>
      <c r="I463" s="8">
        <v>24948.111035186568</v>
      </c>
      <c r="J463" s="8">
        <v>3539923.5695513007</v>
      </c>
      <c r="K463" s="8">
        <v>1729796.8588359922</v>
      </c>
      <c r="L463" s="8">
        <v>14994804.614575172</v>
      </c>
      <c r="M463" s="8">
        <v>39413073.65526358</v>
      </c>
      <c r="N463" s="8">
        <v>1116057.2908784517</v>
      </c>
    </row>
    <row r="464" spans="1:14" x14ac:dyDescent="0.25">
      <c r="A464" t="s">
        <v>143</v>
      </c>
      <c r="B464">
        <v>52</v>
      </c>
      <c r="C464">
        <v>2015</v>
      </c>
      <c r="D464">
        <v>3</v>
      </c>
      <c r="E464" s="8">
        <v>6.6313324526044326E-2</v>
      </c>
      <c r="F464" s="8">
        <v>2.2104441508681443E-2</v>
      </c>
      <c r="G464" s="8">
        <v>0.10234834450906327</v>
      </c>
      <c r="H464" s="8">
        <v>3.4116114836354426E-2</v>
      </c>
      <c r="I464" s="8">
        <v>24948.111035186568</v>
      </c>
      <c r="J464" s="8">
        <v>525403.71099471056</v>
      </c>
      <c r="K464" s="8">
        <v>1661391.2129063236</v>
      </c>
      <c r="L464" s="8">
        <v>13887585.208005428</v>
      </c>
      <c r="M464" s="8">
        <v>40548864.150660247</v>
      </c>
      <c r="N464" s="8">
        <v>1035883.6228531491</v>
      </c>
    </row>
    <row r="465" spans="1:14" x14ac:dyDescent="0.25">
      <c r="A465" t="s">
        <v>143</v>
      </c>
      <c r="B465">
        <v>52</v>
      </c>
      <c r="C465">
        <v>2016</v>
      </c>
      <c r="D465">
        <v>4</v>
      </c>
      <c r="E465" s="8">
        <v>0.10990369502364727</v>
      </c>
      <c r="F465" s="8">
        <v>2.7475923755911819E-2</v>
      </c>
      <c r="G465" s="8">
        <v>0.1520707495187536</v>
      </c>
      <c r="H465" s="8">
        <v>3.80176873796884E-2</v>
      </c>
      <c r="I465" s="8">
        <v>24948.111035186568</v>
      </c>
      <c r="J465" s="8">
        <v>624472.8749975895</v>
      </c>
      <c r="K465" s="8">
        <v>1704800.5233168295</v>
      </c>
      <c r="L465" s="8">
        <v>14160072.086787509</v>
      </c>
      <c r="M465" s="8">
        <v>42748551.371704519</v>
      </c>
      <c r="N465" s="8">
        <v>906878.31217558694</v>
      </c>
    </row>
    <row r="466" spans="1:14" x14ac:dyDescent="0.25">
      <c r="A466" t="s">
        <v>143</v>
      </c>
      <c r="B466">
        <v>52</v>
      </c>
      <c r="C466">
        <v>2017</v>
      </c>
      <c r="D466">
        <v>5</v>
      </c>
      <c r="E466" s="8">
        <v>0.14905062733998811</v>
      </c>
      <c r="F466" s="8">
        <v>2.9810125467997623E-2</v>
      </c>
      <c r="G466" s="8">
        <v>0.19725707816240468</v>
      </c>
      <c r="H466" s="8">
        <v>3.9451415632480932E-2</v>
      </c>
      <c r="I466" s="8">
        <v>24948.111035186568</v>
      </c>
      <c r="J466" s="8">
        <v>536612.58164610062</v>
      </c>
      <c r="K466" s="8">
        <v>1803999.0914724125</v>
      </c>
      <c r="L466" s="8">
        <v>14966027.530497909</v>
      </c>
      <c r="M466" s="8">
        <v>42890367.48920878</v>
      </c>
      <c r="N466" s="8">
        <v>808013.13611732982</v>
      </c>
    </row>
    <row r="467" spans="1:14" x14ac:dyDescent="0.25">
      <c r="A467" t="s">
        <v>143</v>
      </c>
      <c r="B467">
        <v>52</v>
      </c>
      <c r="C467">
        <v>2018</v>
      </c>
      <c r="D467">
        <v>6</v>
      </c>
      <c r="E467" s="8">
        <v>0.21635437370200264</v>
      </c>
      <c r="F467" s="8">
        <v>3.6059062283667107E-2</v>
      </c>
      <c r="G467" s="8">
        <v>0.27297695831007596</v>
      </c>
      <c r="H467" s="8">
        <v>4.5496159718345995E-2</v>
      </c>
      <c r="I467" s="8">
        <v>24948.111035186568</v>
      </c>
      <c r="J467" s="8">
        <v>730036.17022410349</v>
      </c>
      <c r="K467" s="8">
        <v>1861537.1858085128</v>
      </c>
      <c r="L467" s="8">
        <v>15855209.401338866</v>
      </c>
      <c r="M467" s="8">
        <v>44982295.422984116</v>
      </c>
      <c r="N467" s="8">
        <v>721046.49664319982</v>
      </c>
    </row>
    <row r="468" spans="1:14" x14ac:dyDescent="0.25">
      <c r="A468" t="s">
        <v>143</v>
      </c>
      <c r="B468">
        <v>52</v>
      </c>
      <c r="C468">
        <v>2019</v>
      </c>
      <c r="D468">
        <v>7</v>
      </c>
      <c r="E468" s="8">
        <v>0.21653494577338875</v>
      </c>
      <c r="F468" s="8">
        <v>3.093356368191268E-2</v>
      </c>
      <c r="G468" s="8">
        <v>0.27916477319412925</v>
      </c>
      <c r="H468" s="8">
        <v>3.9880681884875605E-2</v>
      </c>
      <c r="I468" s="8">
        <v>24948.111035186568</v>
      </c>
      <c r="J468" s="8">
        <v>562152.636084</v>
      </c>
      <c r="K468" s="8">
        <v>596539.73698799987</v>
      </c>
      <c r="L468" s="8">
        <v>18159095.665931996</v>
      </c>
      <c r="M468" s="8">
        <v>46060596.272183992</v>
      </c>
      <c r="N468" s="8">
        <v>424246.67999999993</v>
      </c>
    </row>
    <row r="469" spans="1:14" x14ac:dyDescent="0.25">
      <c r="A469" t="s">
        <v>143</v>
      </c>
      <c r="B469">
        <v>52</v>
      </c>
      <c r="C469">
        <v>2020</v>
      </c>
      <c r="D469">
        <v>8</v>
      </c>
      <c r="E469" s="8">
        <v>0.32975481667940426</v>
      </c>
      <c r="F469" s="8">
        <v>4.1219352084925533E-2</v>
      </c>
      <c r="G469" s="8">
        <v>0.39819359345678973</v>
      </c>
      <c r="H469" s="8">
        <v>4.9774199182098716E-2</v>
      </c>
      <c r="I469" s="8">
        <v>24948.111035186568</v>
      </c>
      <c r="J469" s="8">
        <v>1299083.27</v>
      </c>
      <c r="K469" s="8">
        <v>1368199.57</v>
      </c>
      <c r="L469" s="8">
        <v>19011996.809999999</v>
      </c>
      <c r="M469" s="8">
        <v>55224049.18</v>
      </c>
      <c r="N469" s="8">
        <v>409560</v>
      </c>
    </row>
    <row r="470" spans="1:14" x14ac:dyDescent="0.25">
      <c r="A470" t="s">
        <v>144</v>
      </c>
      <c r="B470">
        <v>53</v>
      </c>
      <c r="C470">
        <v>2012</v>
      </c>
      <c r="D470">
        <v>0</v>
      </c>
      <c r="E470">
        <v>0</v>
      </c>
      <c r="F470" s="8">
        <v>0</v>
      </c>
      <c r="G470">
        <v>0</v>
      </c>
      <c r="H470">
        <v>0</v>
      </c>
      <c r="I470" s="8">
        <v>35670.277500464479</v>
      </c>
      <c r="J470" s="8">
        <v>3323231.5124522392</v>
      </c>
      <c r="K470" s="8">
        <v>517757.23468957777</v>
      </c>
      <c r="L470" s="8">
        <v>31235014.236960392</v>
      </c>
      <c r="M470" s="8">
        <v>101940614.22797833</v>
      </c>
      <c r="N470" s="8">
        <v>1764493.9034251648</v>
      </c>
    </row>
    <row r="471" spans="1:14" x14ac:dyDescent="0.25">
      <c r="A471" t="s">
        <v>144</v>
      </c>
      <c r="B471">
        <v>53</v>
      </c>
      <c r="C471">
        <v>2013</v>
      </c>
      <c r="D471">
        <v>1</v>
      </c>
      <c r="E471" s="8">
        <v>-2.0959543494561576E-2</v>
      </c>
      <c r="F471" s="8">
        <v>-2.0959543494561576E-2</v>
      </c>
      <c r="G471" s="8">
        <v>1.8502438858899645E-2</v>
      </c>
      <c r="H471" s="8">
        <v>1.8502438858899645E-2</v>
      </c>
      <c r="I471" s="8">
        <v>35670.277500464479</v>
      </c>
      <c r="J471" s="8">
        <v>3019522.9676749427</v>
      </c>
      <c r="K471" s="8">
        <v>543448.76426056807</v>
      </c>
      <c r="L471" s="8">
        <v>31173810.425518665</v>
      </c>
      <c r="M471" s="8">
        <v>119725141.51417266</v>
      </c>
      <c r="N471" s="8">
        <v>1849181.5010770902</v>
      </c>
    </row>
    <row r="472" spans="1:14" x14ac:dyDescent="0.25">
      <c r="A472" t="s">
        <v>144</v>
      </c>
      <c r="B472">
        <v>53</v>
      </c>
      <c r="C472">
        <v>2014</v>
      </c>
      <c r="D472">
        <v>2</v>
      </c>
      <c r="E472" s="8">
        <v>2.2819522669214831E-2</v>
      </c>
      <c r="F472" s="8">
        <v>1.1409761334607416E-2</v>
      </c>
      <c r="G472" s="8">
        <v>7.9492699721207441E-2</v>
      </c>
      <c r="H472" s="8">
        <v>3.974634986060372E-2</v>
      </c>
      <c r="I472" s="8">
        <v>35670.277500464479</v>
      </c>
      <c r="J472" s="8">
        <v>934557.75993294222</v>
      </c>
      <c r="K472" s="8">
        <v>580052.18511133152</v>
      </c>
      <c r="L472" s="8">
        <v>32582597.535345472</v>
      </c>
      <c r="M472" s="8">
        <v>127559074.68767309</v>
      </c>
      <c r="N472" s="8">
        <v>1934056.3971331017</v>
      </c>
    </row>
    <row r="473" spans="1:14" x14ac:dyDescent="0.25">
      <c r="A473" t="s">
        <v>144</v>
      </c>
      <c r="B473">
        <v>53</v>
      </c>
      <c r="C473">
        <v>2015</v>
      </c>
      <c r="D473">
        <v>3</v>
      </c>
      <c r="E473" s="8">
        <v>-9.1388376373634908E-2</v>
      </c>
      <c r="F473" s="8">
        <v>-3.0462792124544971E-2</v>
      </c>
      <c r="G473" s="8">
        <v>-1.8222146969253061E-2</v>
      </c>
      <c r="H473" s="8">
        <v>-6.0740489897510202E-3</v>
      </c>
      <c r="I473" s="8">
        <v>35670.277500464479</v>
      </c>
      <c r="J473" s="8">
        <v>4884617.4878759487</v>
      </c>
      <c r="K473" s="8">
        <v>556835.42858220183</v>
      </c>
      <c r="L473" s="8">
        <v>27050550.519146059</v>
      </c>
      <c r="M473" s="8">
        <v>121334987.73881425</v>
      </c>
      <c r="N473" s="8">
        <v>1808745.809881306</v>
      </c>
    </row>
    <row r="474" spans="1:14" x14ac:dyDescent="0.25">
      <c r="A474" t="s">
        <v>144</v>
      </c>
      <c r="B474">
        <v>53</v>
      </c>
      <c r="C474">
        <v>2016</v>
      </c>
      <c r="D474">
        <v>4</v>
      </c>
      <c r="E474" s="8">
        <v>-6.3175336377088664E-2</v>
      </c>
      <c r="F474" s="8">
        <v>-1.5793834094272166E-2</v>
      </c>
      <c r="G474" s="8">
        <v>2.6006573478558653E-2</v>
      </c>
      <c r="H474" s="8">
        <v>6.5016433696396632E-3</v>
      </c>
      <c r="I474" s="8">
        <v>35670.277500464479</v>
      </c>
      <c r="J474" s="8">
        <v>2965422.4902445073</v>
      </c>
      <c r="K474" s="8">
        <v>527698.78018669039</v>
      </c>
      <c r="L474" s="8">
        <v>31293199.663996663</v>
      </c>
      <c r="M474" s="8">
        <v>135791213.48528123</v>
      </c>
      <c r="N474" s="8">
        <v>1587680.4330164171</v>
      </c>
    </row>
    <row r="475" spans="1:14" x14ac:dyDescent="0.25">
      <c r="A475" t="s">
        <v>144</v>
      </c>
      <c r="B475">
        <v>53</v>
      </c>
      <c r="C475">
        <v>2017</v>
      </c>
      <c r="D475">
        <v>5</v>
      </c>
      <c r="E475" s="8">
        <v>-0.12443646636733299</v>
      </c>
      <c r="F475" s="8">
        <v>-2.4887293273466598E-2</v>
      </c>
      <c r="G475" s="8">
        <v>-1.9698562835771108E-2</v>
      </c>
      <c r="H475" s="8">
        <v>-3.9397125671542218E-3</v>
      </c>
      <c r="I475" s="8">
        <v>35670.277500464479</v>
      </c>
      <c r="J475" s="8">
        <v>2130044.0651823757</v>
      </c>
      <c r="K475" s="8">
        <v>528247.1786874684</v>
      </c>
      <c r="L475" s="8">
        <v>32297208.14515866</v>
      </c>
      <c r="M475" s="8">
        <v>137624074.34725064</v>
      </c>
      <c r="N475" s="8">
        <v>1424118.3450939897</v>
      </c>
    </row>
    <row r="476" spans="1:14" x14ac:dyDescent="0.25">
      <c r="A476" t="s">
        <v>144</v>
      </c>
      <c r="B476">
        <v>53</v>
      </c>
      <c r="C476">
        <v>2018</v>
      </c>
      <c r="D476">
        <v>6</v>
      </c>
      <c r="E476" s="8">
        <v>3.9754254345691825E-2</v>
      </c>
      <c r="F476" s="8">
        <v>6.6257090576153045E-3</v>
      </c>
      <c r="G476" s="8">
        <v>0.16058749626851737</v>
      </c>
      <c r="H476" s="8">
        <v>2.6764582711419561E-2</v>
      </c>
      <c r="I476" s="8">
        <v>35670.277500464479</v>
      </c>
      <c r="J476" s="8">
        <v>3039235.1868593511</v>
      </c>
      <c r="K476" s="8">
        <v>537437.87616888701</v>
      </c>
      <c r="L476" s="8">
        <v>34106729.014785342</v>
      </c>
      <c r="M476" s="8">
        <v>139929274.79032311</v>
      </c>
      <c r="N476" s="8">
        <v>1245226.8902579998</v>
      </c>
    </row>
    <row r="477" spans="1:14" x14ac:dyDescent="0.25">
      <c r="A477" t="s">
        <v>144</v>
      </c>
      <c r="B477">
        <v>53</v>
      </c>
      <c r="C477">
        <v>2019</v>
      </c>
      <c r="D477">
        <v>7</v>
      </c>
      <c r="E477" s="8">
        <v>1.8988187206753021E-2</v>
      </c>
      <c r="F477" s="8">
        <v>2.7125981723932885E-3</v>
      </c>
      <c r="G477" s="8">
        <v>0.15500590702556605</v>
      </c>
      <c r="H477" s="8">
        <v>2.2143701003652292E-2</v>
      </c>
      <c r="I477" s="8">
        <v>35670.277500464479</v>
      </c>
      <c r="J477" s="8">
        <v>4256251.085736</v>
      </c>
      <c r="K477" s="8">
        <v>1311238.4351039999</v>
      </c>
      <c r="L477" s="8">
        <v>29505517.800095998</v>
      </c>
      <c r="M477" s="8">
        <v>138947640.20888397</v>
      </c>
      <c r="N477" s="8">
        <v>706826.95199999993</v>
      </c>
    </row>
    <row r="478" spans="1:14" x14ac:dyDescent="0.25">
      <c r="A478" t="s">
        <v>144</v>
      </c>
      <c r="B478">
        <v>53</v>
      </c>
      <c r="C478">
        <v>2020</v>
      </c>
      <c r="D478">
        <v>8</v>
      </c>
      <c r="E478" s="8">
        <v>0.2463308910163404</v>
      </c>
      <c r="F478" s="8">
        <v>3.079136137704255E-2</v>
      </c>
      <c r="G478" s="8">
        <v>0.39701864110955043</v>
      </c>
      <c r="H478" s="8">
        <v>4.9627330138693804E-2</v>
      </c>
      <c r="I478" s="8">
        <v>35670.277500464479</v>
      </c>
      <c r="J478" s="8">
        <v>5791938.3200000003</v>
      </c>
      <c r="K478" s="8">
        <v>372159.9</v>
      </c>
      <c r="L478" s="8">
        <v>28106698.16</v>
      </c>
      <c r="M478" s="8">
        <v>145145507.75999999</v>
      </c>
      <c r="N478" s="8">
        <v>642960</v>
      </c>
    </row>
    <row r="479" spans="1:14" x14ac:dyDescent="0.25">
      <c r="A479" t="s">
        <v>145</v>
      </c>
      <c r="B479">
        <v>54</v>
      </c>
      <c r="C479">
        <v>2012</v>
      </c>
      <c r="D479">
        <v>0</v>
      </c>
      <c r="E479">
        <v>0</v>
      </c>
      <c r="F479" s="8">
        <v>0</v>
      </c>
      <c r="G479">
        <v>0</v>
      </c>
      <c r="H479">
        <v>0</v>
      </c>
      <c r="I479" s="8">
        <v>22192.195033633114</v>
      </c>
      <c r="J479" s="8">
        <v>829901.08141918248</v>
      </c>
      <c r="K479" s="8">
        <v>584763.03311001835</v>
      </c>
      <c r="L479" s="8">
        <v>6047721.5592611004</v>
      </c>
      <c r="M479" s="8">
        <v>31794862.674199659</v>
      </c>
      <c r="N479" s="8">
        <v>1030873.0436409257</v>
      </c>
    </row>
    <row r="480" spans="1:14" x14ac:dyDescent="0.25">
      <c r="A480" t="s">
        <v>145</v>
      </c>
      <c r="B480">
        <v>54</v>
      </c>
      <c r="C480">
        <v>2013</v>
      </c>
      <c r="D480">
        <v>1</v>
      </c>
      <c r="E480" s="8">
        <v>-0.16383669276186896</v>
      </c>
      <c r="F480" s="8">
        <v>-0.16383669276186896</v>
      </c>
      <c r="G480" s="8">
        <v>-0.15742171731006385</v>
      </c>
      <c r="H480" s="8">
        <v>-0.15742171731006385</v>
      </c>
      <c r="I480" s="8">
        <v>22192.195033633114</v>
      </c>
      <c r="J480" s="8">
        <v>889305.36538215296</v>
      </c>
      <c r="K480" s="8">
        <v>729304.63099430117</v>
      </c>
      <c r="L480" s="8">
        <v>7116792.6515479432</v>
      </c>
      <c r="M480" s="8">
        <v>33103522.882344432</v>
      </c>
      <c r="N480" s="8">
        <v>1039764.6596433322</v>
      </c>
    </row>
    <row r="481" spans="1:14" x14ac:dyDescent="0.25">
      <c r="A481" t="s">
        <v>145</v>
      </c>
      <c r="B481">
        <v>54</v>
      </c>
      <c r="C481">
        <v>2014</v>
      </c>
      <c r="D481">
        <v>2</v>
      </c>
      <c r="E481" s="8">
        <v>-6.6195690416414502E-2</v>
      </c>
      <c r="F481" s="8">
        <v>-3.3097845208207251E-2</v>
      </c>
      <c r="G481" s="8">
        <v>-6.4937419650759498E-2</v>
      </c>
      <c r="H481" s="8">
        <v>-3.2468709825379749E-2</v>
      </c>
      <c r="I481" s="8">
        <v>22192.195033633114</v>
      </c>
      <c r="J481" s="8">
        <v>860240.85077721032</v>
      </c>
      <c r="K481" s="8">
        <v>882979.77666614484</v>
      </c>
      <c r="L481" s="8">
        <v>6540512.5457481453</v>
      </c>
      <c r="M481" s="8">
        <v>33633497.367406219</v>
      </c>
      <c r="N481" s="8">
        <v>1114386.1158003642</v>
      </c>
    </row>
    <row r="482" spans="1:14" x14ac:dyDescent="0.25">
      <c r="A482" t="s">
        <v>145</v>
      </c>
      <c r="B482">
        <v>54</v>
      </c>
      <c r="C482">
        <v>2015</v>
      </c>
      <c r="D482">
        <v>3</v>
      </c>
      <c r="E482" s="8">
        <v>-0.10033831860685478</v>
      </c>
      <c r="F482" s="8">
        <v>-3.3446106202284928E-2</v>
      </c>
      <c r="G482" s="8">
        <v>-0.10412654935033124</v>
      </c>
      <c r="H482" s="8">
        <v>-3.4708849783443747E-2</v>
      </c>
      <c r="I482" s="8">
        <v>22192.195033633114</v>
      </c>
      <c r="J482" s="8">
        <v>627885.09341588395</v>
      </c>
      <c r="K482" s="8">
        <v>867246.53190670384</v>
      </c>
      <c r="L482" s="8">
        <v>6067513.804592466</v>
      </c>
      <c r="M482" s="8">
        <v>32851218.481971763</v>
      </c>
      <c r="N482" s="8">
        <v>1037146.125745109</v>
      </c>
    </row>
    <row r="483" spans="1:14" x14ac:dyDescent="0.25">
      <c r="A483" t="s">
        <v>145</v>
      </c>
      <c r="B483">
        <v>54</v>
      </c>
      <c r="C483">
        <v>2016</v>
      </c>
      <c r="D483">
        <v>4</v>
      </c>
      <c r="E483" s="8">
        <v>-7.4818388607178266E-2</v>
      </c>
      <c r="F483" s="8">
        <v>-1.8704597151794566E-2</v>
      </c>
      <c r="G483" s="8">
        <v>-8.3607509903214305E-2</v>
      </c>
      <c r="H483" s="8">
        <v>-2.0901877475803576E-2</v>
      </c>
      <c r="I483" s="8">
        <v>22192.195033633114</v>
      </c>
      <c r="J483" s="8">
        <v>855712.23011693486</v>
      </c>
      <c r="K483" s="8">
        <v>904896.9373016184</v>
      </c>
      <c r="L483" s="8">
        <v>6457510.4059282718</v>
      </c>
      <c r="M483" s="8">
        <v>32362519.646955505</v>
      </c>
      <c r="N483" s="8">
        <v>907670.17274068238</v>
      </c>
    </row>
    <row r="484" spans="1:14" x14ac:dyDescent="0.25">
      <c r="A484" t="s">
        <v>145</v>
      </c>
      <c r="B484">
        <v>54</v>
      </c>
      <c r="C484">
        <v>2017</v>
      </c>
      <c r="D484">
        <v>5</v>
      </c>
      <c r="E484" s="8">
        <v>-8.76490745739094E-2</v>
      </c>
      <c r="F484" s="8">
        <v>-1.752981491478188E-2</v>
      </c>
      <c r="G484" s="8">
        <v>-0.10139312806307811</v>
      </c>
      <c r="H484" s="8">
        <v>-2.0278625612615623E-2</v>
      </c>
      <c r="I484" s="8">
        <v>22192.195033633114</v>
      </c>
      <c r="J484" s="8">
        <v>644438.30033247848</v>
      </c>
      <c r="K484" s="8">
        <v>947610.95069238194</v>
      </c>
      <c r="L484" s="8">
        <v>6268738.4529382782</v>
      </c>
      <c r="M484" s="8">
        <v>31721509.078980125</v>
      </c>
      <c r="N484" s="8">
        <v>885507.01851982484</v>
      </c>
    </row>
    <row r="485" spans="1:14" x14ac:dyDescent="0.25">
      <c r="A485" t="s">
        <v>145</v>
      </c>
      <c r="B485">
        <v>54</v>
      </c>
      <c r="C485">
        <v>2018</v>
      </c>
      <c r="D485">
        <v>6</v>
      </c>
      <c r="E485" s="8">
        <v>-2.3891304620644663E-2</v>
      </c>
      <c r="F485" s="8">
        <v>-3.9818841034407774E-3</v>
      </c>
      <c r="G485" s="8">
        <v>-3.8132076907339031E-2</v>
      </c>
      <c r="H485" s="8">
        <v>-6.3553461512231716E-3</v>
      </c>
      <c r="I485" s="8">
        <v>22192.195033633114</v>
      </c>
      <c r="J485" s="8">
        <v>1218211.1087734222</v>
      </c>
      <c r="K485" s="8">
        <v>1067762.5593086085</v>
      </c>
      <c r="L485" s="8">
        <v>6009558.9844804937</v>
      </c>
      <c r="M485" s="8">
        <v>34743990.935532331</v>
      </c>
      <c r="N485" s="8">
        <v>765005.30084159982</v>
      </c>
    </row>
    <row r="486" spans="1:14" x14ac:dyDescent="0.25">
      <c r="A486" t="s">
        <v>145</v>
      </c>
      <c r="B486">
        <v>54</v>
      </c>
      <c r="C486">
        <v>2019</v>
      </c>
      <c r="D486">
        <v>7</v>
      </c>
      <c r="E486" s="8">
        <v>6.306066490561435E-2</v>
      </c>
      <c r="F486" s="8">
        <v>9.0086664150877648E-3</v>
      </c>
      <c r="G486" s="8">
        <v>3.7754316524141296E-2</v>
      </c>
      <c r="H486" s="8">
        <v>5.3934737891630424E-3</v>
      </c>
      <c r="I486" s="8">
        <v>22192.195033633114</v>
      </c>
      <c r="J486" s="8">
        <v>999420.04141199996</v>
      </c>
      <c r="K486" s="8">
        <v>2003248.1615639997</v>
      </c>
      <c r="L486" s="8">
        <v>6609031.3208399992</v>
      </c>
      <c r="M486" s="8">
        <v>34309601.978807993</v>
      </c>
      <c r="N486" s="8">
        <v>400917.81599999993</v>
      </c>
    </row>
    <row r="487" spans="1:14" x14ac:dyDescent="0.25">
      <c r="A487" t="s">
        <v>145</v>
      </c>
      <c r="B487">
        <v>54</v>
      </c>
      <c r="C487">
        <v>2020</v>
      </c>
      <c r="D487">
        <v>8</v>
      </c>
      <c r="E487" s="8">
        <v>0.262849641536195</v>
      </c>
      <c r="F487" s="8">
        <v>3.2856205192024375E-2</v>
      </c>
      <c r="G487" s="8">
        <v>0.23264989576202247</v>
      </c>
      <c r="H487" s="8">
        <v>2.9081236970252809E-2</v>
      </c>
      <c r="I487" s="8">
        <v>22192.195033633114</v>
      </c>
      <c r="J487" s="8">
        <v>1526262.43</v>
      </c>
      <c r="K487" s="8">
        <v>825012.9</v>
      </c>
      <c r="L487" s="8">
        <v>7682954.3499999996</v>
      </c>
      <c r="M487" s="8">
        <v>36808190.079999998</v>
      </c>
      <c r="N487" s="8">
        <v>324660</v>
      </c>
    </row>
    <row r="488" spans="1:14" x14ac:dyDescent="0.25">
      <c r="A488" t="s">
        <v>146</v>
      </c>
      <c r="B488">
        <v>55</v>
      </c>
      <c r="C488">
        <v>2012</v>
      </c>
      <c r="D488">
        <v>0</v>
      </c>
      <c r="E488">
        <v>0</v>
      </c>
      <c r="F488" s="8">
        <v>0</v>
      </c>
      <c r="G488">
        <v>0</v>
      </c>
      <c r="H488">
        <v>0</v>
      </c>
      <c r="I488" s="8">
        <v>60498.051959532495</v>
      </c>
      <c r="J488" s="8">
        <v>609842.07095752843</v>
      </c>
      <c r="K488" s="8">
        <v>1252729.3221626566</v>
      </c>
      <c r="L488" s="8">
        <v>7718401.4230104648</v>
      </c>
      <c r="M488" s="8">
        <v>19365808.929656591</v>
      </c>
      <c r="N488" s="8">
        <v>626058.94905863737</v>
      </c>
    </row>
    <row r="489" spans="1:14" x14ac:dyDescent="0.25">
      <c r="A489" t="s">
        <v>146</v>
      </c>
      <c r="B489">
        <v>55</v>
      </c>
      <c r="C489">
        <v>2013</v>
      </c>
      <c r="D489">
        <v>1</v>
      </c>
      <c r="E489" s="8">
        <v>8.2337314686926108E-2</v>
      </c>
      <c r="F489" s="8">
        <v>8.2337314686926108E-2</v>
      </c>
      <c r="G489" s="8">
        <v>0.14322548812276342</v>
      </c>
      <c r="H489" s="8">
        <v>0.14322548812276342</v>
      </c>
      <c r="I489" s="8">
        <v>60498.051959532495</v>
      </c>
      <c r="J489" s="8">
        <v>941261.21002969565</v>
      </c>
      <c r="K489" s="8">
        <v>1393581.1385730936</v>
      </c>
      <c r="L489" s="8">
        <v>13882845.380702609</v>
      </c>
      <c r="M489" s="8">
        <v>46854156.034684718</v>
      </c>
      <c r="N489" s="8">
        <v>621675.27979740268</v>
      </c>
    </row>
    <row r="490" spans="1:14" x14ac:dyDescent="0.25">
      <c r="A490" t="s">
        <v>146</v>
      </c>
      <c r="B490">
        <v>55</v>
      </c>
      <c r="C490">
        <v>2014</v>
      </c>
      <c r="D490">
        <v>2</v>
      </c>
      <c r="E490" s="8">
        <v>7.0589327930233398E-2</v>
      </c>
      <c r="F490" s="8">
        <v>3.5294663965116699E-2</v>
      </c>
      <c r="G490" s="8">
        <v>0.16249919341485433</v>
      </c>
      <c r="H490" s="8">
        <v>8.1249596707427166E-2</v>
      </c>
      <c r="I490" s="8">
        <v>60498.051959532495</v>
      </c>
      <c r="J490" s="8">
        <v>847835.71817256743</v>
      </c>
      <c r="K490" s="8">
        <v>1518077.1949903008</v>
      </c>
      <c r="L490" s="8">
        <v>13039970.908640901</v>
      </c>
      <c r="M490" s="8">
        <v>55264085.575187117</v>
      </c>
      <c r="N490" s="8">
        <v>668675.50358062738</v>
      </c>
    </row>
    <row r="491" spans="1:14" x14ac:dyDescent="0.25">
      <c r="A491" t="s">
        <v>146</v>
      </c>
      <c r="B491">
        <v>55</v>
      </c>
      <c r="C491">
        <v>2015</v>
      </c>
      <c r="D491">
        <v>3</v>
      </c>
      <c r="E491" s="8">
        <v>0.17030660718643317</v>
      </c>
      <c r="F491" s="8">
        <v>5.6768869062144393E-2</v>
      </c>
      <c r="G491" s="8">
        <v>0.29164408446154499</v>
      </c>
      <c r="H491" s="8">
        <v>9.7214694820514994E-2</v>
      </c>
      <c r="I491" s="8">
        <v>60498.051959532495</v>
      </c>
      <c r="J491" s="8">
        <v>585130.23493999045</v>
      </c>
      <c r="K491" s="8">
        <v>1463997.0291264837</v>
      </c>
      <c r="L491" s="8">
        <v>10930453.486562015</v>
      </c>
      <c r="M491" s="8">
        <v>55413065.303109899</v>
      </c>
      <c r="N491" s="8">
        <v>628305.60589874128</v>
      </c>
    </row>
    <row r="492" spans="1:14" x14ac:dyDescent="0.25">
      <c r="A492" t="s">
        <v>146</v>
      </c>
      <c r="B492">
        <v>55</v>
      </c>
      <c r="C492">
        <v>2016</v>
      </c>
      <c r="D492">
        <v>4</v>
      </c>
      <c r="E492" s="8">
        <v>0.30697166742390036</v>
      </c>
      <c r="F492" s="8">
        <v>7.6742916855975091E-2</v>
      </c>
      <c r="G492" s="8">
        <v>0.45645027629345319</v>
      </c>
      <c r="H492" s="8">
        <v>0.1141125690733633</v>
      </c>
      <c r="I492" s="8">
        <v>60498.051959532495</v>
      </c>
      <c r="J492" s="8">
        <v>950115.70400608773</v>
      </c>
      <c r="K492" s="8">
        <v>1537680.9246002671</v>
      </c>
      <c r="L492" s="8">
        <v>11161293.634739185</v>
      </c>
      <c r="M492" s="8">
        <v>57290746.69719664</v>
      </c>
      <c r="N492" s="8">
        <v>537871.28884109796</v>
      </c>
    </row>
    <row r="493" spans="1:14" x14ac:dyDescent="0.25">
      <c r="A493" t="s">
        <v>146</v>
      </c>
      <c r="B493">
        <v>55</v>
      </c>
      <c r="C493">
        <v>2017</v>
      </c>
      <c r="D493">
        <v>5</v>
      </c>
      <c r="E493" s="8">
        <v>0.25552312922612846</v>
      </c>
      <c r="F493" s="8">
        <v>5.1104625845225696E-2</v>
      </c>
      <c r="G493" s="8">
        <v>0.43208388604542997</v>
      </c>
      <c r="H493" s="8">
        <v>8.6416777209085999E-2</v>
      </c>
      <c r="I493" s="8">
        <v>60498.051959532495</v>
      </c>
      <c r="J493" s="8">
        <v>844300.11314442323</v>
      </c>
      <c r="K493" s="8">
        <v>1590800.1641111337</v>
      </c>
      <c r="L493" s="8">
        <v>10072539.108517949</v>
      </c>
      <c r="M493" s="8">
        <v>58434590.710061252</v>
      </c>
      <c r="N493" s="8">
        <v>444772.58063764492</v>
      </c>
    </row>
    <row r="494" spans="1:14" x14ac:dyDescent="0.25">
      <c r="A494" t="s">
        <v>146</v>
      </c>
      <c r="B494">
        <v>55</v>
      </c>
      <c r="C494">
        <v>2018</v>
      </c>
      <c r="D494">
        <v>6</v>
      </c>
      <c r="E494" s="8">
        <v>0.2334076115997529</v>
      </c>
      <c r="F494" s="8">
        <v>3.8901268599958815E-2</v>
      </c>
      <c r="G494" s="8">
        <v>0.43506942666110343</v>
      </c>
      <c r="H494" s="8">
        <v>7.2511571110183901E-2</v>
      </c>
      <c r="I494" s="8">
        <v>60498.051959532495</v>
      </c>
      <c r="J494" s="8">
        <v>1046183.2019520801</v>
      </c>
      <c r="K494" s="8">
        <v>1662632.4932354121</v>
      </c>
      <c r="L494" s="8">
        <v>17997567.628243223</v>
      </c>
      <c r="M494" s="8">
        <v>63197917.548636436</v>
      </c>
      <c r="N494" s="8">
        <v>390494.1691403999</v>
      </c>
    </row>
    <row r="495" spans="1:14" x14ac:dyDescent="0.25">
      <c r="A495" t="s">
        <v>146</v>
      </c>
      <c r="B495">
        <v>55</v>
      </c>
      <c r="C495">
        <v>2019</v>
      </c>
      <c r="D495">
        <v>7</v>
      </c>
      <c r="E495" s="8">
        <v>0.19690790944444669</v>
      </c>
      <c r="F495" s="8">
        <v>2.8129701349206671E-2</v>
      </c>
      <c r="G495" s="8">
        <v>0.42552709648502296</v>
      </c>
      <c r="H495" s="8">
        <v>6.0789585212146134E-2</v>
      </c>
      <c r="I495" s="8">
        <v>60498.051959532495</v>
      </c>
      <c r="J495" s="8">
        <v>1198232.5399199999</v>
      </c>
      <c r="K495" s="8">
        <v>283346.26772399998</v>
      </c>
      <c r="L495" s="8">
        <v>19201191.380123999</v>
      </c>
      <c r="M495" s="8">
        <v>67947488.168819994</v>
      </c>
      <c r="N495" s="8">
        <v>219742.84799999997</v>
      </c>
    </row>
    <row r="496" spans="1:14" x14ac:dyDescent="0.25">
      <c r="A496" t="s">
        <v>146</v>
      </c>
      <c r="B496">
        <v>55</v>
      </c>
      <c r="C496">
        <v>2020</v>
      </c>
      <c r="D496">
        <v>8</v>
      </c>
      <c r="E496" s="8">
        <v>0.27309126347275958</v>
      </c>
      <c r="F496" s="8">
        <v>3.4136407934094948E-2</v>
      </c>
      <c r="G496" s="8">
        <v>0.52644540531757589</v>
      </c>
      <c r="H496" s="8">
        <v>6.5805675664696986E-2</v>
      </c>
      <c r="I496" s="8">
        <v>60498.051959532495</v>
      </c>
      <c r="J496" s="8">
        <v>1507473.65</v>
      </c>
      <c r="K496" s="8">
        <v>1237950.75</v>
      </c>
      <c r="L496" s="8">
        <v>21301107.27</v>
      </c>
      <c r="M496" s="8">
        <v>74657947.780000001</v>
      </c>
      <c r="N496" s="8">
        <v>213000</v>
      </c>
    </row>
    <row r="497" spans="1:14" x14ac:dyDescent="0.25">
      <c r="A497" t="s">
        <v>147</v>
      </c>
      <c r="B497">
        <v>56</v>
      </c>
      <c r="C497">
        <v>2012</v>
      </c>
      <c r="D497">
        <v>0</v>
      </c>
      <c r="E497">
        <v>0</v>
      </c>
      <c r="F497" s="8">
        <v>0</v>
      </c>
      <c r="G497">
        <v>0</v>
      </c>
      <c r="H497">
        <v>0</v>
      </c>
      <c r="I497" s="8">
        <v>40494.624096991814</v>
      </c>
      <c r="J497" s="8">
        <v>4401241.3114997</v>
      </c>
      <c r="K497" s="8">
        <v>173807.9446054812</v>
      </c>
      <c r="L497" s="8">
        <v>18458863.524780408</v>
      </c>
      <c r="M497" s="8">
        <v>88282064.611177653</v>
      </c>
      <c r="N497" s="8">
        <v>1321139.6853945141</v>
      </c>
    </row>
    <row r="498" spans="1:14" x14ac:dyDescent="0.25">
      <c r="A498" t="s">
        <v>147</v>
      </c>
      <c r="B498">
        <v>56</v>
      </c>
      <c r="C498">
        <v>2013</v>
      </c>
      <c r="D498">
        <v>1</v>
      </c>
      <c r="E498" s="8">
        <v>3.1699630104089167E-2</v>
      </c>
      <c r="F498" s="8">
        <v>3.1699630104089167E-2</v>
      </c>
      <c r="G498" s="8">
        <v>7.2815043545319411E-2</v>
      </c>
      <c r="H498" s="8">
        <v>7.2815043545319411E-2</v>
      </c>
      <c r="I498" s="8">
        <v>40494.624096991814</v>
      </c>
      <c r="J498" s="8">
        <v>4609816.5369172217</v>
      </c>
      <c r="K498" s="8">
        <v>188319.42083429857</v>
      </c>
      <c r="L498" s="8">
        <v>18307891.905516073</v>
      </c>
      <c r="M498" s="8">
        <v>87458634.02214238</v>
      </c>
      <c r="N498" s="8">
        <v>1439072.5952215258</v>
      </c>
    </row>
    <row r="499" spans="1:14" x14ac:dyDescent="0.25">
      <c r="A499" t="s">
        <v>147</v>
      </c>
      <c r="B499">
        <v>56</v>
      </c>
      <c r="C499">
        <v>2014</v>
      </c>
      <c r="D499">
        <v>2</v>
      </c>
      <c r="E499" s="8">
        <v>0.13671189569103059</v>
      </c>
      <c r="F499" s="8">
        <v>6.8355947845515297E-2</v>
      </c>
      <c r="G499" s="8">
        <v>0.19610982668617025</v>
      </c>
      <c r="H499" s="8">
        <v>9.8054913343085123E-2</v>
      </c>
      <c r="I499" s="8">
        <v>40494.624096991814</v>
      </c>
      <c r="J499" s="8">
        <v>4689843.0043550292</v>
      </c>
      <c r="K499" s="8">
        <v>203854.59339826976</v>
      </c>
      <c r="L499" s="8">
        <v>35992112.122021511</v>
      </c>
      <c r="M499" s="8">
        <v>97643467.090911299</v>
      </c>
      <c r="N499" s="8">
        <v>1570973.0641840468</v>
      </c>
    </row>
    <row r="500" spans="1:14" x14ac:dyDescent="0.25">
      <c r="A500" t="s">
        <v>147</v>
      </c>
      <c r="B500">
        <v>56</v>
      </c>
      <c r="C500">
        <v>2015</v>
      </c>
      <c r="D500">
        <v>3</v>
      </c>
      <c r="E500" s="8">
        <v>-5.8676372253656704E-2</v>
      </c>
      <c r="F500" s="8">
        <v>-1.9558790751218903E-2</v>
      </c>
      <c r="G500" s="8">
        <v>1.8224248467612062E-2</v>
      </c>
      <c r="H500" s="8">
        <v>6.074749489204021E-3</v>
      </c>
      <c r="I500" s="8">
        <v>40494.624096991814</v>
      </c>
      <c r="J500" s="8">
        <v>4586318.7011446375</v>
      </c>
      <c r="K500" s="8">
        <v>219439.99690176561</v>
      </c>
      <c r="L500" s="8">
        <v>38609602.784582295</v>
      </c>
      <c r="M500" s="8">
        <v>96322318.788734451</v>
      </c>
      <c r="N500" s="8">
        <v>1514161.8017573149</v>
      </c>
    </row>
    <row r="501" spans="1:14" x14ac:dyDescent="0.25">
      <c r="A501" t="s">
        <v>147</v>
      </c>
      <c r="B501">
        <v>56</v>
      </c>
      <c r="C501">
        <v>2016</v>
      </c>
      <c r="D501">
        <v>4</v>
      </c>
      <c r="E501" s="8">
        <v>1.3603577938954463E-2</v>
      </c>
      <c r="F501" s="8">
        <v>3.4008944847386158E-3</v>
      </c>
      <c r="G501" s="8">
        <v>0.10747349925470429</v>
      </c>
      <c r="H501" s="8">
        <v>2.6868374813676071E-2</v>
      </c>
      <c r="I501" s="8">
        <v>40494.624096991814</v>
      </c>
      <c r="J501" s="8">
        <v>5731438.6762766903</v>
      </c>
      <c r="K501" s="8">
        <v>228340.92419593802</v>
      </c>
      <c r="L501" s="8">
        <v>40842106.035872899</v>
      </c>
      <c r="M501" s="8">
        <v>99711911.35331817</v>
      </c>
      <c r="N501" s="8">
        <v>1326960.3419587337</v>
      </c>
    </row>
    <row r="502" spans="1:14" x14ac:dyDescent="0.25">
      <c r="A502" t="s">
        <v>147</v>
      </c>
      <c r="B502">
        <v>56</v>
      </c>
      <c r="C502">
        <v>2017</v>
      </c>
      <c r="D502">
        <v>5</v>
      </c>
      <c r="E502" s="8">
        <v>6.3980705619547676E-2</v>
      </c>
      <c r="F502" s="8">
        <v>1.2796141123909536E-2</v>
      </c>
      <c r="G502" s="8">
        <v>0.17434716966118685</v>
      </c>
      <c r="H502" s="8">
        <v>3.4869433932237369E-2</v>
      </c>
      <c r="I502" s="8">
        <v>40494.624096991814</v>
      </c>
      <c r="J502" s="8">
        <v>8754482.7751887571</v>
      </c>
      <c r="K502" s="8">
        <v>235293.43881095556</v>
      </c>
      <c r="L502" s="8">
        <v>43110549.078007683</v>
      </c>
      <c r="M502" s="8">
        <v>106099060.46902476</v>
      </c>
      <c r="N502" s="8">
        <v>1231633.5404168246</v>
      </c>
    </row>
    <row r="503" spans="1:14" x14ac:dyDescent="0.25">
      <c r="A503" t="s">
        <v>147</v>
      </c>
      <c r="B503">
        <v>56</v>
      </c>
      <c r="C503">
        <v>2018</v>
      </c>
      <c r="D503">
        <v>6</v>
      </c>
      <c r="E503" s="8">
        <v>5.2793063854803264E-2</v>
      </c>
      <c r="F503" s="8">
        <v>8.7988439758005434E-3</v>
      </c>
      <c r="G503" s="8">
        <v>0.17996761975009973</v>
      </c>
      <c r="H503" s="8">
        <v>2.9994603291683287E-2</v>
      </c>
      <c r="I503" s="8">
        <v>40494.624096991814</v>
      </c>
      <c r="J503" s="8">
        <v>6087583.616021527</v>
      </c>
      <c r="K503" s="8">
        <v>247116.04227100432</v>
      </c>
      <c r="L503" s="8">
        <v>28645895.277967539</v>
      </c>
      <c r="M503" s="8">
        <v>109837153.50837354</v>
      </c>
      <c r="N503" s="8">
        <v>1074472.2297035998</v>
      </c>
    </row>
    <row r="504" spans="1:14" x14ac:dyDescent="0.25">
      <c r="A504" t="s">
        <v>147</v>
      </c>
      <c r="B504">
        <v>56</v>
      </c>
      <c r="C504">
        <v>2019</v>
      </c>
      <c r="D504">
        <v>7</v>
      </c>
      <c r="E504" s="8">
        <v>2.4971154935656131E-2</v>
      </c>
      <c r="F504" s="8">
        <v>3.5673078479508758E-3</v>
      </c>
      <c r="G504" s="8">
        <v>0.16803240884179613</v>
      </c>
      <c r="H504" s="8">
        <v>2.4004629834542303E-2</v>
      </c>
      <c r="I504" s="8">
        <v>40494.624096991814</v>
      </c>
      <c r="J504" s="8">
        <v>7867109.0861999989</v>
      </c>
      <c r="K504" s="8">
        <v>1215013.0900439997</v>
      </c>
      <c r="L504" s="8">
        <v>28522772.942195997</v>
      </c>
      <c r="M504" s="8">
        <v>110163604.96705198</v>
      </c>
      <c r="N504" s="8">
        <v>543148.63199999987</v>
      </c>
    </row>
    <row r="505" spans="1:14" x14ac:dyDescent="0.25">
      <c r="A505" t="s">
        <v>147</v>
      </c>
      <c r="B505">
        <v>56</v>
      </c>
      <c r="C505">
        <v>2020</v>
      </c>
      <c r="D505">
        <v>8</v>
      </c>
      <c r="E505" s="8">
        <v>0.10902679032400489</v>
      </c>
      <c r="F505" s="8">
        <v>1.3628348790500611E-2</v>
      </c>
      <c r="G505" s="8">
        <v>0.26759958807778778</v>
      </c>
      <c r="H505" s="8">
        <v>3.3449948509723472E-2</v>
      </c>
      <c r="I505" s="8">
        <v>40494.624096991814</v>
      </c>
      <c r="J505" s="8">
        <v>10523862.27</v>
      </c>
      <c r="K505" s="8">
        <v>170054.66</v>
      </c>
      <c r="L505" s="8">
        <v>29745195.66</v>
      </c>
      <c r="M505" s="8">
        <v>116099644.98999999</v>
      </c>
      <c r="N505" s="8">
        <v>406380</v>
      </c>
    </row>
    <row r="506" spans="1:14" x14ac:dyDescent="0.25">
      <c r="A506" t="s">
        <v>148</v>
      </c>
      <c r="B506">
        <v>57</v>
      </c>
      <c r="C506">
        <v>2012</v>
      </c>
      <c r="D506">
        <v>0</v>
      </c>
      <c r="E506">
        <v>0</v>
      </c>
      <c r="F506" s="8">
        <v>0</v>
      </c>
      <c r="G506">
        <v>0</v>
      </c>
      <c r="H506">
        <v>0</v>
      </c>
      <c r="I506" s="8">
        <v>25365.406479581798</v>
      </c>
      <c r="J506" s="8">
        <v>844154.01102245308</v>
      </c>
      <c r="K506" s="8">
        <v>709976.82981781964</v>
      </c>
      <c r="L506" s="8">
        <v>5449808.1080624573</v>
      </c>
      <c r="M506" s="8">
        <v>15514782.67636391</v>
      </c>
      <c r="N506" s="8">
        <v>193873.87956189024</v>
      </c>
    </row>
    <row r="507" spans="1:14" x14ac:dyDescent="0.25">
      <c r="A507" t="s">
        <v>148</v>
      </c>
      <c r="B507">
        <v>57</v>
      </c>
      <c r="C507">
        <v>2013</v>
      </c>
      <c r="D507">
        <v>1</v>
      </c>
      <c r="E507" s="8">
        <v>0.41578653666065746</v>
      </c>
      <c r="F507" s="8">
        <v>0.41578653666065746</v>
      </c>
      <c r="G507" s="8">
        <v>0.38631692275925189</v>
      </c>
      <c r="H507" s="8">
        <v>0.38631692275925189</v>
      </c>
      <c r="I507" s="8">
        <v>25365.406479581798</v>
      </c>
      <c r="J507" s="8">
        <v>991058.20163291867</v>
      </c>
      <c r="K507" s="8">
        <v>777625.19846878608</v>
      </c>
      <c r="L507" s="8">
        <v>5440792.4940060247</v>
      </c>
      <c r="M507" s="8">
        <v>15182129.632163167</v>
      </c>
      <c r="N507" s="8">
        <v>294774.65846055973</v>
      </c>
    </row>
    <row r="508" spans="1:14" x14ac:dyDescent="0.25">
      <c r="A508" t="s">
        <v>148</v>
      </c>
      <c r="B508">
        <v>57</v>
      </c>
      <c r="C508">
        <v>2014</v>
      </c>
      <c r="D508">
        <v>2</v>
      </c>
      <c r="E508" s="8">
        <v>0.37837151021223592</v>
      </c>
      <c r="F508" s="8">
        <v>0.18918575510611796</v>
      </c>
      <c r="G508" s="8">
        <v>0.31808868837678422</v>
      </c>
      <c r="H508" s="8">
        <v>0.15904434418839211</v>
      </c>
      <c r="I508" s="8">
        <v>25365.406479581798</v>
      </c>
      <c r="J508" s="8">
        <v>877805.4898686331</v>
      </c>
      <c r="K508" s="8">
        <v>835573.64911313402</v>
      </c>
      <c r="L508" s="8">
        <v>6627391.8834382063</v>
      </c>
      <c r="M508" s="8">
        <v>16894836.311761264</v>
      </c>
      <c r="N508" s="8">
        <v>306414.06001423852</v>
      </c>
    </row>
    <row r="509" spans="1:14" x14ac:dyDescent="0.25">
      <c r="A509" t="s">
        <v>148</v>
      </c>
      <c r="B509">
        <v>57</v>
      </c>
      <c r="C509">
        <v>2015</v>
      </c>
      <c r="D509">
        <v>3</v>
      </c>
      <c r="E509" s="8">
        <v>0.45424077402449387</v>
      </c>
      <c r="F509" s="8">
        <v>0.15141359134149796</v>
      </c>
      <c r="G509" s="8">
        <v>0.36286264528837819</v>
      </c>
      <c r="H509" s="8">
        <v>0.12095421509612607</v>
      </c>
      <c r="I509" s="8">
        <v>25365.406479581798</v>
      </c>
      <c r="J509" s="8">
        <v>479202.07109401445</v>
      </c>
      <c r="K509" s="8">
        <v>799566.92050343938</v>
      </c>
      <c r="L509" s="8">
        <v>4909647.5607749633</v>
      </c>
      <c r="M509" s="8">
        <v>17569808.024574362</v>
      </c>
      <c r="N509" s="8">
        <v>276488.13333923178</v>
      </c>
    </row>
    <row r="510" spans="1:14" x14ac:dyDescent="0.25">
      <c r="A510" t="s">
        <v>148</v>
      </c>
      <c r="B510">
        <v>57</v>
      </c>
      <c r="C510">
        <v>2016</v>
      </c>
      <c r="D510">
        <v>4</v>
      </c>
      <c r="E510" s="8">
        <v>0.56487426655713802</v>
      </c>
      <c r="F510" s="8">
        <v>0.1412185666392845</v>
      </c>
      <c r="G510" s="8">
        <v>0.44212197446864865</v>
      </c>
      <c r="H510" s="8">
        <v>0.11053049361716216</v>
      </c>
      <c r="I510" s="8">
        <v>25365.406479581798</v>
      </c>
      <c r="J510" s="8">
        <v>561769.36121547979</v>
      </c>
      <c r="K510" s="8">
        <v>805916.92856651277</v>
      </c>
      <c r="L510" s="8">
        <v>4364042.4054266633</v>
      </c>
      <c r="M510" s="8">
        <v>16453758.432865938</v>
      </c>
      <c r="N510" s="8">
        <v>252801.48540672878</v>
      </c>
    </row>
    <row r="511" spans="1:14" x14ac:dyDescent="0.25">
      <c r="A511" t="s">
        <v>148</v>
      </c>
      <c r="B511">
        <v>57</v>
      </c>
      <c r="C511">
        <v>2017</v>
      </c>
      <c r="D511">
        <v>5</v>
      </c>
      <c r="E511" s="8">
        <v>0.71799708907379323</v>
      </c>
      <c r="F511" s="8">
        <v>0.14359941781475866</v>
      </c>
      <c r="G511" s="8">
        <v>0.56310157381452719</v>
      </c>
      <c r="H511" s="8">
        <v>0.11262031476290543</v>
      </c>
      <c r="I511" s="8">
        <v>25365.406479581798</v>
      </c>
      <c r="J511" s="8">
        <v>633099.42170161754</v>
      </c>
      <c r="K511" s="8">
        <v>846624.78256928292</v>
      </c>
      <c r="L511" s="8">
        <v>4038775.2620941312</v>
      </c>
      <c r="M511" s="8">
        <v>17256300.813225247</v>
      </c>
      <c r="N511" s="8">
        <v>214406.15106397495</v>
      </c>
    </row>
    <row r="512" spans="1:14" x14ac:dyDescent="0.25">
      <c r="A512" t="s">
        <v>148</v>
      </c>
      <c r="B512">
        <v>57</v>
      </c>
      <c r="C512">
        <v>2018</v>
      </c>
      <c r="D512">
        <v>6</v>
      </c>
      <c r="E512" s="8">
        <v>0.60826375045319903</v>
      </c>
      <c r="F512" s="8">
        <v>0.10137729174219984</v>
      </c>
      <c r="G512" s="8">
        <v>0.42983206061859652</v>
      </c>
      <c r="H512" s="8">
        <v>7.1638676769766083E-2</v>
      </c>
      <c r="I512" s="8">
        <v>25365.406479581798</v>
      </c>
      <c r="J512" s="8">
        <v>707964.51132898906</v>
      </c>
      <c r="K512" s="8">
        <v>941306.59870649979</v>
      </c>
      <c r="L512" s="8">
        <v>4504598.5014339183</v>
      </c>
      <c r="M512" s="8">
        <v>18623108.858381111</v>
      </c>
      <c r="N512" s="8">
        <v>176184.09619199997</v>
      </c>
    </row>
    <row r="513" spans="1:14" x14ac:dyDescent="0.25">
      <c r="A513" t="s">
        <v>148</v>
      </c>
      <c r="B513">
        <v>57</v>
      </c>
      <c r="C513">
        <v>2019</v>
      </c>
      <c r="D513">
        <v>7</v>
      </c>
      <c r="E513" s="8">
        <v>0.65636493267110974</v>
      </c>
      <c r="F513" s="8">
        <v>9.3766418953015671E-2</v>
      </c>
      <c r="G513" s="8">
        <v>0.44365584013022774</v>
      </c>
      <c r="H513" s="8">
        <v>6.3379405732889679E-2</v>
      </c>
      <c r="I513" s="8">
        <v>25365.406479581798</v>
      </c>
      <c r="J513" s="8">
        <v>441424.12391999993</v>
      </c>
      <c r="K513" s="8">
        <v>1166980.5373199999</v>
      </c>
      <c r="L513" s="8">
        <v>4375654.1902319994</v>
      </c>
      <c r="M513" s="8">
        <v>18740745.441911995</v>
      </c>
      <c r="N513" s="8">
        <v>93879.863999999987</v>
      </c>
    </row>
    <row r="514" spans="1:14" x14ac:dyDescent="0.25">
      <c r="A514" t="s">
        <v>148</v>
      </c>
      <c r="B514">
        <v>57</v>
      </c>
      <c r="C514">
        <v>2020</v>
      </c>
      <c r="D514">
        <v>8</v>
      </c>
      <c r="E514" s="8">
        <v>0.97249442318544765</v>
      </c>
      <c r="F514" s="8">
        <v>0.12156180289818096</v>
      </c>
      <c r="G514" s="8">
        <v>0.72510598617419175</v>
      </c>
      <c r="H514" s="8">
        <v>9.0638248271773969E-2</v>
      </c>
      <c r="I514" s="8">
        <v>25365.406479581798</v>
      </c>
      <c r="J514" s="8">
        <v>934660.53</v>
      </c>
      <c r="K514" s="8">
        <v>792648.25</v>
      </c>
      <c r="L514" s="8">
        <v>4080916.91</v>
      </c>
      <c r="M514" s="8">
        <v>19486684.579999998</v>
      </c>
      <c r="N514" s="8">
        <v>75420</v>
      </c>
    </row>
    <row r="515" spans="1:14" x14ac:dyDescent="0.25">
      <c r="A515" t="s">
        <v>149</v>
      </c>
      <c r="B515">
        <v>58</v>
      </c>
      <c r="C515">
        <v>2012</v>
      </c>
      <c r="D515">
        <v>0</v>
      </c>
      <c r="E515">
        <v>0</v>
      </c>
      <c r="F515" s="8">
        <v>0</v>
      </c>
      <c r="G515">
        <v>0</v>
      </c>
      <c r="H515">
        <v>0</v>
      </c>
      <c r="I515" s="8">
        <v>78998.764687236326</v>
      </c>
      <c r="J515" s="8">
        <v>212575.41162947397</v>
      </c>
      <c r="K515" s="8">
        <v>773317.85075552296</v>
      </c>
      <c r="L515" s="8">
        <v>5806374.1572407326</v>
      </c>
      <c r="M515" s="8">
        <v>18101138.29189714</v>
      </c>
      <c r="N515" s="8">
        <v>150247.04644950407</v>
      </c>
    </row>
    <row r="516" spans="1:14" x14ac:dyDescent="0.25">
      <c r="A516" t="s">
        <v>149</v>
      </c>
      <c r="B516">
        <v>58</v>
      </c>
      <c r="C516">
        <v>2013</v>
      </c>
      <c r="D516">
        <v>1</v>
      </c>
      <c r="E516" s="8">
        <v>5.3846791381248996E-2</v>
      </c>
      <c r="F516" s="8">
        <v>5.3846791381248996E-2</v>
      </c>
      <c r="G516" s="8">
        <v>-1.7090753057701472E-2</v>
      </c>
      <c r="H516" s="8">
        <v>-1.7090753057701472E-2</v>
      </c>
      <c r="I516" s="8">
        <v>78998.764687236326</v>
      </c>
      <c r="J516" s="8">
        <v>239782.20064825207</v>
      </c>
      <c r="K516" s="8">
        <v>859793.90781857097</v>
      </c>
      <c r="L516" s="8">
        <v>5761548.0137037588</v>
      </c>
      <c r="M516" s="8">
        <v>16643253.00127862</v>
      </c>
      <c r="N516" s="8">
        <v>147299.87198107041</v>
      </c>
    </row>
    <row r="517" spans="1:14" x14ac:dyDescent="0.25">
      <c r="A517" t="s">
        <v>149</v>
      </c>
      <c r="B517">
        <v>58</v>
      </c>
      <c r="C517">
        <v>2014</v>
      </c>
      <c r="D517">
        <v>2</v>
      </c>
      <c r="E517" s="8">
        <v>0.16877340435294858</v>
      </c>
      <c r="F517" s="8">
        <v>8.4386702176474288E-2</v>
      </c>
      <c r="G517" s="8">
        <v>0.11885855359493873</v>
      </c>
      <c r="H517" s="8">
        <v>5.9429276797469364E-2</v>
      </c>
      <c r="I517" s="8">
        <v>78998.764687236326</v>
      </c>
      <c r="J517" s="8">
        <v>458416.10429927491</v>
      </c>
      <c r="K517" s="8">
        <v>914824.45612010418</v>
      </c>
      <c r="L517" s="8">
        <v>5845823.9692430133</v>
      </c>
      <c r="M517" s="8">
        <v>15161908.246151501</v>
      </c>
      <c r="N517" s="8">
        <v>159843.7867721467</v>
      </c>
    </row>
    <row r="518" spans="1:14" x14ac:dyDescent="0.25">
      <c r="A518" t="s">
        <v>149</v>
      </c>
      <c r="B518">
        <v>58</v>
      </c>
      <c r="C518">
        <v>2015</v>
      </c>
      <c r="D518">
        <v>3</v>
      </c>
      <c r="E518" s="8">
        <v>0.29296525265720519</v>
      </c>
      <c r="F518" s="8">
        <v>9.7655084219068392E-2</v>
      </c>
      <c r="G518" s="8">
        <v>0.26325318759400468</v>
      </c>
      <c r="H518" s="8">
        <v>8.7751062531334897E-2</v>
      </c>
      <c r="I518" s="8">
        <v>78998.764687236326</v>
      </c>
      <c r="J518" s="8">
        <v>227203.75843587337</v>
      </c>
      <c r="K518" s="8">
        <v>888971.80544634419</v>
      </c>
      <c r="L518" s="8">
        <v>5259301.4375695959</v>
      </c>
      <c r="M518" s="8">
        <v>18479742.22999914</v>
      </c>
      <c r="N518" s="8">
        <v>149817.00984591554</v>
      </c>
    </row>
    <row r="519" spans="1:14" x14ac:dyDescent="0.25">
      <c r="A519" t="s">
        <v>149</v>
      </c>
      <c r="B519">
        <v>58</v>
      </c>
      <c r="C519">
        <v>2016</v>
      </c>
      <c r="D519">
        <v>4</v>
      </c>
      <c r="E519" s="8">
        <v>0.30664222361515242</v>
      </c>
      <c r="F519" s="8">
        <v>7.6660555903788105E-2</v>
      </c>
      <c r="G519" s="8">
        <v>0.29635195624109018</v>
      </c>
      <c r="H519" s="8">
        <v>7.4087989060272544E-2</v>
      </c>
      <c r="I519" s="8">
        <v>78998.764687236326</v>
      </c>
      <c r="J519" s="8">
        <v>72170.905538324674</v>
      </c>
      <c r="K519" s="8">
        <v>883334.24805383594</v>
      </c>
      <c r="L519" s="8">
        <v>5714189.1583669167</v>
      </c>
      <c r="M519" s="8">
        <v>20876823.877328217</v>
      </c>
      <c r="N519" s="8">
        <v>131250.88866457413</v>
      </c>
    </row>
    <row r="520" spans="1:14" x14ac:dyDescent="0.25">
      <c r="A520" t="s">
        <v>149</v>
      </c>
      <c r="B520">
        <v>58</v>
      </c>
      <c r="C520">
        <v>2017</v>
      </c>
      <c r="D520">
        <v>5</v>
      </c>
      <c r="E520" s="8">
        <v>0.50326570784465507</v>
      </c>
      <c r="F520" s="8">
        <v>0.10065314156893101</v>
      </c>
      <c r="G520" s="8">
        <v>0.51165339911353658</v>
      </c>
      <c r="H520" s="8">
        <v>0.10233067982270731</v>
      </c>
      <c r="I520" s="8">
        <v>78998.764687236326</v>
      </c>
      <c r="J520" s="8">
        <v>356810.20338229334</v>
      </c>
      <c r="K520" s="8">
        <v>891111.05575847067</v>
      </c>
      <c r="L520" s="8">
        <v>7657798.4570446666</v>
      </c>
      <c r="M520" s="8">
        <v>22671101.067724369</v>
      </c>
      <c r="N520" s="8">
        <v>109606.73193404998</v>
      </c>
    </row>
    <row r="521" spans="1:14" x14ac:dyDescent="0.25">
      <c r="A521" t="s">
        <v>149</v>
      </c>
      <c r="B521">
        <v>58</v>
      </c>
      <c r="C521">
        <v>2018</v>
      </c>
      <c r="D521">
        <v>6</v>
      </c>
      <c r="E521" s="8">
        <v>0.60718747019159502</v>
      </c>
      <c r="F521" s="8">
        <v>0.10119791169859917</v>
      </c>
      <c r="G521" s="8">
        <v>0.63501129120217947</v>
      </c>
      <c r="H521" s="8">
        <v>0.10583521520036325</v>
      </c>
      <c r="I521" s="8">
        <v>78998.764687236326</v>
      </c>
      <c r="J521" s="8">
        <v>153682.37802347037</v>
      </c>
      <c r="K521" s="8">
        <v>995050.36887941859</v>
      </c>
      <c r="L521" s="8">
        <v>6725890.0707848445</v>
      </c>
      <c r="M521" s="8">
        <v>23548321.1596178</v>
      </c>
      <c r="N521" s="8">
        <v>96759.520649999977</v>
      </c>
    </row>
    <row r="522" spans="1:14" x14ac:dyDescent="0.25">
      <c r="A522" t="s">
        <v>149</v>
      </c>
      <c r="B522">
        <v>58</v>
      </c>
      <c r="C522">
        <v>2019</v>
      </c>
      <c r="D522">
        <v>7</v>
      </c>
      <c r="E522" s="8">
        <v>0.56523937141652603</v>
      </c>
      <c r="F522" s="8">
        <v>8.0748481630932289E-2</v>
      </c>
      <c r="G522" s="8">
        <v>0.61122896309165498</v>
      </c>
      <c r="H522" s="8">
        <v>8.731842329880786E-2</v>
      </c>
      <c r="I522" s="8">
        <v>78998.764687236326</v>
      </c>
      <c r="J522" s="8">
        <v>88098.653759999987</v>
      </c>
      <c r="K522" s="8">
        <v>209981.27576399999</v>
      </c>
      <c r="L522" s="8">
        <v>7347983.8954079989</v>
      </c>
      <c r="M522" s="8">
        <v>25459389.342971995</v>
      </c>
      <c r="N522" s="8">
        <v>53054.351999999992</v>
      </c>
    </row>
    <row r="523" spans="1:14" x14ac:dyDescent="0.25">
      <c r="A523" t="s">
        <v>149</v>
      </c>
      <c r="B523">
        <v>58</v>
      </c>
      <c r="C523">
        <v>2020</v>
      </c>
      <c r="D523">
        <v>8</v>
      </c>
      <c r="E523" s="8">
        <v>0.70398743711542189</v>
      </c>
      <c r="F523" s="8">
        <v>8.7998429639427736E-2</v>
      </c>
      <c r="G523" s="8">
        <v>0.76764189290883866</v>
      </c>
      <c r="H523" s="8">
        <v>9.5955236613604833E-2</v>
      </c>
      <c r="I523" s="8">
        <v>78998.764687236326</v>
      </c>
      <c r="J523" s="8">
        <v>200276.95</v>
      </c>
      <c r="K523" s="8">
        <v>686570.08</v>
      </c>
      <c r="L523" s="8">
        <v>5773400.8600000003</v>
      </c>
      <c r="M523" s="8">
        <v>25813324.82</v>
      </c>
      <c r="N523" s="8">
        <v>47040</v>
      </c>
    </row>
    <row r="524" spans="1:14" x14ac:dyDescent="0.25">
      <c r="A524" t="s">
        <v>150</v>
      </c>
      <c r="B524">
        <v>59</v>
      </c>
      <c r="C524">
        <v>2012</v>
      </c>
      <c r="D524">
        <v>0</v>
      </c>
      <c r="E524">
        <v>0</v>
      </c>
      <c r="F524" s="8">
        <v>0</v>
      </c>
      <c r="G524">
        <v>0</v>
      </c>
      <c r="H524">
        <v>0</v>
      </c>
      <c r="I524" s="8">
        <v>28453.942348877456</v>
      </c>
      <c r="J524" s="8">
        <v>5359493.261505641</v>
      </c>
      <c r="K524" s="8">
        <v>199097.75285372848</v>
      </c>
      <c r="L524" s="8">
        <v>8781251.268055262</v>
      </c>
      <c r="M524" s="8">
        <v>71966588.076465905</v>
      </c>
      <c r="N524" s="8">
        <v>1674345.6755554623</v>
      </c>
    </row>
    <row r="525" spans="1:14" x14ac:dyDescent="0.25">
      <c r="A525" t="s">
        <v>150</v>
      </c>
      <c r="B525">
        <v>59</v>
      </c>
      <c r="C525">
        <v>2013</v>
      </c>
      <c r="D525">
        <v>1</v>
      </c>
      <c r="E525" s="8">
        <v>8.129423992593611E-2</v>
      </c>
      <c r="F525" s="8">
        <v>8.129423992593611E-2</v>
      </c>
      <c r="G525" s="8">
        <v>0.10002433817569514</v>
      </c>
      <c r="H525" s="8">
        <v>0.10002433817569514</v>
      </c>
      <c r="I525" s="8">
        <v>28453.942348877456</v>
      </c>
      <c r="J525" s="8">
        <v>4515754.3121805238</v>
      </c>
      <c r="K525" s="8">
        <v>218659.14227651904</v>
      </c>
      <c r="L525" s="8">
        <v>9270884.1588154379</v>
      </c>
      <c r="M525" s="8">
        <v>78981698.767869979</v>
      </c>
      <c r="N525" s="8">
        <v>1733395.3912278365</v>
      </c>
    </row>
    <row r="526" spans="1:14" x14ac:dyDescent="0.25">
      <c r="A526" t="s">
        <v>150</v>
      </c>
      <c r="B526">
        <v>59</v>
      </c>
      <c r="C526">
        <v>2014</v>
      </c>
      <c r="D526">
        <v>2</v>
      </c>
      <c r="E526" s="8">
        <v>0.16349765797624385</v>
      </c>
      <c r="F526" s="8">
        <v>8.1748828988121927E-2</v>
      </c>
      <c r="G526" s="8">
        <v>0.18552097715589427</v>
      </c>
      <c r="H526" s="8">
        <v>9.2760488577947137E-2</v>
      </c>
      <c r="I526" s="8">
        <v>28453.942348877456</v>
      </c>
      <c r="J526" s="8">
        <v>4712608.3265913036</v>
      </c>
      <c r="K526" s="8">
        <v>217290.1972127427</v>
      </c>
      <c r="L526" s="8">
        <v>11955130.633993022</v>
      </c>
      <c r="M526" s="8">
        <v>80843768.63943316</v>
      </c>
      <c r="N526" s="8">
        <v>1794677.6559893368</v>
      </c>
    </row>
    <row r="527" spans="1:14" x14ac:dyDescent="0.25">
      <c r="A527" t="s">
        <v>150</v>
      </c>
      <c r="B527">
        <v>59</v>
      </c>
      <c r="C527">
        <v>2015</v>
      </c>
      <c r="D527">
        <v>3</v>
      </c>
      <c r="E527" s="8">
        <v>0.14813512851960908</v>
      </c>
      <c r="F527" s="8">
        <v>4.937837617320303E-2</v>
      </c>
      <c r="G527" s="8">
        <v>0.17334444805242094</v>
      </c>
      <c r="H527" s="8">
        <v>5.7781482684140316E-2</v>
      </c>
      <c r="I527" s="8">
        <v>28453.942348877456</v>
      </c>
      <c r="J527" s="8">
        <v>4313280.7406595461</v>
      </c>
      <c r="K527" s="8">
        <v>204424.22071657045</v>
      </c>
      <c r="L527" s="8">
        <v>11683700.785031758</v>
      </c>
      <c r="M527" s="8">
        <v>82075720.794751257</v>
      </c>
      <c r="N527" s="8">
        <v>1677235.09196881</v>
      </c>
    </row>
    <row r="528" spans="1:14" x14ac:dyDescent="0.25">
      <c r="A528" t="s">
        <v>150</v>
      </c>
      <c r="B528">
        <v>59</v>
      </c>
      <c r="C528">
        <v>2016</v>
      </c>
      <c r="D528">
        <v>4</v>
      </c>
      <c r="E528" s="8">
        <v>0.14153219708086651</v>
      </c>
      <c r="F528" s="8">
        <v>3.5383049270216627E-2</v>
      </c>
      <c r="G528" s="8">
        <v>0.16989347908347396</v>
      </c>
      <c r="H528" s="8">
        <v>4.2473369770868491E-2</v>
      </c>
      <c r="I528" s="8">
        <v>28453.942348877456</v>
      </c>
      <c r="J528" s="8">
        <v>4674120.2950725537</v>
      </c>
      <c r="K528" s="8">
        <v>165459.57949192281</v>
      </c>
      <c r="L528" s="8">
        <v>11156939.356521841</v>
      </c>
      <c r="M528" s="8">
        <v>85631909.086010888</v>
      </c>
      <c r="N528" s="8">
        <v>1461774.6031662375</v>
      </c>
    </row>
    <row r="529" spans="1:14" x14ac:dyDescent="0.25">
      <c r="A529" t="s">
        <v>150</v>
      </c>
      <c r="B529">
        <v>59</v>
      </c>
      <c r="C529">
        <v>2017</v>
      </c>
      <c r="D529">
        <v>5</v>
      </c>
      <c r="E529" s="8">
        <v>0.12701041763810303</v>
      </c>
      <c r="F529" s="8">
        <v>2.5402083527620606E-2</v>
      </c>
      <c r="G529" s="8">
        <v>0.158466030907921</v>
      </c>
      <c r="H529" s="8">
        <v>3.1693206181584201E-2</v>
      </c>
      <c r="I529" s="8">
        <v>28453.942348877456</v>
      </c>
      <c r="J529" s="8">
        <v>5135277.6941443626</v>
      </c>
      <c r="K529" s="8">
        <v>185665.39958236663</v>
      </c>
      <c r="L529" s="8">
        <v>9343164.5042600855</v>
      </c>
      <c r="M529" s="8">
        <v>81388973.260856852</v>
      </c>
      <c r="N529" s="8">
        <v>1321626.4361100448</v>
      </c>
    </row>
    <row r="530" spans="1:14" x14ac:dyDescent="0.25">
      <c r="A530" t="s">
        <v>150</v>
      </c>
      <c r="B530">
        <v>59</v>
      </c>
      <c r="C530">
        <v>2018</v>
      </c>
      <c r="D530">
        <v>6</v>
      </c>
      <c r="E530" s="8">
        <v>0.18374297155723909</v>
      </c>
      <c r="F530" s="8">
        <v>3.0623828592873183E-2</v>
      </c>
      <c r="G530" s="8">
        <v>0.22128694171507304</v>
      </c>
      <c r="H530" s="8">
        <v>3.6881156952512172E-2</v>
      </c>
      <c r="I530" s="8">
        <v>28453.942348877456</v>
      </c>
      <c r="J530" s="8">
        <v>6574336.7183876289</v>
      </c>
      <c r="K530" s="8">
        <v>185468.75820673196</v>
      </c>
      <c r="L530" s="8">
        <v>11509461.784483459</v>
      </c>
      <c r="M530" s="8">
        <v>100727499.03767237</v>
      </c>
      <c r="N530" s="8">
        <v>1170882.8709551997</v>
      </c>
    </row>
    <row r="531" spans="1:14" x14ac:dyDescent="0.25">
      <c r="A531" t="s">
        <v>150</v>
      </c>
      <c r="B531">
        <v>59</v>
      </c>
      <c r="C531">
        <v>2019</v>
      </c>
      <c r="D531">
        <v>7</v>
      </c>
      <c r="E531" s="8">
        <v>0.17978709539282206</v>
      </c>
      <c r="F531" s="8">
        <v>2.5683870770403152E-2</v>
      </c>
      <c r="G531" s="8">
        <v>0.22061060728258311</v>
      </c>
      <c r="H531" s="8">
        <v>3.1515801040369017E-2</v>
      </c>
      <c r="I531" s="8">
        <v>28453.942348877456</v>
      </c>
      <c r="J531" s="8">
        <v>7815436.3004639996</v>
      </c>
      <c r="K531" s="8">
        <v>3845027.8694879995</v>
      </c>
      <c r="L531" s="8">
        <v>12000943.975331999</v>
      </c>
      <c r="M531" s="8">
        <v>102858584.78063999</v>
      </c>
      <c r="N531" s="8">
        <v>650574.28799999994</v>
      </c>
    </row>
    <row r="532" spans="1:14" x14ac:dyDescent="0.25">
      <c r="A532" t="s">
        <v>150</v>
      </c>
      <c r="B532">
        <v>59</v>
      </c>
      <c r="C532">
        <v>2020</v>
      </c>
      <c r="D532">
        <v>8</v>
      </c>
      <c r="E532" s="8">
        <v>0.15298794348660616</v>
      </c>
      <c r="F532" s="8">
        <v>1.912349293582577E-2</v>
      </c>
      <c r="G532" s="8">
        <v>0.19684388956639651</v>
      </c>
      <c r="H532" s="8">
        <v>2.4605486195799563E-2</v>
      </c>
      <c r="I532" s="8">
        <v>28453.942348877456</v>
      </c>
      <c r="J532" s="8">
        <v>12215253.140000001</v>
      </c>
      <c r="K532" s="8">
        <v>130992.24</v>
      </c>
      <c r="L532" s="8">
        <v>12556635.51</v>
      </c>
      <c r="M532" s="8">
        <v>116326165.37</v>
      </c>
      <c r="N532" s="8">
        <v>545940</v>
      </c>
    </row>
    <row r="533" spans="1:14" x14ac:dyDescent="0.25">
      <c r="A533" t="s">
        <v>151</v>
      </c>
      <c r="B533">
        <v>60</v>
      </c>
      <c r="C533">
        <v>2012</v>
      </c>
      <c r="D533">
        <v>0</v>
      </c>
      <c r="E533">
        <v>0</v>
      </c>
      <c r="F533" s="8">
        <v>0</v>
      </c>
      <c r="G533">
        <v>0</v>
      </c>
      <c r="H533">
        <v>0</v>
      </c>
      <c r="I533" s="8">
        <v>12415.677998338335</v>
      </c>
      <c r="J533" s="8">
        <v>1019902.57781833</v>
      </c>
      <c r="K533" s="8">
        <v>2137266.2657967624</v>
      </c>
      <c r="L533" s="8">
        <v>7167710.6995586259</v>
      </c>
      <c r="M533" s="8">
        <v>35837223.234449431</v>
      </c>
      <c r="N533" s="8">
        <v>745145.07454658742</v>
      </c>
    </row>
    <row r="534" spans="1:14" x14ac:dyDescent="0.25">
      <c r="A534" t="s">
        <v>151</v>
      </c>
      <c r="B534">
        <v>60</v>
      </c>
      <c r="C534">
        <v>2013</v>
      </c>
      <c r="D534">
        <v>1</v>
      </c>
      <c r="E534" s="8">
        <v>6.1799607997708242E-2</v>
      </c>
      <c r="F534" s="8">
        <v>6.1799607997708242E-2</v>
      </c>
      <c r="G534" s="8">
        <v>9.6689139113878456E-2</v>
      </c>
      <c r="H534" s="8">
        <v>9.6689139113878456E-2</v>
      </c>
      <c r="I534" s="8">
        <v>12415.677998338335</v>
      </c>
      <c r="J534" s="8">
        <v>711820.01739405119</v>
      </c>
      <c r="K534" s="8">
        <v>2319204.4093958056</v>
      </c>
      <c r="L534" s="8">
        <v>10969084.726868439</v>
      </c>
      <c r="M534" s="8">
        <v>37840105.422343954</v>
      </c>
      <c r="N534" s="8">
        <v>755040.29673776217</v>
      </c>
    </row>
    <row r="535" spans="1:14" x14ac:dyDescent="0.25">
      <c r="A535" t="s">
        <v>151</v>
      </c>
      <c r="B535">
        <v>60</v>
      </c>
      <c r="C535">
        <v>2014</v>
      </c>
      <c r="D535">
        <v>2</v>
      </c>
      <c r="E535" s="8">
        <v>6.0304401707009209E-2</v>
      </c>
      <c r="F535" s="8">
        <v>3.0152200853504604E-2</v>
      </c>
      <c r="G535" s="8">
        <v>0.10942198955432263</v>
      </c>
      <c r="H535" s="8">
        <v>5.4710994777161313E-2</v>
      </c>
      <c r="I535" s="8">
        <v>12415.677998338335</v>
      </c>
      <c r="J535" s="8">
        <v>594168.68318487413</v>
      </c>
      <c r="K535" s="8">
        <v>2725090.2442171159</v>
      </c>
      <c r="L535" s="8">
        <v>5053526.0014958335</v>
      </c>
      <c r="M535" s="8">
        <v>37634517.167741045</v>
      </c>
      <c r="N535" s="8">
        <v>794986.20354000386</v>
      </c>
    </row>
    <row r="536" spans="1:14" x14ac:dyDescent="0.25">
      <c r="A536" t="s">
        <v>151</v>
      </c>
      <c r="B536">
        <v>60</v>
      </c>
      <c r="C536">
        <v>2015</v>
      </c>
      <c r="D536">
        <v>3</v>
      </c>
      <c r="E536" s="8">
        <v>7.014583710053042E-2</v>
      </c>
      <c r="F536" s="8">
        <v>2.3381945700176807E-2</v>
      </c>
      <c r="G536" s="8">
        <v>0.13291840171017699</v>
      </c>
      <c r="H536" s="8">
        <v>4.4306133903392331E-2</v>
      </c>
      <c r="I536" s="8">
        <v>12415.677998338335</v>
      </c>
      <c r="J536" s="8">
        <v>588506.5266199921</v>
      </c>
      <c r="K536" s="8">
        <v>2622765.0094458289</v>
      </c>
      <c r="L536" s="8">
        <v>4740820.6611829475</v>
      </c>
      <c r="M536" s="8">
        <v>36776987.748456173</v>
      </c>
      <c r="N536" s="8">
        <v>733514.18022873811</v>
      </c>
    </row>
    <row r="537" spans="1:14" x14ac:dyDescent="0.25">
      <c r="A537" t="s">
        <v>151</v>
      </c>
      <c r="B537">
        <v>60</v>
      </c>
      <c r="C537">
        <v>2016</v>
      </c>
      <c r="D537">
        <v>4</v>
      </c>
      <c r="E537" s="8">
        <v>0.12363041933018126</v>
      </c>
      <c r="F537" s="8">
        <v>3.0907604832545316E-2</v>
      </c>
      <c r="G537" s="8">
        <v>0.19965345237946885</v>
      </c>
      <c r="H537" s="8">
        <v>4.9913363094867214E-2</v>
      </c>
      <c r="I537" s="8">
        <v>12415.677998338335</v>
      </c>
      <c r="J537" s="8">
        <v>444951.92468105035</v>
      </c>
      <c r="K537" s="8">
        <v>2576975.9538023984</v>
      </c>
      <c r="L537" s="8">
        <v>4700099.3304319736</v>
      </c>
      <c r="M537" s="8">
        <v>29602703.554472893</v>
      </c>
      <c r="N537" s="8">
        <v>640615.19716223516</v>
      </c>
    </row>
    <row r="538" spans="1:14" x14ac:dyDescent="0.25">
      <c r="A538" t="s">
        <v>151</v>
      </c>
      <c r="B538">
        <v>60</v>
      </c>
      <c r="C538">
        <v>2017</v>
      </c>
      <c r="D538">
        <v>5</v>
      </c>
      <c r="E538" s="8">
        <v>4.8736187219811627E-2</v>
      </c>
      <c r="F538" s="8">
        <v>9.7472374439623258E-3</v>
      </c>
      <c r="G538" s="8">
        <v>0.13769337477192756</v>
      </c>
      <c r="H538" s="8">
        <v>2.7538674954385511E-2</v>
      </c>
      <c r="I538" s="8">
        <v>12415.677998338335</v>
      </c>
      <c r="J538" s="8">
        <v>518571.64159815916</v>
      </c>
      <c r="K538" s="8">
        <v>293648.2438738317</v>
      </c>
      <c r="L538" s="8">
        <v>6169126.2826825436</v>
      </c>
      <c r="M538" s="8">
        <v>36760294.673303194</v>
      </c>
      <c r="N538" s="8">
        <v>570916.46861788491</v>
      </c>
    </row>
    <row r="539" spans="1:14" x14ac:dyDescent="0.25">
      <c r="A539" t="s">
        <v>151</v>
      </c>
      <c r="B539">
        <v>60</v>
      </c>
      <c r="C539">
        <v>2018</v>
      </c>
      <c r="D539">
        <v>6</v>
      </c>
      <c r="E539" s="8">
        <v>5.2001029569986632E-2</v>
      </c>
      <c r="F539" s="8">
        <v>8.666838261664438E-3</v>
      </c>
      <c r="G539" s="8">
        <v>0.15500856718747841</v>
      </c>
      <c r="H539" s="8">
        <v>2.5834761197913069E-2</v>
      </c>
      <c r="I539" s="8">
        <v>12415.677998338335</v>
      </c>
      <c r="J539" s="8">
        <v>1215143.6847853209</v>
      </c>
      <c r="K539" s="8">
        <v>3090004.2259393311</v>
      </c>
      <c r="L539" s="8">
        <v>4656783.8379588537</v>
      </c>
      <c r="M539" s="8">
        <v>38801642.034830071</v>
      </c>
      <c r="N539" s="8">
        <v>504730.36715399986</v>
      </c>
    </row>
    <row r="540" spans="1:14" x14ac:dyDescent="0.25">
      <c r="A540" t="s">
        <v>151</v>
      </c>
      <c r="B540">
        <v>60</v>
      </c>
      <c r="C540">
        <v>2019</v>
      </c>
      <c r="D540">
        <v>7</v>
      </c>
      <c r="E540" s="8">
        <v>6.0220416766665466E-2</v>
      </c>
      <c r="F540" s="8">
        <v>8.6029166809522099E-3</v>
      </c>
      <c r="G540" s="8">
        <v>0.17595931634589063</v>
      </c>
      <c r="H540" s="8">
        <v>2.5137045192270089E-2</v>
      </c>
      <c r="I540" s="8">
        <v>12415.677998338335</v>
      </c>
      <c r="J540" s="8">
        <v>432748.95346799999</v>
      </c>
      <c r="K540" s="8">
        <v>965080.86292799993</v>
      </c>
      <c r="L540" s="8">
        <v>4694188.2865800001</v>
      </c>
      <c r="M540" s="8">
        <v>41499466.293635994</v>
      </c>
      <c r="N540" s="8">
        <v>273926.01599999995</v>
      </c>
    </row>
    <row r="541" spans="1:14" x14ac:dyDescent="0.25">
      <c r="A541" t="s">
        <v>151</v>
      </c>
      <c r="B541">
        <v>60</v>
      </c>
      <c r="C541">
        <v>2020</v>
      </c>
      <c r="D541">
        <v>8</v>
      </c>
      <c r="E541" s="8">
        <v>0.26707414696125459</v>
      </c>
      <c r="F541" s="8">
        <v>3.3384268370156824E-2</v>
      </c>
      <c r="G541" s="8">
        <v>0.39510720599330224</v>
      </c>
      <c r="H541" s="8">
        <v>4.9388400749162779E-2</v>
      </c>
      <c r="I541" s="8">
        <v>12415.677998338335</v>
      </c>
      <c r="J541" s="8">
        <v>810574.93</v>
      </c>
      <c r="K541" s="8">
        <v>2369507.1800000002</v>
      </c>
      <c r="L541" s="8">
        <v>5301372.76</v>
      </c>
      <c r="M541" s="8">
        <v>42649701.109999999</v>
      </c>
      <c r="N541" s="8">
        <v>167640</v>
      </c>
    </row>
    <row r="542" spans="1:14" x14ac:dyDescent="0.25">
      <c r="A542" t="s">
        <v>152</v>
      </c>
      <c r="B542">
        <v>61</v>
      </c>
      <c r="C542">
        <v>2012</v>
      </c>
      <c r="D542">
        <v>0</v>
      </c>
      <c r="E542">
        <v>0</v>
      </c>
      <c r="F542" s="8">
        <v>0</v>
      </c>
      <c r="G542">
        <v>0</v>
      </c>
      <c r="H542">
        <v>0</v>
      </c>
      <c r="I542" s="8">
        <v>30793.303913816791</v>
      </c>
      <c r="J542" s="8">
        <v>360543.04783020646</v>
      </c>
      <c r="K542" s="8">
        <v>768019.56793233252</v>
      </c>
      <c r="L542" s="8">
        <v>5622498.6283716979</v>
      </c>
      <c r="M542" s="8">
        <v>20640649.538065784</v>
      </c>
      <c r="N542" s="8">
        <v>431258.80977036949</v>
      </c>
    </row>
    <row r="543" spans="1:14" x14ac:dyDescent="0.25">
      <c r="A543" t="s">
        <v>152</v>
      </c>
      <c r="B543">
        <v>61</v>
      </c>
      <c r="C543">
        <v>2013</v>
      </c>
      <c r="D543">
        <v>1</v>
      </c>
      <c r="E543" s="8">
        <v>-0.10681251272792235</v>
      </c>
      <c r="F543" s="8">
        <v>-0.10681251272792235</v>
      </c>
      <c r="G543" s="8">
        <v>-0.10351707857115891</v>
      </c>
      <c r="H543" s="8">
        <v>-0.10351707857115891</v>
      </c>
      <c r="I543" s="8">
        <v>30793.303913816791</v>
      </c>
      <c r="J543" s="8">
        <v>500198.10809896502</v>
      </c>
      <c r="K543" s="8">
        <v>801170.03096713324</v>
      </c>
      <c r="L543" s="8">
        <v>5968203.8289214289</v>
      </c>
      <c r="M543" s="8">
        <v>20127579.732003585</v>
      </c>
      <c r="N543" s="8">
        <v>445478.07505669916</v>
      </c>
    </row>
    <row r="544" spans="1:14" x14ac:dyDescent="0.25">
      <c r="A544" t="s">
        <v>152</v>
      </c>
      <c r="B544">
        <v>61</v>
      </c>
      <c r="C544">
        <v>2014</v>
      </c>
      <c r="D544">
        <v>2</v>
      </c>
      <c r="E544" s="8">
        <v>-1.340171564308348E-2</v>
      </c>
      <c r="F544" s="8">
        <v>-6.7008578215417402E-3</v>
      </c>
      <c r="G544" s="8">
        <v>-1.7468435499439976E-2</v>
      </c>
      <c r="H544" s="8">
        <v>-8.7342177497199882E-3</v>
      </c>
      <c r="I544" s="8">
        <v>30793.303913816791</v>
      </c>
      <c r="J544" s="8">
        <v>333440.68692544656</v>
      </c>
      <c r="K544" s="8">
        <v>846996.11707370519</v>
      </c>
      <c r="L544" s="8">
        <v>7006581.5223543942</v>
      </c>
      <c r="M544" s="8">
        <v>20723911.387677975</v>
      </c>
      <c r="N544" s="8">
        <v>455354.11430968379</v>
      </c>
    </row>
    <row r="545" spans="1:14" x14ac:dyDescent="0.25">
      <c r="A545" t="s">
        <v>152</v>
      </c>
      <c r="B545">
        <v>61</v>
      </c>
      <c r="C545">
        <v>2015</v>
      </c>
      <c r="D545">
        <v>3</v>
      </c>
      <c r="E545" s="8">
        <v>1.5165747703212332E-2</v>
      </c>
      <c r="F545" s="8">
        <v>5.0552492344041111E-3</v>
      </c>
      <c r="G545" s="8">
        <v>3.9398159319551304E-3</v>
      </c>
      <c r="H545" s="8">
        <v>1.3132719773183768E-3</v>
      </c>
      <c r="I545" s="8">
        <v>30793.303913816791</v>
      </c>
      <c r="J545" s="8">
        <v>318619.95901542233</v>
      </c>
      <c r="K545" s="8">
        <v>726995.29605602019</v>
      </c>
      <c r="L545" s="8">
        <v>6586304.5378165701</v>
      </c>
      <c r="M545" s="8">
        <v>20880371.786491394</v>
      </c>
      <c r="N545" s="8">
        <v>409682.18844100781</v>
      </c>
    </row>
    <row r="546" spans="1:14" x14ac:dyDescent="0.25">
      <c r="A546" t="s">
        <v>152</v>
      </c>
      <c r="B546">
        <v>61</v>
      </c>
      <c r="C546">
        <v>2016</v>
      </c>
      <c r="D546">
        <v>4</v>
      </c>
      <c r="E546" s="8">
        <v>-2.1673806324787061E-3</v>
      </c>
      <c r="F546" s="8">
        <v>-5.4184515811967653E-4</v>
      </c>
      <c r="G546" s="8">
        <v>-2.0604206300679034E-2</v>
      </c>
      <c r="H546" s="8">
        <v>-5.1510515751697584E-3</v>
      </c>
      <c r="I546" s="8">
        <v>30793.303913816791</v>
      </c>
      <c r="J546" s="8">
        <v>306072.13488226332</v>
      </c>
      <c r="K546" s="8">
        <v>684396.24785070727</v>
      </c>
      <c r="L546" s="8">
        <v>5928488.6014124313</v>
      </c>
      <c r="M546" s="8">
        <v>18922717.54871428</v>
      </c>
      <c r="N546" s="8">
        <v>361682.31310735591</v>
      </c>
    </row>
    <row r="547" spans="1:14" x14ac:dyDescent="0.25">
      <c r="A547" t="s">
        <v>152</v>
      </c>
      <c r="B547">
        <v>61</v>
      </c>
      <c r="C547">
        <v>2017</v>
      </c>
      <c r="D547">
        <v>5</v>
      </c>
      <c r="E547" s="8">
        <v>-1.3086170120037028E-2</v>
      </c>
      <c r="F547" s="8">
        <v>-2.6172340240074058E-3</v>
      </c>
      <c r="G547" s="8">
        <v>-3.8656093268927189E-2</v>
      </c>
      <c r="H547" s="8">
        <v>-7.7312186537854379E-3</v>
      </c>
      <c r="I547" s="8">
        <v>30793.303913816791</v>
      </c>
      <c r="J547" s="8">
        <v>276515.45611554844</v>
      </c>
      <c r="K547" s="8">
        <v>687225.08098782774</v>
      </c>
      <c r="L547" s="8">
        <v>5213339.8348542787</v>
      </c>
      <c r="M547" s="8">
        <v>18880199.145011593</v>
      </c>
      <c r="N547" s="8">
        <v>334204.38614276994</v>
      </c>
    </row>
    <row r="548" spans="1:14" x14ac:dyDescent="0.25">
      <c r="A548" t="s">
        <v>152</v>
      </c>
      <c r="B548">
        <v>61</v>
      </c>
      <c r="C548">
        <v>2018</v>
      </c>
      <c r="D548">
        <v>6</v>
      </c>
      <c r="E548" s="8">
        <v>5.2550095776769043E-2</v>
      </c>
      <c r="F548" s="8">
        <v>8.7583492961281744E-3</v>
      </c>
      <c r="G548" s="8">
        <v>2.4764852137486099E-2</v>
      </c>
      <c r="H548" s="8">
        <v>4.1274753562476835E-3</v>
      </c>
      <c r="I548" s="8">
        <v>30793.303913816791</v>
      </c>
      <c r="J548" s="8">
        <v>394450.1562487823</v>
      </c>
      <c r="K548" s="8">
        <v>813269.94186760904</v>
      </c>
      <c r="L548" s="8">
        <v>6132799.1928377748</v>
      </c>
      <c r="M548" s="8">
        <v>21433130.9564455</v>
      </c>
      <c r="N548" s="8">
        <v>307002.96811079991</v>
      </c>
    </row>
    <row r="549" spans="1:14" x14ac:dyDescent="0.25">
      <c r="A549" t="s">
        <v>152</v>
      </c>
      <c r="B549">
        <v>61</v>
      </c>
      <c r="C549">
        <v>2019</v>
      </c>
      <c r="D549">
        <v>7</v>
      </c>
      <c r="E549" s="8">
        <v>-1.2779790074921481E-2</v>
      </c>
      <c r="F549" s="8">
        <v>-1.8256842964173546E-3</v>
      </c>
      <c r="G549" s="8">
        <v>-3.9521877105574844E-2</v>
      </c>
      <c r="H549" s="8">
        <v>-5.6459824436535496E-3</v>
      </c>
      <c r="I549" s="8">
        <v>30793.303913816791</v>
      </c>
      <c r="J549" s="8">
        <v>304263.06097199995</v>
      </c>
      <c r="K549" s="8">
        <v>1070526.9310319999</v>
      </c>
      <c r="L549" s="8">
        <v>5918468.1511799991</v>
      </c>
      <c r="M549" s="8">
        <v>20563500.680735998</v>
      </c>
      <c r="N549" s="8">
        <v>165183.40799999997</v>
      </c>
    </row>
    <row r="550" spans="1:14" x14ac:dyDescent="0.25">
      <c r="A550" t="s">
        <v>152</v>
      </c>
      <c r="B550">
        <v>61</v>
      </c>
      <c r="C550">
        <v>2020</v>
      </c>
      <c r="D550">
        <v>8</v>
      </c>
      <c r="E550" s="8">
        <v>0.1145005520389013</v>
      </c>
      <c r="F550" s="8">
        <v>1.4312569004862663E-2</v>
      </c>
      <c r="G550" s="8">
        <v>8.082795804952364E-2</v>
      </c>
      <c r="H550" s="8">
        <v>1.0103494756190455E-2</v>
      </c>
      <c r="I550" s="8">
        <v>30793.303913816791</v>
      </c>
      <c r="J550" s="8">
        <v>452692.97</v>
      </c>
      <c r="K550" s="8">
        <v>569794.55000000005</v>
      </c>
      <c r="L550" s="8">
        <v>7667473.5499999998</v>
      </c>
      <c r="M550" s="8">
        <v>23910651.109999999</v>
      </c>
      <c r="N550" s="8">
        <v>134820</v>
      </c>
    </row>
    <row r="551" spans="1:14" x14ac:dyDescent="0.25">
      <c r="A551" t="s">
        <v>153</v>
      </c>
      <c r="B551">
        <v>62</v>
      </c>
      <c r="C551">
        <v>2012</v>
      </c>
      <c r="D551">
        <v>0</v>
      </c>
      <c r="E551">
        <v>0</v>
      </c>
      <c r="F551" s="8">
        <v>0</v>
      </c>
      <c r="G551">
        <v>0</v>
      </c>
      <c r="H551">
        <v>0</v>
      </c>
      <c r="I551" s="8">
        <v>29352.460596450077</v>
      </c>
      <c r="J551" s="8">
        <v>4333852.2422421463</v>
      </c>
      <c r="K551" s="8">
        <v>671388.63348965824</v>
      </c>
      <c r="L551" s="8">
        <v>20891832.928542785</v>
      </c>
      <c r="M551" s="8">
        <v>145170457.22275198</v>
      </c>
      <c r="N551" s="8">
        <v>3978246.9306366374</v>
      </c>
    </row>
    <row r="552" spans="1:14" x14ac:dyDescent="0.25">
      <c r="A552" t="s">
        <v>153</v>
      </c>
      <c r="B552">
        <v>62</v>
      </c>
      <c r="C552">
        <v>2013</v>
      </c>
      <c r="D552">
        <v>1</v>
      </c>
      <c r="E552" s="8">
        <v>5.718590853492566E-2</v>
      </c>
      <c r="F552" s="8">
        <v>5.718590853492566E-2</v>
      </c>
      <c r="G552" s="8">
        <v>9.7561467621407633E-2</v>
      </c>
      <c r="H552" s="8">
        <v>9.7561467621407633E-2</v>
      </c>
      <c r="I552" s="8">
        <v>29352.460596450077</v>
      </c>
      <c r="J552" s="8">
        <v>4189540.9007555526</v>
      </c>
      <c r="K552" s="8">
        <v>753225.95237428695</v>
      </c>
      <c r="L552" s="8">
        <v>24156733.206143908</v>
      </c>
      <c r="M552" s="8">
        <v>173898098.06548083</v>
      </c>
      <c r="N552" s="8">
        <v>3848257.4391951319</v>
      </c>
    </row>
    <row r="553" spans="1:14" x14ac:dyDescent="0.25">
      <c r="A553" t="s">
        <v>153</v>
      </c>
      <c r="B553">
        <v>62</v>
      </c>
      <c r="C553">
        <v>2014</v>
      </c>
      <c r="D553">
        <v>2</v>
      </c>
      <c r="E553" s="8">
        <v>0.13515913319415315</v>
      </c>
      <c r="F553" s="8">
        <v>6.7579566597076576E-2</v>
      </c>
      <c r="G553" s="8">
        <v>0.19333439041589487</v>
      </c>
      <c r="H553" s="8">
        <v>9.6667195207947434E-2</v>
      </c>
      <c r="I553" s="8">
        <v>29352.460596450077</v>
      </c>
      <c r="J553" s="8">
        <v>4329857.0574316457</v>
      </c>
      <c r="K553" s="8">
        <v>838827.851633018</v>
      </c>
      <c r="L553" s="8">
        <v>28664396.254242521</v>
      </c>
      <c r="M553" s="8">
        <v>171910110.1906054</v>
      </c>
      <c r="N553" s="8">
        <v>4009107.9178625448</v>
      </c>
    </row>
    <row r="554" spans="1:14" x14ac:dyDescent="0.25">
      <c r="A554" t="s">
        <v>153</v>
      </c>
      <c r="B554">
        <v>62</v>
      </c>
      <c r="C554">
        <v>2015</v>
      </c>
      <c r="D554">
        <v>3</v>
      </c>
      <c r="E554" s="8">
        <v>9.3283282815382645E-2</v>
      </c>
      <c r="F554" s="8">
        <v>3.109442760512755E-2</v>
      </c>
      <c r="G554" s="8">
        <v>0.16850873047192083</v>
      </c>
      <c r="H554" s="8">
        <v>5.616957682397361E-2</v>
      </c>
      <c r="I554" s="8">
        <v>29352.460596450077</v>
      </c>
      <c r="J554" s="8">
        <v>4914762.9873210778</v>
      </c>
      <c r="K554" s="8">
        <v>798255.58845551102</v>
      </c>
      <c r="L554" s="8">
        <v>25286086.800160579</v>
      </c>
      <c r="M554" s="8">
        <v>163946894.21286657</v>
      </c>
      <c r="N554" s="8">
        <v>3653052.1178861512</v>
      </c>
    </row>
    <row r="555" spans="1:14" x14ac:dyDescent="0.25">
      <c r="A555" t="s">
        <v>153</v>
      </c>
      <c r="B555">
        <v>62</v>
      </c>
      <c r="C555">
        <v>2016</v>
      </c>
      <c r="D555">
        <v>4</v>
      </c>
      <c r="E555" s="8">
        <v>0.1507613068872192</v>
      </c>
      <c r="F555" s="8">
        <v>3.76903267218048E-2</v>
      </c>
      <c r="G555" s="8">
        <v>0.24253546729926267</v>
      </c>
      <c r="H555" s="8">
        <v>6.0633866824815669E-2</v>
      </c>
      <c r="I555" s="8">
        <v>29352.460596450077</v>
      </c>
      <c r="J555" s="8">
        <v>3633332.2826449852</v>
      </c>
      <c r="K555" s="8">
        <v>803113.15991565934</v>
      </c>
      <c r="L555" s="8">
        <v>43229266.141667008</v>
      </c>
      <c r="M555" s="8">
        <v>170693151.04627657</v>
      </c>
      <c r="N555" s="8">
        <v>3190604.1819109223</v>
      </c>
    </row>
    <row r="556" spans="1:14" x14ac:dyDescent="0.25">
      <c r="A556" t="s">
        <v>153</v>
      </c>
      <c r="B556">
        <v>62</v>
      </c>
      <c r="C556">
        <v>2017</v>
      </c>
      <c r="D556">
        <v>5</v>
      </c>
      <c r="E556" s="8">
        <v>0.12790802313969227</v>
      </c>
      <c r="F556" s="8">
        <v>2.5581604627938452E-2</v>
      </c>
      <c r="G556" s="8">
        <v>0.23574957644148167</v>
      </c>
      <c r="H556" s="8">
        <v>4.7149915288296332E-2</v>
      </c>
      <c r="I556" s="8">
        <v>29352.460596450077</v>
      </c>
      <c r="J556" s="8">
        <v>19027483.355062172</v>
      </c>
      <c r="K556" s="8">
        <v>819052.18547642848</v>
      </c>
      <c r="L556" s="8">
        <v>46717349.323847018</v>
      </c>
      <c r="M556" s="8">
        <v>180545877.54487637</v>
      </c>
      <c r="N556" s="8">
        <v>2993225.2443603892</v>
      </c>
    </row>
    <row r="557" spans="1:14" x14ac:dyDescent="0.25">
      <c r="A557" t="s">
        <v>153</v>
      </c>
      <c r="B557">
        <v>62</v>
      </c>
      <c r="C557">
        <v>2018</v>
      </c>
      <c r="D557">
        <v>6</v>
      </c>
      <c r="E557" s="8">
        <v>0.22219823669185276</v>
      </c>
      <c r="F557" s="8">
        <v>3.7033039448642127E-2</v>
      </c>
      <c r="G557" s="8">
        <v>0.34653391391977162</v>
      </c>
      <c r="H557" s="8">
        <v>5.7755652319961936E-2</v>
      </c>
      <c r="I557" s="8">
        <v>29352.460596450077</v>
      </c>
      <c r="J557" s="8">
        <v>17280382.866758429</v>
      </c>
      <c r="K557" s="8">
        <v>892304.8954389646</v>
      </c>
      <c r="L557" s="8">
        <v>57112816.176827081</v>
      </c>
      <c r="M557" s="8">
        <v>193506526.23280567</v>
      </c>
      <c r="N557" s="8">
        <v>2885821.3587527992</v>
      </c>
    </row>
    <row r="558" spans="1:14" x14ac:dyDescent="0.25">
      <c r="A558" t="s">
        <v>153</v>
      </c>
      <c r="B558">
        <v>62</v>
      </c>
      <c r="C558">
        <v>2019</v>
      </c>
      <c r="D558">
        <v>7</v>
      </c>
      <c r="E558" s="8">
        <v>0.21438776620538255</v>
      </c>
      <c r="F558" s="8">
        <v>3.0626823743626078E-2</v>
      </c>
      <c r="G558" s="8">
        <v>0.35445292744952522</v>
      </c>
      <c r="H558" s="8">
        <v>5.0636132492789317E-2</v>
      </c>
      <c r="I558" s="8">
        <v>29352.460596450077</v>
      </c>
      <c r="J558" s="8">
        <v>8831484.7317839991</v>
      </c>
      <c r="K558" s="8">
        <v>1965198.6694079998</v>
      </c>
      <c r="L558" s="8">
        <v>44224079.386655994</v>
      </c>
      <c r="M558" s="8">
        <v>205035451.91921997</v>
      </c>
      <c r="N558" s="8">
        <v>1770924.1679999998</v>
      </c>
    </row>
    <row r="559" spans="1:14" x14ac:dyDescent="0.25">
      <c r="A559" t="s">
        <v>153</v>
      </c>
      <c r="B559">
        <v>62</v>
      </c>
      <c r="C559">
        <v>2020</v>
      </c>
      <c r="D559">
        <v>8</v>
      </c>
      <c r="E559" s="8">
        <v>0.44205955506995026</v>
      </c>
      <c r="F559" s="8">
        <v>5.5257444383743783E-2</v>
      </c>
      <c r="G559" s="8">
        <v>0.59725936010926395</v>
      </c>
      <c r="H559" s="8">
        <v>7.4657420013657994E-2</v>
      </c>
      <c r="I559" s="8">
        <v>29352.460596450077</v>
      </c>
      <c r="J559" s="8">
        <v>20215377.100000001</v>
      </c>
      <c r="K559" s="8">
        <v>636497.31000000006</v>
      </c>
      <c r="L559" s="8">
        <v>44074907.119999997</v>
      </c>
      <c r="M559" s="8">
        <v>208052095.88999999</v>
      </c>
      <c r="N559" s="8">
        <v>1721700</v>
      </c>
    </row>
    <row r="560" spans="1:14" x14ac:dyDescent="0.25">
      <c r="A560" t="s">
        <v>154</v>
      </c>
      <c r="B560">
        <v>63</v>
      </c>
      <c r="C560">
        <v>2012</v>
      </c>
      <c r="D560">
        <v>0</v>
      </c>
      <c r="E560">
        <v>0</v>
      </c>
      <c r="F560" s="8">
        <v>0</v>
      </c>
      <c r="G560">
        <v>0</v>
      </c>
      <c r="H560">
        <v>0</v>
      </c>
      <c r="I560" s="8">
        <v>23735.945806600386</v>
      </c>
      <c r="J560" s="8">
        <v>315049.86311981775</v>
      </c>
      <c r="K560" s="8">
        <v>1114017.2968389753</v>
      </c>
      <c r="L560" s="8">
        <v>0</v>
      </c>
      <c r="M560" s="8">
        <v>0</v>
      </c>
      <c r="N560" s="8">
        <v>1135416.891424747</v>
      </c>
    </row>
    <row r="561" spans="1:14" x14ac:dyDescent="0.25">
      <c r="A561" t="s">
        <v>154</v>
      </c>
      <c r="B561">
        <v>63</v>
      </c>
      <c r="C561">
        <v>2013</v>
      </c>
      <c r="D561">
        <v>1</v>
      </c>
      <c r="E561" s="8">
        <v>2.9784491913799838E-2</v>
      </c>
      <c r="F561" s="8">
        <v>2.9784491913799838E-2</v>
      </c>
      <c r="G561" s="8">
        <v>5.9867612255053639E-2</v>
      </c>
      <c r="H561" s="8">
        <v>5.9867612255053639E-2</v>
      </c>
      <c r="I561" s="8">
        <v>23735.945806600386</v>
      </c>
      <c r="J561" s="8">
        <v>724104.59787080379</v>
      </c>
      <c r="K561" s="8">
        <v>1287615.9093379448</v>
      </c>
      <c r="L561" s="8">
        <v>8315760.6978380838</v>
      </c>
      <c r="M561" s="8">
        <v>52675529.272648126</v>
      </c>
      <c r="N561" s="8">
        <v>1095773.739657905</v>
      </c>
    </row>
    <row r="562" spans="1:14" x14ac:dyDescent="0.25">
      <c r="A562" t="s">
        <v>154</v>
      </c>
      <c r="B562">
        <v>63</v>
      </c>
      <c r="C562">
        <v>2014</v>
      </c>
      <c r="D562">
        <v>2</v>
      </c>
      <c r="E562" s="8">
        <v>1.3413356905905017E-2</v>
      </c>
      <c r="F562" s="8">
        <v>6.7066784529525086E-3</v>
      </c>
      <c r="G562" s="8">
        <v>5.4450654334103718E-2</v>
      </c>
      <c r="H562" s="8">
        <v>2.7225327167051859E-2</v>
      </c>
      <c r="I562" s="8">
        <v>23735.945806600386</v>
      </c>
      <c r="J562" s="8">
        <v>854678.04317035608</v>
      </c>
      <c r="K562" s="8">
        <v>1496877.4761409105</v>
      </c>
      <c r="L562" s="8">
        <v>7716435.4236724442</v>
      </c>
      <c r="M562" s="8">
        <v>45966064.879017957</v>
      </c>
      <c r="N562" s="8">
        <v>1136412.7512558112</v>
      </c>
    </row>
    <row r="563" spans="1:14" x14ac:dyDescent="0.25">
      <c r="A563" t="s">
        <v>154</v>
      </c>
      <c r="B563">
        <v>63</v>
      </c>
      <c r="C563">
        <v>2015</v>
      </c>
      <c r="D563">
        <v>3</v>
      </c>
      <c r="E563" s="8">
        <v>-8.1121038824020664E-2</v>
      </c>
      <c r="F563" s="8">
        <v>-2.7040346274673555E-2</v>
      </c>
      <c r="G563" s="8">
        <v>-2.9491285809805683E-2</v>
      </c>
      <c r="H563" s="8">
        <v>-9.8304286032685605E-3</v>
      </c>
      <c r="I563" s="8">
        <v>23735.945806600386</v>
      </c>
      <c r="J563" s="8">
        <v>917440.16881933936</v>
      </c>
      <c r="K563" s="8">
        <v>1420086.609180067</v>
      </c>
      <c r="L563" s="8">
        <v>12113178.721759193</v>
      </c>
      <c r="M563" s="8">
        <v>41597743.520316496</v>
      </c>
      <c r="N563" s="8">
        <v>1033569.0342178892</v>
      </c>
    </row>
    <row r="564" spans="1:14" x14ac:dyDescent="0.25">
      <c r="A564" t="s">
        <v>154</v>
      </c>
      <c r="B564">
        <v>63</v>
      </c>
      <c r="C564">
        <v>2016</v>
      </c>
      <c r="D564">
        <v>4</v>
      </c>
      <c r="E564" s="8">
        <v>-8.7790830716696633E-2</v>
      </c>
      <c r="F564" s="8">
        <v>-2.1947707679174158E-2</v>
      </c>
      <c r="G564" s="8">
        <v>-2.5799494252502719E-2</v>
      </c>
      <c r="H564" s="8">
        <v>-6.4498735631256798E-3</v>
      </c>
      <c r="I564" s="8">
        <v>23735.945806600386</v>
      </c>
      <c r="J564" s="8">
        <v>841934.21727953129</v>
      </c>
      <c r="K564" s="8">
        <v>1459913.6260331883</v>
      </c>
      <c r="L564" s="8">
        <v>11688788.045030031</v>
      </c>
      <c r="M564" s="8">
        <v>40659734.818387315</v>
      </c>
      <c r="N564" s="8">
        <v>908659.99844705174</v>
      </c>
    </row>
    <row r="565" spans="1:14" x14ac:dyDescent="0.25">
      <c r="A565" t="s">
        <v>154</v>
      </c>
      <c r="B565">
        <v>63</v>
      </c>
      <c r="C565">
        <v>2017</v>
      </c>
      <c r="D565">
        <v>5</v>
      </c>
      <c r="E565" s="8">
        <v>-9.7295997867975895E-2</v>
      </c>
      <c r="F565" s="8">
        <v>-1.9459199573595178E-2</v>
      </c>
      <c r="G565" s="8">
        <v>-2.3804531719481405E-2</v>
      </c>
      <c r="H565" s="8">
        <v>-4.7609063438962809E-3</v>
      </c>
      <c r="I565" s="8">
        <v>23735.945806600386</v>
      </c>
      <c r="J565" s="8">
        <v>1100858.9320265728</v>
      </c>
      <c r="K565" s="8">
        <v>1485837.8506007565</v>
      </c>
      <c r="L565" s="8">
        <v>9750926.2622982264</v>
      </c>
      <c r="M565" s="8">
        <v>43655098.476536773</v>
      </c>
      <c r="N565" s="8">
        <v>851663.5363787848</v>
      </c>
    </row>
    <row r="566" spans="1:14" x14ac:dyDescent="0.25">
      <c r="A566" t="s">
        <v>154</v>
      </c>
      <c r="B566">
        <v>63</v>
      </c>
      <c r="C566">
        <v>2018</v>
      </c>
      <c r="D566">
        <v>6</v>
      </c>
      <c r="E566" s="8">
        <v>-7.7189959309346606E-2</v>
      </c>
      <c r="F566" s="8">
        <v>-1.2864993218224435E-2</v>
      </c>
      <c r="G566" s="8">
        <v>8.0222015752629289E-3</v>
      </c>
      <c r="H566" s="8">
        <v>1.3370335958771548E-3</v>
      </c>
      <c r="I566" s="8">
        <v>23735.945806600386</v>
      </c>
      <c r="J566" s="8">
        <v>1133850.9363822574</v>
      </c>
      <c r="K566" s="8">
        <v>1658944.2165528957</v>
      </c>
      <c r="L566" s="8">
        <v>6994912.6756781517</v>
      </c>
      <c r="M566" s="8">
        <v>50403584.639411628</v>
      </c>
      <c r="N566" s="8">
        <v>747670.35573359986</v>
      </c>
    </row>
    <row r="567" spans="1:14" x14ac:dyDescent="0.25">
      <c r="A567" t="s">
        <v>154</v>
      </c>
      <c r="B567">
        <v>63</v>
      </c>
      <c r="C567">
        <v>2019</v>
      </c>
      <c r="D567">
        <v>7</v>
      </c>
      <c r="E567" s="8">
        <v>-9.2009235816028254E-2</v>
      </c>
      <c r="F567" s="8">
        <v>-1.3144176545146893E-2</v>
      </c>
      <c r="G567" s="8">
        <v>-3.6983152186377865E-3</v>
      </c>
      <c r="H567" s="8">
        <v>-5.2833074551968378E-4</v>
      </c>
      <c r="I567" s="8">
        <v>23735.945806600386</v>
      </c>
      <c r="J567" s="8">
        <v>706488.67301999987</v>
      </c>
      <c r="K567" s="8">
        <v>195529.44169199996</v>
      </c>
      <c r="L567" s="8">
        <v>9342966.5003999993</v>
      </c>
      <c r="M567" s="8">
        <v>54723379.557287991</v>
      </c>
      <c r="N567" s="8">
        <v>453595.89599999995</v>
      </c>
    </row>
    <row r="568" spans="1:14" x14ac:dyDescent="0.25">
      <c r="A568" t="s">
        <v>154</v>
      </c>
      <c r="B568">
        <v>63</v>
      </c>
      <c r="C568">
        <v>2020</v>
      </c>
      <c r="D568">
        <v>8</v>
      </c>
      <c r="E568" s="8">
        <v>-1.1434199482383245E-2</v>
      </c>
      <c r="F568" s="8">
        <v>-1.4292749352979057E-3</v>
      </c>
      <c r="G568" s="8">
        <v>8.6577604984693246E-2</v>
      </c>
      <c r="H568" s="8">
        <v>1.0822200623086656E-2</v>
      </c>
      <c r="I568" s="8">
        <v>23735.945806600386</v>
      </c>
      <c r="J568" s="8">
        <v>1003161.8</v>
      </c>
      <c r="K568" s="8">
        <v>1162639.23</v>
      </c>
      <c r="L568" s="8">
        <v>9103637.2899999991</v>
      </c>
      <c r="M568" s="8">
        <v>55851652.939999998</v>
      </c>
      <c r="N568" s="8">
        <v>410880</v>
      </c>
    </row>
    <row r="569" spans="1:14" x14ac:dyDescent="0.25">
      <c r="A569" t="s">
        <v>155</v>
      </c>
      <c r="B569">
        <v>64</v>
      </c>
      <c r="C569">
        <v>2012</v>
      </c>
      <c r="D569">
        <v>0</v>
      </c>
      <c r="E569">
        <v>0</v>
      </c>
      <c r="F569" s="8">
        <v>0</v>
      </c>
      <c r="G569">
        <v>0</v>
      </c>
      <c r="H569">
        <v>0</v>
      </c>
      <c r="I569" s="8">
        <v>39387.589347349487</v>
      </c>
      <c r="J569" s="8">
        <v>710673.79394893243</v>
      </c>
      <c r="K569" s="8">
        <v>102424.34940259988</v>
      </c>
      <c r="L569" s="8">
        <v>13102643.109391948</v>
      </c>
      <c r="M569" s="8">
        <v>57411571.970012508</v>
      </c>
      <c r="N569" s="8">
        <v>1199498.6268279725</v>
      </c>
    </row>
    <row r="570" spans="1:14" x14ac:dyDescent="0.25">
      <c r="A570" t="s">
        <v>155</v>
      </c>
      <c r="B570">
        <v>64</v>
      </c>
      <c r="C570">
        <v>2013</v>
      </c>
      <c r="D570">
        <v>1</v>
      </c>
      <c r="E570" s="8">
        <v>-1.936052102254825E-2</v>
      </c>
      <c r="F570" s="8">
        <v>-1.936052102254825E-2</v>
      </c>
      <c r="G570" s="8">
        <v>1.9042996793266355E-2</v>
      </c>
      <c r="H570" s="8">
        <v>1.9042996793266355E-2</v>
      </c>
      <c r="I570" s="8">
        <v>39387.589347349487</v>
      </c>
      <c r="J570" s="8">
        <v>763347.05914871977</v>
      </c>
      <c r="K570" s="8">
        <v>109410.47638188238</v>
      </c>
      <c r="L570" s="8">
        <v>13005058.616056215</v>
      </c>
      <c r="M570" s="8">
        <v>62363911.818947963</v>
      </c>
      <c r="N570" s="8">
        <v>1196079.9163970801</v>
      </c>
    </row>
    <row r="571" spans="1:14" x14ac:dyDescent="0.25">
      <c r="A571" t="s">
        <v>155</v>
      </c>
      <c r="B571">
        <v>64</v>
      </c>
      <c r="C571">
        <v>2014</v>
      </c>
      <c r="D571">
        <v>2</v>
      </c>
      <c r="E571" s="8">
        <v>1.8340433798286076E-2</v>
      </c>
      <c r="F571" s="8">
        <v>9.1702168991430379E-3</v>
      </c>
      <c r="G571" s="8">
        <v>7.3280963319376488E-2</v>
      </c>
      <c r="H571" s="8">
        <v>3.6640481659688244E-2</v>
      </c>
      <c r="I571" s="8">
        <v>39387.589347349487</v>
      </c>
      <c r="J571" s="8">
        <v>877554.95058848383</v>
      </c>
      <c r="K571" s="8">
        <v>118875.1352051797</v>
      </c>
      <c r="L571" s="8">
        <v>14745901.017580751</v>
      </c>
      <c r="M571" s="8">
        <v>66699420.871555269</v>
      </c>
      <c r="N571" s="8">
        <v>1245463.7741792032</v>
      </c>
    </row>
    <row r="572" spans="1:14" x14ac:dyDescent="0.25">
      <c r="A572" t="s">
        <v>155</v>
      </c>
      <c r="B572">
        <v>64</v>
      </c>
      <c r="C572">
        <v>2015</v>
      </c>
      <c r="D572">
        <v>3</v>
      </c>
      <c r="E572" s="8">
        <v>0.17337282011765232</v>
      </c>
      <c r="F572" s="8">
        <v>5.7790940039217441E-2</v>
      </c>
      <c r="G572" s="8">
        <v>0.24415005236533005</v>
      </c>
      <c r="H572" s="8">
        <v>8.1383350788443345E-2</v>
      </c>
      <c r="I572" s="8">
        <v>39387.589347349487</v>
      </c>
      <c r="J572" s="8">
        <v>871328.93402769102</v>
      </c>
      <c r="K572" s="8">
        <v>139350.37814987346</v>
      </c>
      <c r="L572" s="8">
        <v>13975807.338155717</v>
      </c>
      <c r="M572" s="8">
        <v>67862409.333143502</v>
      </c>
      <c r="N572" s="8">
        <v>1154769.3118460455</v>
      </c>
    </row>
    <row r="573" spans="1:14" x14ac:dyDescent="0.25">
      <c r="A573" t="s">
        <v>155</v>
      </c>
      <c r="B573">
        <v>64</v>
      </c>
      <c r="C573">
        <v>2016</v>
      </c>
      <c r="D573">
        <v>4</v>
      </c>
      <c r="E573" s="8">
        <v>0.14013749605888637</v>
      </c>
      <c r="F573" s="8">
        <v>3.5034374014721592E-2</v>
      </c>
      <c r="G573" s="8">
        <v>0.22629203334063663</v>
      </c>
      <c r="H573" s="8">
        <v>5.6573008335159158E-2</v>
      </c>
      <c r="I573" s="8">
        <v>39387.589347349487</v>
      </c>
      <c r="J573" s="8">
        <v>1121180.4219280055</v>
      </c>
      <c r="K573" s="8">
        <v>136480.78999178871</v>
      </c>
      <c r="L573" s="8">
        <v>14828631.682296706</v>
      </c>
      <c r="M573" s="8">
        <v>69241592.716644108</v>
      </c>
      <c r="N573" s="8">
        <v>1011601.8719094628</v>
      </c>
    </row>
    <row r="574" spans="1:14" x14ac:dyDescent="0.25">
      <c r="A574" t="s">
        <v>155</v>
      </c>
      <c r="B574">
        <v>64</v>
      </c>
      <c r="C574">
        <v>2017</v>
      </c>
      <c r="D574">
        <v>5</v>
      </c>
      <c r="E574" s="8">
        <v>0.1509131787785615</v>
      </c>
      <c r="F574" s="8">
        <v>3.0182635755712301E-2</v>
      </c>
      <c r="G574" s="8">
        <v>0.25204463344764583</v>
      </c>
      <c r="H574" s="8">
        <v>5.0408926689529163E-2</v>
      </c>
      <c r="I574" s="8">
        <v>39387.589347349487</v>
      </c>
      <c r="J574" s="8">
        <v>921555.04382224253</v>
      </c>
      <c r="K574" s="8">
        <v>145718.05540694276</v>
      </c>
      <c r="L574" s="8">
        <v>18805659.203624357</v>
      </c>
      <c r="M574" s="8">
        <v>66348031.30495993</v>
      </c>
      <c r="N574" s="8">
        <v>920311.9632216898</v>
      </c>
    </row>
    <row r="575" spans="1:14" x14ac:dyDescent="0.25">
      <c r="A575" t="s">
        <v>155</v>
      </c>
      <c r="B575">
        <v>64</v>
      </c>
      <c r="C575">
        <v>2018</v>
      </c>
      <c r="D575">
        <v>6</v>
      </c>
      <c r="E575" s="8">
        <v>-6.2198797040148987E-3</v>
      </c>
      <c r="F575" s="8">
        <v>-1.0366466173358164E-3</v>
      </c>
      <c r="G575" s="8">
        <v>0.11057489682270097</v>
      </c>
      <c r="H575" s="8">
        <v>1.842914947045016E-2</v>
      </c>
      <c r="I575" s="8">
        <v>39387.589347349487</v>
      </c>
      <c r="J575" s="8">
        <v>468173.20292987389</v>
      </c>
      <c r="K575" s="8">
        <v>157279.60808548555</v>
      </c>
      <c r="L575" s="8">
        <v>18315520.983056415</v>
      </c>
      <c r="M575" s="8">
        <v>68590416.005127594</v>
      </c>
      <c r="N575" s="8">
        <v>783125.22459599981</v>
      </c>
    </row>
    <row r="576" spans="1:14" x14ac:dyDescent="0.25">
      <c r="A576" t="s">
        <v>155</v>
      </c>
      <c r="B576">
        <v>64</v>
      </c>
      <c r="C576">
        <v>2019</v>
      </c>
      <c r="D576">
        <v>7</v>
      </c>
      <c r="E576" s="8">
        <v>0.19107673379852899</v>
      </c>
      <c r="F576" s="8">
        <v>2.7296676256932714E-2</v>
      </c>
      <c r="G576" s="8">
        <v>0.32248094085900642</v>
      </c>
      <c r="H576" s="8">
        <v>4.6068705837000914E-2</v>
      </c>
      <c r="I576" s="8">
        <v>39387.589347349487</v>
      </c>
      <c r="J576" s="8">
        <v>643912.91483999987</v>
      </c>
      <c r="K576" s="8">
        <v>625754.91653999989</v>
      </c>
      <c r="L576" s="8">
        <v>18168403.757243995</v>
      </c>
      <c r="M576" s="8">
        <v>68711261.160047993</v>
      </c>
      <c r="N576" s="8">
        <v>446822.99999999994</v>
      </c>
    </row>
    <row r="577" spans="1:14" x14ac:dyDescent="0.25">
      <c r="A577" t="s">
        <v>155</v>
      </c>
      <c r="B577">
        <v>64</v>
      </c>
      <c r="C577">
        <v>2020</v>
      </c>
      <c r="D577">
        <v>8</v>
      </c>
      <c r="E577" s="8">
        <v>0.48123758479779227</v>
      </c>
      <c r="F577" s="8">
        <v>6.0154698099724034E-2</v>
      </c>
      <c r="G577" s="8">
        <v>0.62680068402898403</v>
      </c>
      <c r="H577" s="8">
        <v>7.8350085503623004E-2</v>
      </c>
      <c r="I577" s="8">
        <v>39387.589347349487</v>
      </c>
      <c r="J577" s="8">
        <v>1044814.46</v>
      </c>
      <c r="K577" s="8">
        <v>122655.84</v>
      </c>
      <c r="L577" s="8">
        <v>18277708.52</v>
      </c>
      <c r="M577" s="8">
        <v>76817367.109999999</v>
      </c>
      <c r="N577" s="8">
        <v>387420</v>
      </c>
    </row>
    <row r="578" spans="1:14" x14ac:dyDescent="0.25">
      <c r="A578" t="s">
        <v>156</v>
      </c>
      <c r="B578">
        <v>65</v>
      </c>
      <c r="C578">
        <v>2012</v>
      </c>
      <c r="D578">
        <v>0</v>
      </c>
      <c r="E578">
        <v>0</v>
      </c>
      <c r="F578" s="8">
        <v>0</v>
      </c>
      <c r="G578">
        <v>0</v>
      </c>
      <c r="H578">
        <v>0</v>
      </c>
      <c r="I578" s="8">
        <v>62933.759973677195</v>
      </c>
      <c r="J578" s="8">
        <v>1055362.8413635006</v>
      </c>
      <c r="K578" s="8">
        <v>358827.36781436135</v>
      </c>
      <c r="L578" s="8">
        <v>27414175.313030869</v>
      </c>
      <c r="M578" s="8">
        <v>73965902.97686395</v>
      </c>
      <c r="N578" s="8">
        <v>1142726.6244320772</v>
      </c>
    </row>
    <row r="579" spans="1:14" x14ac:dyDescent="0.25">
      <c r="A579" t="s">
        <v>156</v>
      </c>
      <c r="B579">
        <v>65</v>
      </c>
      <c r="C579">
        <v>2013</v>
      </c>
      <c r="D579">
        <v>1</v>
      </c>
      <c r="E579" s="8">
        <v>7.5807319045991901E-3</v>
      </c>
      <c r="F579" s="8">
        <v>7.5807319045991901E-3</v>
      </c>
      <c r="G579" s="8">
        <v>5.3176681441857943E-2</v>
      </c>
      <c r="H579" s="8">
        <v>5.3176681441857943E-2</v>
      </c>
      <c r="I579" s="8">
        <v>62933.759973677195</v>
      </c>
      <c r="J579" s="8">
        <v>1552969.7596737284</v>
      </c>
      <c r="K579" s="8">
        <v>410945.20122492185</v>
      </c>
      <c r="L579" s="8">
        <v>28565019.90473374</v>
      </c>
      <c r="M579" s="8">
        <v>93550308.91685836</v>
      </c>
      <c r="N579" s="8">
        <v>1181562.0130283062</v>
      </c>
    </row>
    <row r="580" spans="1:14" x14ac:dyDescent="0.25">
      <c r="A580" t="s">
        <v>156</v>
      </c>
      <c r="B580">
        <v>65</v>
      </c>
      <c r="C580">
        <v>2014</v>
      </c>
      <c r="D580">
        <v>2</v>
      </c>
      <c r="E580" s="8">
        <v>-5.9253718489230459E-2</v>
      </c>
      <c r="F580" s="8">
        <v>-2.9626859244615229E-2</v>
      </c>
      <c r="G580" s="8">
        <v>7.5765170494276109E-3</v>
      </c>
      <c r="H580" s="8">
        <v>3.7882585247138055E-3</v>
      </c>
      <c r="I580" s="8">
        <v>62933.759973677195</v>
      </c>
      <c r="J580" s="8">
        <v>1498001.875609023</v>
      </c>
      <c r="K580" s="8">
        <v>461634.47244207456</v>
      </c>
      <c r="L580" s="8">
        <v>18444545.933272451</v>
      </c>
      <c r="M580" s="8">
        <v>103531700.86735746</v>
      </c>
      <c r="N580" s="8">
        <v>1238066.7697352096</v>
      </c>
    </row>
    <row r="581" spans="1:14" x14ac:dyDescent="0.25">
      <c r="A581" t="s">
        <v>156</v>
      </c>
      <c r="B581">
        <v>65</v>
      </c>
      <c r="C581">
        <v>2015</v>
      </c>
      <c r="D581">
        <v>3</v>
      </c>
      <c r="E581" s="8">
        <v>-4.9327815501054736E-2</v>
      </c>
      <c r="F581" s="8">
        <v>-1.6442605167018245E-2</v>
      </c>
      <c r="G581" s="8">
        <v>3.7777902199071463E-2</v>
      </c>
      <c r="H581" s="8">
        <v>1.2592634066357154E-2</v>
      </c>
      <c r="I581" s="8">
        <v>62933.759973677195</v>
      </c>
      <c r="J581" s="8">
        <v>899283.43396869977</v>
      </c>
      <c r="K581" s="8">
        <v>444098.02965331572</v>
      </c>
      <c r="L581" s="8">
        <v>21721462.229071725</v>
      </c>
      <c r="M581" s="8">
        <v>98374026.806751758</v>
      </c>
      <c r="N581" s="8">
        <v>1131623.4254934462</v>
      </c>
    </row>
    <row r="582" spans="1:14" x14ac:dyDescent="0.25">
      <c r="A582" t="s">
        <v>156</v>
      </c>
      <c r="B582">
        <v>65</v>
      </c>
      <c r="C582">
        <v>2016</v>
      </c>
      <c r="D582">
        <v>4</v>
      </c>
      <c r="E582" s="8">
        <v>0.13940091915213623</v>
      </c>
      <c r="F582" s="8">
        <v>3.4850229788034058E-2</v>
      </c>
      <c r="G582" s="8">
        <v>0.24612546785190786</v>
      </c>
      <c r="H582" s="8">
        <v>6.1531366962976966E-2</v>
      </c>
      <c r="I582" s="8">
        <v>62933.759973677195</v>
      </c>
      <c r="J582" s="8">
        <v>1307383.1499178619</v>
      </c>
      <c r="K582" s="8">
        <v>438383.80228884105</v>
      </c>
      <c r="L582" s="8">
        <v>19879796.187474325</v>
      </c>
      <c r="M582" s="8">
        <v>102971404.78426553</v>
      </c>
      <c r="N582" s="8">
        <v>947461.16613672976</v>
      </c>
    </row>
    <row r="583" spans="1:14" x14ac:dyDescent="0.25">
      <c r="A583" t="s">
        <v>156</v>
      </c>
      <c r="B583">
        <v>65</v>
      </c>
      <c r="C583">
        <v>2017</v>
      </c>
      <c r="D583">
        <v>5</v>
      </c>
      <c r="E583" s="8">
        <v>3.2471639733655897E-2</v>
      </c>
      <c r="F583" s="8">
        <v>6.494327946731179E-3</v>
      </c>
      <c r="G583" s="8">
        <v>0.15816092012261188</v>
      </c>
      <c r="H583" s="8">
        <v>3.1632184024522378E-2</v>
      </c>
      <c r="I583" s="8">
        <v>62933.759973677195</v>
      </c>
      <c r="J583" s="8">
        <v>1357009.8532451231</v>
      </c>
      <c r="K583" s="8">
        <v>463953.30627313384</v>
      </c>
      <c r="L583" s="8">
        <v>15019659.835065849</v>
      </c>
      <c r="M583" s="8">
        <v>100652967.46993583</v>
      </c>
      <c r="N583" s="8">
        <v>913581.7252959148</v>
      </c>
    </row>
    <row r="584" spans="1:14" x14ac:dyDescent="0.25">
      <c r="A584" t="s">
        <v>156</v>
      </c>
      <c r="B584">
        <v>65</v>
      </c>
      <c r="C584">
        <v>2018</v>
      </c>
      <c r="D584">
        <v>6</v>
      </c>
      <c r="E584" s="8">
        <v>7.5840547907014083E-2</v>
      </c>
      <c r="F584" s="8">
        <v>1.2640091317835681E-2</v>
      </c>
      <c r="G584" s="8">
        <v>0.22033151661845868</v>
      </c>
      <c r="H584" s="8">
        <v>3.6721919436409782E-2</v>
      </c>
      <c r="I584" s="8">
        <v>62933.759973677195</v>
      </c>
      <c r="J584" s="8">
        <v>1289092.4128272524</v>
      </c>
      <c r="K584" s="8">
        <v>524265.34574831027</v>
      </c>
      <c r="L584" s="8">
        <v>17012871.901785985</v>
      </c>
      <c r="M584" s="8">
        <v>106226830.31870835</v>
      </c>
      <c r="N584" s="8">
        <v>813881.12406119984</v>
      </c>
    </row>
    <row r="585" spans="1:14" x14ac:dyDescent="0.25">
      <c r="A585" t="s">
        <v>156</v>
      </c>
      <c r="B585">
        <v>65</v>
      </c>
      <c r="C585">
        <v>2019</v>
      </c>
      <c r="D585">
        <v>7</v>
      </c>
      <c r="E585" s="8">
        <v>3.3005131351061597E-2</v>
      </c>
      <c r="F585" s="8">
        <v>4.7150187644373707E-3</v>
      </c>
      <c r="G585" s="8">
        <v>0.19589755338086121</v>
      </c>
      <c r="H585" s="8">
        <v>2.7985364768694457E-2</v>
      </c>
      <c r="I585" s="8">
        <v>62933.759973677195</v>
      </c>
      <c r="J585" s="8">
        <v>1110258.8711759998</v>
      </c>
      <c r="K585" s="8">
        <v>233986.20647999996</v>
      </c>
      <c r="L585" s="8">
        <v>19339145.687159996</v>
      </c>
      <c r="M585" s="8">
        <v>110378416.74958798</v>
      </c>
      <c r="N585" s="8">
        <v>457546.75199999992</v>
      </c>
    </row>
    <row r="586" spans="1:14" x14ac:dyDescent="0.25">
      <c r="A586" t="s">
        <v>156</v>
      </c>
      <c r="B586">
        <v>65</v>
      </c>
      <c r="C586">
        <v>2020</v>
      </c>
      <c r="D586">
        <v>8</v>
      </c>
      <c r="E586" s="8">
        <v>0.26143002628145723</v>
      </c>
      <c r="F586" s="8">
        <v>3.2678753285182154E-2</v>
      </c>
      <c r="G586" s="8">
        <v>0.4420772698724561</v>
      </c>
      <c r="H586" s="8">
        <v>5.5259658734057013E-2</v>
      </c>
      <c r="I586" s="8">
        <v>62933.759973677195</v>
      </c>
      <c r="J586" s="8">
        <v>2031416.68</v>
      </c>
      <c r="K586" s="8">
        <v>400517.8</v>
      </c>
      <c r="L586" s="8">
        <v>22747604.010000002</v>
      </c>
      <c r="M586" s="8">
        <v>107318470.05</v>
      </c>
      <c r="N586" s="8">
        <v>402360</v>
      </c>
    </row>
    <row r="587" spans="1:14" x14ac:dyDescent="0.25">
      <c r="A587" t="s">
        <v>157</v>
      </c>
      <c r="B587">
        <v>66</v>
      </c>
      <c r="C587">
        <v>2012</v>
      </c>
      <c r="D587">
        <v>0</v>
      </c>
      <c r="E587">
        <v>0</v>
      </c>
      <c r="F587" s="8">
        <v>0</v>
      </c>
      <c r="G587">
        <v>0</v>
      </c>
      <c r="H587">
        <v>0</v>
      </c>
      <c r="I587" s="8">
        <v>19458.555578499039</v>
      </c>
      <c r="J587" s="8">
        <v>692222.54582286917</v>
      </c>
      <c r="K587" s="8">
        <v>138669.15493601217</v>
      </c>
      <c r="L587" s="8">
        <v>4206998.9040680081</v>
      </c>
      <c r="M587" s="8">
        <v>11891059.000720428</v>
      </c>
      <c r="N587" s="8">
        <v>297684.4383956627</v>
      </c>
    </row>
    <row r="588" spans="1:14" x14ac:dyDescent="0.25">
      <c r="A588" t="s">
        <v>157</v>
      </c>
      <c r="B588">
        <v>66</v>
      </c>
      <c r="C588">
        <v>2013</v>
      </c>
      <c r="D588">
        <v>1</v>
      </c>
      <c r="E588" s="8">
        <v>4.6857897124845838E-2</v>
      </c>
      <c r="F588" s="8">
        <v>4.6857897124845838E-2</v>
      </c>
      <c r="G588" s="8">
        <v>4.9269585695724899E-2</v>
      </c>
      <c r="H588" s="8">
        <v>4.9269585695724899E-2</v>
      </c>
      <c r="I588" s="8">
        <v>19458.555578499039</v>
      </c>
      <c r="J588" s="8">
        <v>789699.09443219297</v>
      </c>
      <c r="K588" s="8">
        <v>154758.12416019762</v>
      </c>
      <c r="L588" s="8">
        <v>5956718.3744831197</v>
      </c>
      <c r="M588" s="8">
        <v>13217950.82731986</v>
      </c>
      <c r="N588" s="8">
        <v>325246.22170596349</v>
      </c>
    </row>
    <row r="589" spans="1:14" x14ac:dyDescent="0.25">
      <c r="A589" t="s">
        <v>157</v>
      </c>
      <c r="B589">
        <v>66</v>
      </c>
      <c r="C589">
        <v>2014</v>
      </c>
      <c r="D589">
        <v>2</v>
      </c>
      <c r="E589" s="8">
        <v>0.10647772893581509</v>
      </c>
      <c r="F589" s="8">
        <v>5.3238864467907543E-2</v>
      </c>
      <c r="G589" s="8">
        <v>0.10083750806209303</v>
      </c>
      <c r="H589" s="8">
        <v>5.0418754031046516E-2</v>
      </c>
      <c r="I589" s="8">
        <v>19458.555578499039</v>
      </c>
      <c r="J589" s="8">
        <v>444364.79575193417</v>
      </c>
      <c r="K589" s="8">
        <v>179006.48018291243</v>
      </c>
      <c r="L589" s="8">
        <v>5975694.5597800007</v>
      </c>
      <c r="M589" s="8">
        <v>14146739.767340872</v>
      </c>
      <c r="N589" s="8">
        <v>366918.81673482916</v>
      </c>
    </row>
    <row r="590" spans="1:14" x14ac:dyDescent="0.25">
      <c r="A590" t="s">
        <v>157</v>
      </c>
      <c r="B590">
        <v>66</v>
      </c>
      <c r="C590">
        <v>2015</v>
      </c>
      <c r="D590">
        <v>3</v>
      </c>
      <c r="E590" s="8">
        <v>0.17540973656675288</v>
      </c>
      <c r="F590" s="8">
        <v>5.8469912188917623E-2</v>
      </c>
      <c r="G590" s="8">
        <v>0.16185794749648821</v>
      </c>
      <c r="H590" s="8">
        <v>5.3952649165496074E-2</v>
      </c>
      <c r="I590" s="8">
        <v>19458.555578499039</v>
      </c>
      <c r="J590" s="8">
        <v>463166.73718120629</v>
      </c>
      <c r="K590" s="8">
        <v>162283.50801021888</v>
      </c>
      <c r="L590" s="8">
        <v>5724063.2852673968</v>
      </c>
      <c r="M590" s="8">
        <v>13659815.625479328</v>
      </c>
      <c r="N590" s="8">
        <v>349292.46677558956</v>
      </c>
    </row>
    <row r="591" spans="1:14" x14ac:dyDescent="0.25">
      <c r="A591" t="s">
        <v>157</v>
      </c>
      <c r="B591">
        <v>66</v>
      </c>
      <c r="C591">
        <v>2016</v>
      </c>
      <c r="D591">
        <v>4</v>
      </c>
      <c r="E591" s="8">
        <v>0.14198104363437611</v>
      </c>
      <c r="F591" s="8">
        <v>3.5495260908594027E-2</v>
      </c>
      <c r="G591" s="8">
        <v>0.12045421513988767</v>
      </c>
      <c r="H591" s="8">
        <v>3.0113553784971919E-2</v>
      </c>
      <c r="I591" s="8">
        <v>19458.555578499039</v>
      </c>
      <c r="J591" s="8">
        <v>278926.25804515078</v>
      </c>
      <c r="K591" s="8">
        <v>158376.0024518696</v>
      </c>
      <c r="L591" s="8">
        <v>5860232.107192548</v>
      </c>
      <c r="M591" s="8">
        <v>14138641.172453765</v>
      </c>
      <c r="N591" s="8">
        <v>301698.87530137406</v>
      </c>
    </row>
    <row r="592" spans="1:14" x14ac:dyDescent="0.25">
      <c r="A592" t="s">
        <v>157</v>
      </c>
      <c r="B592">
        <v>66</v>
      </c>
      <c r="C592">
        <v>2017</v>
      </c>
      <c r="D592">
        <v>5</v>
      </c>
      <c r="E592" s="8">
        <v>5.1752792943974571E-2</v>
      </c>
      <c r="F592" s="8">
        <v>1.0350558588794915E-2</v>
      </c>
      <c r="G592" s="8">
        <v>2.2601284942905215E-2</v>
      </c>
      <c r="H592" s="8">
        <v>4.5202569885810428E-3</v>
      </c>
      <c r="I592" s="8">
        <v>19458.555578499039</v>
      </c>
      <c r="J592" s="8">
        <v>1029416.065151589</v>
      </c>
      <c r="K592" s="8">
        <v>165513.08775085339</v>
      </c>
      <c r="L592" s="8">
        <v>4983652.0168673629</v>
      </c>
      <c r="M592" s="8">
        <v>12863544.095027337</v>
      </c>
      <c r="N592" s="8">
        <v>251326.31339965496</v>
      </c>
    </row>
    <row r="593" spans="1:14" x14ac:dyDescent="0.25">
      <c r="A593" t="s">
        <v>157</v>
      </c>
      <c r="B593">
        <v>66</v>
      </c>
      <c r="C593">
        <v>2018</v>
      </c>
      <c r="D593">
        <v>6</v>
      </c>
      <c r="E593" s="8">
        <v>0.1021495353516311</v>
      </c>
      <c r="F593" s="8">
        <v>1.7024922558605184E-2</v>
      </c>
      <c r="G593" s="8">
        <v>6.9889949453287761E-2</v>
      </c>
      <c r="H593" s="8">
        <v>1.1648324908881293E-2</v>
      </c>
      <c r="I593" s="8">
        <v>19458.555578499039</v>
      </c>
      <c r="J593" s="8">
        <v>916905.10138390784</v>
      </c>
      <c r="K593" s="8">
        <v>201539.17903274996</v>
      </c>
      <c r="L593" s="8">
        <v>5279861.2926877253</v>
      </c>
      <c r="M593" s="8">
        <v>14889491.99459083</v>
      </c>
      <c r="N593" s="8">
        <v>218082.33144359995</v>
      </c>
    </row>
    <row r="594" spans="1:14" x14ac:dyDescent="0.25">
      <c r="A594" t="s">
        <v>157</v>
      </c>
      <c r="B594">
        <v>66</v>
      </c>
      <c r="C594">
        <v>2019</v>
      </c>
      <c r="D594">
        <v>7</v>
      </c>
      <c r="E594" s="8">
        <v>0.16053185447339924</v>
      </c>
      <c r="F594" s="8">
        <v>2.2933122067628462E-2</v>
      </c>
      <c r="G594" s="8">
        <v>0.13075947122129941</v>
      </c>
      <c r="H594" s="8">
        <v>1.867992446018563E-2</v>
      </c>
      <c r="I594" s="8">
        <v>19458.555578499039</v>
      </c>
      <c r="J594" s="8">
        <v>396975.8232959999</v>
      </c>
      <c r="K594" s="8">
        <v>376372.65275999991</v>
      </c>
      <c r="L594" s="8">
        <v>6527802.1918199984</v>
      </c>
      <c r="M594" s="8">
        <v>15831272.758235997</v>
      </c>
      <c r="N594" s="8">
        <v>115891.77599999998</v>
      </c>
    </row>
    <row r="595" spans="1:14" x14ac:dyDescent="0.25">
      <c r="A595" t="s">
        <v>157</v>
      </c>
      <c r="B595">
        <v>66</v>
      </c>
      <c r="C595">
        <v>2020</v>
      </c>
      <c r="D595">
        <v>8</v>
      </c>
      <c r="E595" s="8">
        <v>0.16875486474011209</v>
      </c>
      <c r="F595" s="8">
        <v>2.1094358092514011E-2</v>
      </c>
      <c r="G595" s="8">
        <v>0.13108561689304693</v>
      </c>
      <c r="H595" s="8">
        <v>1.6385702111630866E-2</v>
      </c>
      <c r="I595" s="8">
        <v>19458.555578499039</v>
      </c>
      <c r="J595" s="8">
        <v>469171.86</v>
      </c>
      <c r="K595" s="8">
        <v>141102.82999999999</v>
      </c>
      <c r="L595" s="8">
        <v>8744878.0299999993</v>
      </c>
      <c r="M595" s="8">
        <v>18091206.760000002</v>
      </c>
      <c r="N595" s="8">
        <v>96600</v>
      </c>
    </row>
    <row r="596" spans="1:14" x14ac:dyDescent="0.25">
      <c r="A596" t="s">
        <v>158</v>
      </c>
      <c r="B596">
        <v>67</v>
      </c>
      <c r="C596">
        <v>2012</v>
      </c>
      <c r="D596">
        <v>0</v>
      </c>
      <c r="E596">
        <v>0</v>
      </c>
      <c r="F596" s="8">
        <v>0</v>
      </c>
      <c r="G596">
        <v>0</v>
      </c>
      <c r="H596">
        <v>0</v>
      </c>
      <c r="I596" s="8">
        <v>24087.137181856462</v>
      </c>
      <c r="J596" s="8">
        <v>656738.92509493185</v>
      </c>
      <c r="K596" s="8">
        <v>249109.29426003562</v>
      </c>
      <c r="L596" s="8">
        <v>8407747.2685634606</v>
      </c>
      <c r="M596" s="8">
        <v>38738084.572468214</v>
      </c>
      <c r="N596" s="8">
        <v>1108254.3249487232</v>
      </c>
    </row>
    <row r="597" spans="1:14" x14ac:dyDescent="0.25">
      <c r="A597" t="s">
        <v>158</v>
      </c>
      <c r="B597">
        <v>67</v>
      </c>
      <c r="C597">
        <v>2013</v>
      </c>
      <c r="D597">
        <v>1</v>
      </c>
      <c r="E597" s="8">
        <v>8.4986964607619855E-2</v>
      </c>
      <c r="F597" s="8">
        <v>8.4986964607619855E-2</v>
      </c>
      <c r="G597" s="8">
        <v>0.10308115456295826</v>
      </c>
      <c r="H597" s="8">
        <v>0.10308115456295826</v>
      </c>
      <c r="I597" s="8">
        <v>24087.137181856462</v>
      </c>
      <c r="J597" s="8">
        <v>968501.06757851888</v>
      </c>
      <c r="K597" s="8">
        <v>254408.56102100841</v>
      </c>
      <c r="L597" s="8">
        <v>9904031.3517537303</v>
      </c>
      <c r="M597" s="8">
        <v>42561594.196717277</v>
      </c>
      <c r="N597" s="8">
        <v>1096262.0426326578</v>
      </c>
    </row>
    <row r="598" spans="1:14" x14ac:dyDescent="0.25">
      <c r="A598" t="s">
        <v>158</v>
      </c>
      <c r="B598">
        <v>67</v>
      </c>
      <c r="C598">
        <v>2014</v>
      </c>
      <c r="D598">
        <v>2</v>
      </c>
      <c r="E598" s="8">
        <v>7.7460851795246088E-2</v>
      </c>
      <c r="F598" s="8">
        <v>3.8730425897623044E-2</v>
      </c>
      <c r="G598" s="8">
        <v>9.8446356710757368E-2</v>
      </c>
      <c r="H598" s="8">
        <v>4.9223178355378684E-2</v>
      </c>
      <c r="I598" s="8">
        <v>24087.137181856462</v>
      </c>
      <c r="J598" s="8">
        <v>1685882.9666662419</v>
      </c>
      <c r="K598" s="8">
        <v>288337.30164847657</v>
      </c>
      <c r="L598" s="8">
        <v>8191395.216071995</v>
      </c>
      <c r="M598" s="8">
        <v>43364389.092462793</v>
      </c>
      <c r="N598" s="8">
        <v>1166932.2436654731</v>
      </c>
    </row>
    <row r="599" spans="1:14" x14ac:dyDescent="0.25">
      <c r="A599" t="s">
        <v>158</v>
      </c>
      <c r="B599">
        <v>67</v>
      </c>
      <c r="C599">
        <v>2015</v>
      </c>
      <c r="D599">
        <v>3</v>
      </c>
      <c r="E599" s="8">
        <v>5.6713913186490446E-2</v>
      </c>
      <c r="F599" s="8">
        <v>1.8904637728830147E-2</v>
      </c>
      <c r="G599" s="8">
        <v>8.0529713633758923E-2</v>
      </c>
      <c r="H599" s="8">
        <v>2.6843237877919642E-2</v>
      </c>
      <c r="I599" s="8">
        <v>24087.137181856462</v>
      </c>
      <c r="J599" s="8">
        <v>1712865.1143937618</v>
      </c>
      <c r="K599" s="8">
        <v>255677.36986010571</v>
      </c>
      <c r="L599" s="8">
        <v>9777201.9012317769</v>
      </c>
      <c r="M599" s="8">
        <v>42725621.471053876</v>
      </c>
      <c r="N599" s="8">
        <v>1114790.0536006468</v>
      </c>
    </row>
    <row r="600" spans="1:14" x14ac:dyDescent="0.25">
      <c r="A600" t="s">
        <v>158</v>
      </c>
      <c r="B600">
        <v>67</v>
      </c>
      <c r="C600">
        <v>2016</v>
      </c>
      <c r="D600">
        <v>4</v>
      </c>
      <c r="E600" s="8">
        <v>6.1461532561876663E-2</v>
      </c>
      <c r="F600" s="8">
        <v>1.5365383140469166E-2</v>
      </c>
      <c r="G600" s="8">
        <v>8.7996852543776788E-2</v>
      </c>
      <c r="H600" s="8">
        <v>2.1999213135944197E-2</v>
      </c>
      <c r="I600" s="8">
        <v>24087.137181856462</v>
      </c>
      <c r="J600" s="8">
        <v>1411913.8683141202</v>
      </c>
      <c r="K600" s="8">
        <v>256286.40552867239</v>
      </c>
      <c r="L600" s="8">
        <v>9735333.1731159948</v>
      </c>
      <c r="M600" s="8">
        <v>47748661.528678223</v>
      </c>
      <c r="N600" s="8">
        <v>968841.4013943075</v>
      </c>
    </row>
    <row r="601" spans="1:14" x14ac:dyDescent="0.25">
      <c r="A601" t="s">
        <v>158</v>
      </c>
      <c r="B601">
        <v>67</v>
      </c>
      <c r="C601">
        <v>2017</v>
      </c>
      <c r="D601">
        <v>5</v>
      </c>
      <c r="E601" s="8">
        <v>6.8812675741593721E-2</v>
      </c>
      <c r="F601" s="8">
        <v>1.3762535148318744E-2</v>
      </c>
      <c r="G601" s="8">
        <v>9.8111218491191976E-2</v>
      </c>
      <c r="H601" s="8">
        <v>1.9622243698238395E-2</v>
      </c>
      <c r="I601" s="8">
        <v>24087.137181856462</v>
      </c>
      <c r="J601" s="8">
        <v>2133471.5774097987</v>
      </c>
      <c r="K601" s="8">
        <v>266700.91416259232</v>
      </c>
      <c r="L601" s="8">
        <v>9380122.570843311</v>
      </c>
      <c r="M601" s="8">
        <v>45153657.50614775</v>
      </c>
      <c r="N601" s="8">
        <v>927619.07868395979</v>
      </c>
    </row>
    <row r="602" spans="1:14" x14ac:dyDescent="0.25">
      <c r="A602" t="s">
        <v>158</v>
      </c>
      <c r="B602">
        <v>67</v>
      </c>
      <c r="C602">
        <v>2018</v>
      </c>
      <c r="D602">
        <v>6</v>
      </c>
      <c r="E602" s="8">
        <v>7.3599557027421145E-2</v>
      </c>
      <c r="F602" s="8">
        <v>1.2266592837903524E-2</v>
      </c>
      <c r="G602" s="8">
        <v>0.10865581017437036</v>
      </c>
      <c r="H602" s="8">
        <v>1.8109301695728393E-2</v>
      </c>
      <c r="I602" s="8">
        <v>24087.137181856462</v>
      </c>
      <c r="J602" s="8">
        <v>1330062.0292426425</v>
      </c>
      <c r="K602" s="8">
        <v>293746.68482964468</v>
      </c>
      <c r="L602" s="8">
        <v>10477077.929303588</v>
      </c>
      <c r="M602" s="8">
        <v>52309829.073850438</v>
      </c>
      <c r="N602" s="8">
        <v>823802.38195319974</v>
      </c>
    </row>
    <row r="603" spans="1:14" x14ac:dyDescent="0.25">
      <c r="A603" t="s">
        <v>158</v>
      </c>
      <c r="B603">
        <v>67</v>
      </c>
      <c r="C603">
        <v>2019</v>
      </c>
      <c r="D603">
        <v>7</v>
      </c>
      <c r="E603" s="8">
        <v>5.7680877757537191E-2</v>
      </c>
      <c r="F603" s="8">
        <v>8.2401253939338847E-3</v>
      </c>
      <c r="G603" s="8">
        <v>9.5983498702019346E-2</v>
      </c>
      <c r="H603" s="8">
        <v>1.3711928386002764E-2</v>
      </c>
      <c r="I603" s="8">
        <v>24087.137181856462</v>
      </c>
      <c r="J603" s="8">
        <v>1857341.9520239998</v>
      </c>
      <c r="K603" s="8">
        <v>1124084.8394879997</v>
      </c>
      <c r="L603" s="8">
        <v>10409930.773163998</v>
      </c>
      <c r="M603" s="8">
        <v>56133698.813399993</v>
      </c>
      <c r="N603" s="8">
        <v>422553.45599999995</v>
      </c>
    </row>
    <row r="604" spans="1:14" x14ac:dyDescent="0.25">
      <c r="A604" t="s">
        <v>158</v>
      </c>
      <c r="B604">
        <v>67</v>
      </c>
      <c r="C604">
        <v>2020</v>
      </c>
      <c r="D604">
        <v>8</v>
      </c>
      <c r="E604" s="8">
        <v>0.13339018979302633</v>
      </c>
      <c r="F604" s="8">
        <v>1.6673773724128291E-2</v>
      </c>
      <c r="G604" s="8">
        <v>0.18312331179428729</v>
      </c>
      <c r="H604" s="8">
        <v>2.2890413974285911E-2</v>
      </c>
      <c r="I604" s="8">
        <v>24087.137181856462</v>
      </c>
      <c r="J604" s="8">
        <v>2342704.8199999998</v>
      </c>
      <c r="K604" s="8">
        <v>232822.96</v>
      </c>
      <c r="L604" s="8">
        <v>11554080.390000001</v>
      </c>
      <c r="M604" s="8">
        <v>60632119.740000002</v>
      </c>
      <c r="N604" s="8">
        <v>375960</v>
      </c>
    </row>
    <row r="605" spans="1:14" x14ac:dyDescent="0.25">
      <c r="A605" t="s">
        <v>159</v>
      </c>
      <c r="B605">
        <v>68</v>
      </c>
      <c r="C605">
        <v>2012</v>
      </c>
      <c r="D605">
        <v>0</v>
      </c>
      <c r="E605">
        <v>0</v>
      </c>
      <c r="F605" s="8">
        <v>0</v>
      </c>
      <c r="G605">
        <v>0</v>
      </c>
      <c r="H605">
        <v>0</v>
      </c>
      <c r="I605" s="8">
        <v>32191.909787660687</v>
      </c>
      <c r="J605" s="8">
        <v>650020.88680081174</v>
      </c>
      <c r="K605" s="8">
        <v>609506.02392879862</v>
      </c>
      <c r="L605" s="8">
        <v>5708938.390174903</v>
      </c>
      <c r="M605" s="8">
        <v>14620363.39052077</v>
      </c>
      <c r="N605" s="8">
        <v>243174.0534983394</v>
      </c>
    </row>
    <row r="606" spans="1:14" x14ac:dyDescent="0.25">
      <c r="A606" t="s">
        <v>159</v>
      </c>
      <c r="B606">
        <v>68</v>
      </c>
      <c r="C606">
        <v>2013</v>
      </c>
      <c r="D606">
        <v>1</v>
      </c>
      <c r="E606" s="8">
        <v>-3.3694448509921066E-2</v>
      </c>
      <c r="F606" s="8">
        <v>-3.3694448509921066E-2</v>
      </c>
      <c r="G606" s="8">
        <v>-5.9631720074980838E-3</v>
      </c>
      <c r="H606" s="8">
        <v>-5.9631720074980838E-3</v>
      </c>
      <c r="I606" s="8">
        <v>32191.909787660687</v>
      </c>
      <c r="J606" s="8">
        <v>426624.50771078147</v>
      </c>
      <c r="K606" s="8">
        <v>707031.60181395826</v>
      </c>
      <c r="L606" s="8">
        <v>4501763.1055189064</v>
      </c>
      <c r="M606" s="8">
        <v>16086301.636695318</v>
      </c>
      <c r="N606" s="8">
        <v>333853.47264899674</v>
      </c>
    </row>
    <row r="607" spans="1:14" x14ac:dyDescent="0.25">
      <c r="A607" t="s">
        <v>159</v>
      </c>
      <c r="B607">
        <v>68</v>
      </c>
      <c r="C607">
        <v>2014</v>
      </c>
      <c r="D607">
        <v>2</v>
      </c>
      <c r="E607" s="8">
        <v>0.14020501130848154</v>
      </c>
      <c r="F607" s="8">
        <v>7.0102505654240768E-2</v>
      </c>
      <c r="G607" s="8">
        <v>0.17739112101045365</v>
      </c>
      <c r="H607" s="8">
        <v>8.8695560505226825E-2</v>
      </c>
      <c r="I607" s="8">
        <v>32191.909787660687</v>
      </c>
      <c r="J607" s="8">
        <v>270855.276138168</v>
      </c>
      <c r="K607" s="8">
        <v>812122.41909255576</v>
      </c>
      <c r="L607" s="8">
        <v>5582469.5569704957</v>
      </c>
      <c r="M607" s="8">
        <v>18182253.114421051</v>
      </c>
      <c r="N607" s="8">
        <v>362781.97350874392</v>
      </c>
    </row>
    <row r="608" spans="1:14" x14ac:dyDescent="0.25">
      <c r="A608" t="s">
        <v>159</v>
      </c>
      <c r="B608">
        <v>68</v>
      </c>
      <c r="C608">
        <v>2015</v>
      </c>
      <c r="D608">
        <v>3</v>
      </c>
      <c r="E608" s="8">
        <v>2.5745935645426026E-2</v>
      </c>
      <c r="F608" s="8">
        <v>8.5819785484753421E-3</v>
      </c>
      <c r="G608" s="8">
        <v>7.1921588839272008E-2</v>
      </c>
      <c r="H608" s="8">
        <v>2.3973862946424004E-2</v>
      </c>
      <c r="I608" s="8">
        <v>32191.909787660687</v>
      </c>
      <c r="J608" s="8">
        <v>347691.3160490804</v>
      </c>
      <c r="K608" s="8">
        <v>736650.42307455663</v>
      </c>
      <c r="L608" s="8">
        <v>5069951.2909658784</v>
      </c>
      <c r="M608" s="8">
        <v>16826491.103508566</v>
      </c>
      <c r="N608" s="8">
        <v>333932.01492341002</v>
      </c>
    </row>
    <row r="609" spans="1:14" x14ac:dyDescent="0.25">
      <c r="A609" t="s">
        <v>159</v>
      </c>
      <c r="B609">
        <v>68</v>
      </c>
      <c r="C609">
        <v>2016</v>
      </c>
      <c r="D609">
        <v>4</v>
      </c>
      <c r="E609" s="8">
        <v>0.18172986634628885</v>
      </c>
      <c r="F609" s="8">
        <v>4.5432466586572212E-2</v>
      </c>
      <c r="G609" s="8">
        <v>0.23700329716822177</v>
      </c>
      <c r="H609" s="8">
        <v>5.9250824292055443E-2</v>
      </c>
      <c r="I609" s="8">
        <v>32191.909787660687</v>
      </c>
      <c r="J609" s="8">
        <v>189238.86113653204</v>
      </c>
      <c r="K609" s="8">
        <v>763767.90250270267</v>
      </c>
      <c r="L609" s="8">
        <v>4992608.5008452982</v>
      </c>
      <c r="M609" s="8">
        <v>17642850.190967511</v>
      </c>
      <c r="N609" s="8">
        <v>293978.23479169322</v>
      </c>
    </row>
    <row r="610" spans="1:14" x14ac:dyDescent="0.25">
      <c r="A610" t="s">
        <v>159</v>
      </c>
      <c r="B610">
        <v>68</v>
      </c>
      <c r="C610">
        <v>2017</v>
      </c>
      <c r="D610">
        <v>5</v>
      </c>
      <c r="E610" s="8">
        <v>0.14722590262513396</v>
      </c>
      <c r="F610" s="8">
        <v>2.9445180525026794E-2</v>
      </c>
      <c r="G610" s="8">
        <v>0.21114096190826129</v>
      </c>
      <c r="H610" s="8">
        <v>4.2228192381652256E-2</v>
      </c>
      <c r="I610" s="8">
        <v>32191.909787660687</v>
      </c>
      <c r="J610" s="8">
        <v>531967.1112692731</v>
      </c>
      <c r="K610" s="8">
        <v>833338.05996946036</v>
      </c>
      <c r="L610" s="8">
        <v>4932333.1382679837</v>
      </c>
      <c r="M610" s="8">
        <v>19014738.772922091</v>
      </c>
      <c r="N610" s="8">
        <v>270170.97959182493</v>
      </c>
    </row>
    <row r="611" spans="1:14" x14ac:dyDescent="0.25">
      <c r="A611" t="s">
        <v>159</v>
      </c>
      <c r="B611">
        <v>68</v>
      </c>
      <c r="C611">
        <v>2018</v>
      </c>
      <c r="D611">
        <v>6</v>
      </c>
      <c r="E611" s="8">
        <v>9.82677939855542E-2</v>
      </c>
      <c r="F611" s="8">
        <v>1.6377965664259034E-2</v>
      </c>
      <c r="G611" s="8">
        <v>0.17278875791745688</v>
      </c>
      <c r="H611" s="8">
        <v>2.8798126319576147E-2</v>
      </c>
      <c r="I611" s="8">
        <v>32191.909787660687</v>
      </c>
      <c r="J611" s="8">
        <v>902523.19143125857</v>
      </c>
      <c r="K611" s="8">
        <v>932876.18970371247</v>
      </c>
      <c r="L611" s="8">
        <v>5137024.0161056994</v>
      </c>
      <c r="M611" s="8">
        <v>19556913.437968928</v>
      </c>
      <c r="N611" s="8">
        <v>283780.68315479992</v>
      </c>
    </row>
    <row r="612" spans="1:14" x14ac:dyDescent="0.25">
      <c r="A612" t="s">
        <v>159</v>
      </c>
      <c r="B612">
        <v>68</v>
      </c>
      <c r="C612">
        <v>2019</v>
      </c>
      <c r="D612">
        <v>7</v>
      </c>
      <c r="E612" s="8">
        <v>5.5940272869521988E-2</v>
      </c>
      <c r="F612" s="8">
        <v>7.991467552788855E-3</v>
      </c>
      <c r="G612" s="8">
        <v>0.14807296457912186</v>
      </c>
      <c r="H612" s="8">
        <v>2.1153280654160268E-2</v>
      </c>
      <c r="I612" s="8">
        <v>32191.909787660687</v>
      </c>
      <c r="J612" s="8">
        <v>684232.60229999991</v>
      </c>
      <c r="K612" s="8">
        <v>364456.33801199996</v>
      </c>
      <c r="L612" s="8">
        <v>5627595.8267879998</v>
      </c>
      <c r="M612" s="8">
        <v>21030671.697047994</v>
      </c>
      <c r="N612" s="8">
        <v>158410.51199999999</v>
      </c>
    </row>
    <row r="613" spans="1:14" x14ac:dyDescent="0.25">
      <c r="A613" t="s">
        <v>159</v>
      </c>
      <c r="B613">
        <v>68</v>
      </c>
      <c r="C613">
        <v>2020</v>
      </c>
      <c r="D613">
        <v>8</v>
      </c>
      <c r="E613" s="8">
        <v>0.33399664364909137</v>
      </c>
      <c r="F613" s="8">
        <v>4.1749580456136422E-2</v>
      </c>
      <c r="G613" s="8">
        <v>0.34667762229878374</v>
      </c>
      <c r="H613" s="8">
        <v>4.3334702787347967E-2</v>
      </c>
      <c r="I613" s="8">
        <v>32191.909787660687</v>
      </c>
      <c r="J613" s="8">
        <v>845177.09</v>
      </c>
      <c r="K613" s="8">
        <v>687870.26</v>
      </c>
      <c r="L613" s="8">
        <v>7365378.8099999996</v>
      </c>
      <c r="M613" s="8">
        <v>21918944.489999998</v>
      </c>
      <c r="N613" s="8">
        <v>130260</v>
      </c>
    </row>
    <row r="614" spans="1:14" x14ac:dyDescent="0.25">
      <c r="A614" t="s">
        <v>160</v>
      </c>
      <c r="B614">
        <v>69</v>
      </c>
      <c r="C614">
        <v>2012</v>
      </c>
      <c r="D614">
        <v>0</v>
      </c>
      <c r="E614">
        <v>0</v>
      </c>
      <c r="F614" s="8">
        <v>0</v>
      </c>
      <c r="G614">
        <v>0</v>
      </c>
      <c r="H614">
        <v>0</v>
      </c>
      <c r="I614" s="8">
        <v>30940.532897324516</v>
      </c>
      <c r="J614" s="8">
        <v>259382.95032813936</v>
      </c>
      <c r="K614" s="8">
        <v>189080.53179087237</v>
      </c>
      <c r="L614" s="8">
        <v>5600577.1944937473</v>
      </c>
      <c r="M614" s="8">
        <v>23307614.193692639</v>
      </c>
      <c r="N614" s="8">
        <v>466495.27352798497</v>
      </c>
    </row>
    <row r="615" spans="1:14" x14ac:dyDescent="0.25">
      <c r="A615" t="s">
        <v>160</v>
      </c>
      <c r="B615">
        <v>69</v>
      </c>
      <c r="C615">
        <v>2013</v>
      </c>
      <c r="D615">
        <v>1</v>
      </c>
      <c r="E615" s="8">
        <v>-2.571689936546552E-2</v>
      </c>
      <c r="F615" s="8">
        <v>-2.571689936546552E-2</v>
      </c>
      <c r="G615" s="8">
        <v>-1.9343715493018734E-3</v>
      </c>
      <c r="H615" s="8">
        <v>-1.9343715493018734E-3</v>
      </c>
      <c r="I615" s="8">
        <v>30940.532897324516</v>
      </c>
      <c r="J615" s="8">
        <v>409573.72579523519</v>
      </c>
      <c r="K615" s="8">
        <v>234412.18979967039</v>
      </c>
      <c r="L615" s="8">
        <v>1686882.244417931</v>
      </c>
      <c r="M615" s="8">
        <v>23137674.050250921</v>
      </c>
      <c r="N615" s="8">
        <v>469040.51561455382</v>
      </c>
    </row>
    <row r="616" spans="1:14" x14ac:dyDescent="0.25">
      <c r="A616" t="s">
        <v>160</v>
      </c>
      <c r="B616">
        <v>69</v>
      </c>
      <c r="C616">
        <v>2014</v>
      </c>
      <c r="D616">
        <v>2</v>
      </c>
      <c r="E616" s="8">
        <v>0.36140373137191761</v>
      </c>
      <c r="F616" s="8">
        <v>0.18070186568595881</v>
      </c>
      <c r="G616" s="8">
        <v>0.39206945257841674</v>
      </c>
      <c r="H616" s="8">
        <v>0.19603472628920837</v>
      </c>
      <c r="I616" s="8">
        <v>30940.532897324516</v>
      </c>
      <c r="J616" s="8">
        <v>397052.14441804535</v>
      </c>
      <c r="K616" s="8">
        <v>252764.75112524634</v>
      </c>
      <c r="L616" s="8">
        <v>6131570.2235181667</v>
      </c>
      <c r="M616" s="8">
        <v>25382991.880631048</v>
      </c>
      <c r="N616" s="8">
        <v>483216.16438205901</v>
      </c>
    </row>
    <row r="617" spans="1:14" x14ac:dyDescent="0.25">
      <c r="A617" t="s">
        <v>160</v>
      </c>
      <c r="B617">
        <v>69</v>
      </c>
      <c r="C617">
        <v>2015</v>
      </c>
      <c r="D617">
        <v>3</v>
      </c>
      <c r="E617" s="8">
        <v>0.22617085116290722</v>
      </c>
      <c r="F617" s="8">
        <v>7.5390283720969078E-2</v>
      </c>
      <c r="G617" s="8">
        <v>0.26354061340477997</v>
      </c>
      <c r="H617" s="8">
        <v>8.784687113492666E-2</v>
      </c>
      <c r="I617" s="8">
        <v>30940.532897324516</v>
      </c>
      <c r="J617" s="8">
        <v>240930.63056569139</v>
      </c>
      <c r="K617" s="8">
        <v>249265.92220799773</v>
      </c>
      <c r="L617" s="8">
        <v>5486381.0622652387</v>
      </c>
      <c r="M617" s="8">
        <v>23268014.111886319</v>
      </c>
      <c r="N617" s="8">
        <v>438930.17210474692</v>
      </c>
    </row>
    <row r="618" spans="1:14" x14ac:dyDescent="0.25">
      <c r="A618" t="s">
        <v>160</v>
      </c>
      <c r="B618">
        <v>69</v>
      </c>
      <c r="C618">
        <v>2016</v>
      </c>
      <c r="D618">
        <v>4</v>
      </c>
      <c r="E618" s="8">
        <v>0.67450264527833814</v>
      </c>
      <c r="F618" s="8">
        <v>0.16862566131958454</v>
      </c>
      <c r="G618" s="8">
        <v>0.71827137392782359</v>
      </c>
      <c r="H618" s="8">
        <v>0.1795678434819559</v>
      </c>
      <c r="I618" s="8">
        <v>30940.532897324516</v>
      </c>
      <c r="J618" s="8">
        <v>847709.11664067279</v>
      </c>
      <c r="K618" s="8">
        <v>265066.46231438447</v>
      </c>
      <c r="L618" s="8">
        <v>4935162.6617352227</v>
      </c>
      <c r="M618" s="8">
        <v>21553598.094599612</v>
      </c>
      <c r="N618" s="8">
        <v>385636.09520149388</v>
      </c>
    </row>
    <row r="619" spans="1:14" x14ac:dyDescent="0.25">
      <c r="A619" t="s">
        <v>160</v>
      </c>
      <c r="B619">
        <v>69</v>
      </c>
      <c r="C619">
        <v>2017</v>
      </c>
      <c r="D619">
        <v>5</v>
      </c>
      <c r="E619" s="8">
        <v>0.73614212167939286</v>
      </c>
      <c r="F619" s="8">
        <v>0.14722842433587857</v>
      </c>
      <c r="G619" s="8">
        <v>0.78639849783380666</v>
      </c>
      <c r="H619" s="8">
        <v>0.15727969956676133</v>
      </c>
      <c r="I619" s="8">
        <v>30940.532897324516</v>
      </c>
      <c r="J619" s="8">
        <v>229955.83981490071</v>
      </c>
      <c r="K619" s="8">
        <v>264084.70666664204</v>
      </c>
      <c r="L619" s="8">
        <v>5690095.2639739309</v>
      </c>
      <c r="M619" s="8">
        <v>24092263.616745923</v>
      </c>
      <c r="N619" s="8">
        <v>332666.04604544991</v>
      </c>
    </row>
    <row r="620" spans="1:14" x14ac:dyDescent="0.25">
      <c r="A620" t="s">
        <v>160</v>
      </c>
      <c r="B620">
        <v>69</v>
      </c>
      <c r="C620">
        <v>2018</v>
      </c>
      <c r="D620">
        <v>6</v>
      </c>
      <c r="E620" s="8">
        <v>0.41070529471869688</v>
      </c>
      <c r="F620" s="8">
        <v>6.8450882453116146E-2</v>
      </c>
      <c r="G620" s="8">
        <v>0.46984612475520232</v>
      </c>
      <c r="H620" s="8">
        <v>7.8307687459200387E-2</v>
      </c>
      <c r="I620" s="8">
        <v>30940.532897324516</v>
      </c>
      <c r="J620" s="8">
        <v>475283.12521467952</v>
      </c>
      <c r="K620" s="8">
        <v>302703.97804138431</v>
      </c>
      <c r="L620" s="8">
        <v>8351300.1521982681</v>
      </c>
      <c r="M620" s="8">
        <v>25319009.21246957</v>
      </c>
      <c r="N620" s="8">
        <v>279430.5931559999</v>
      </c>
    </row>
    <row r="621" spans="1:14" x14ac:dyDescent="0.25">
      <c r="A621" t="s">
        <v>160</v>
      </c>
      <c r="B621">
        <v>69</v>
      </c>
      <c r="C621">
        <v>2019</v>
      </c>
      <c r="D621">
        <v>7</v>
      </c>
      <c r="E621" s="8">
        <v>9.5363924068426184E-2</v>
      </c>
      <c r="F621" s="8">
        <v>1.3623417724060883E-2</v>
      </c>
      <c r="G621" s="8">
        <v>0.16089378515530819</v>
      </c>
      <c r="H621" s="8">
        <v>2.2984826450758312E-2</v>
      </c>
      <c r="I621" s="8">
        <v>30940.532897324516</v>
      </c>
      <c r="J621" s="8">
        <v>288868.55056800001</v>
      </c>
      <c r="K621" s="8">
        <v>253537.80129599996</v>
      </c>
      <c r="L621" s="8">
        <v>9136089.1655279994</v>
      </c>
      <c r="M621" s="8">
        <v>27840885.057959996</v>
      </c>
      <c r="N621" s="8">
        <v>158598.64799999999</v>
      </c>
    </row>
    <row r="622" spans="1:14" x14ac:dyDescent="0.25">
      <c r="A622" t="s">
        <v>160</v>
      </c>
      <c r="B622">
        <v>69</v>
      </c>
      <c r="C622">
        <v>2020</v>
      </c>
      <c r="D622">
        <v>8</v>
      </c>
      <c r="E622" s="8">
        <v>0.2950951589704241</v>
      </c>
      <c r="F622" s="8">
        <v>3.6886894871303012E-2</v>
      </c>
      <c r="G622" s="8">
        <v>0.36684665664595512</v>
      </c>
      <c r="H622" s="8">
        <v>4.5855832080744389E-2</v>
      </c>
      <c r="I622" s="8">
        <v>30940.532897324516</v>
      </c>
      <c r="J622" s="8">
        <v>508546.37</v>
      </c>
      <c r="K622" s="8">
        <v>225838.56</v>
      </c>
      <c r="L622" s="8">
        <v>10141206.41</v>
      </c>
      <c r="M622" s="8">
        <v>29395619.870000001</v>
      </c>
      <c r="N622" s="8">
        <v>142200</v>
      </c>
    </row>
    <row r="623" spans="1:14" x14ac:dyDescent="0.25">
      <c r="A623" t="s">
        <v>161</v>
      </c>
      <c r="B623">
        <v>70</v>
      </c>
      <c r="C623">
        <v>2012</v>
      </c>
      <c r="D623">
        <v>0</v>
      </c>
      <c r="E623">
        <v>0</v>
      </c>
      <c r="F623" s="8">
        <v>0</v>
      </c>
      <c r="G623">
        <v>0</v>
      </c>
      <c r="H623">
        <v>0</v>
      </c>
      <c r="I623" s="8">
        <v>64619.707052305552</v>
      </c>
      <c r="J623" s="8">
        <v>2027981.2804151666</v>
      </c>
      <c r="K623" s="8">
        <v>196843.68437192641</v>
      </c>
      <c r="L623" s="8">
        <v>10635678.136589719</v>
      </c>
      <c r="M623" s="8">
        <v>63179800.476837777</v>
      </c>
      <c r="N623" s="8">
        <v>1254873.520803248</v>
      </c>
    </row>
    <row r="624" spans="1:14" x14ac:dyDescent="0.25">
      <c r="A624" t="s">
        <v>161</v>
      </c>
      <c r="B624">
        <v>70</v>
      </c>
      <c r="C624">
        <v>2013</v>
      </c>
      <c r="D624">
        <v>1</v>
      </c>
      <c r="E624" s="8">
        <v>-2.3196200324908614E-2</v>
      </c>
      <c r="F624" s="8">
        <v>-2.3196200324908614E-2</v>
      </c>
      <c r="G624" s="8">
        <v>2.0125528584074216E-2</v>
      </c>
      <c r="H624" s="8">
        <v>2.0125528584074216E-2</v>
      </c>
      <c r="I624" s="8">
        <v>64619.707052305552</v>
      </c>
      <c r="J624" s="8">
        <v>1978670.9812046052</v>
      </c>
      <c r="K624" s="8">
        <v>230192.55243981132</v>
      </c>
      <c r="L624" s="8">
        <v>12328422.518833265</v>
      </c>
      <c r="M624" s="8">
        <v>70061937.710809022</v>
      </c>
      <c r="N624" s="8">
        <v>1241207.856989173</v>
      </c>
    </row>
    <row r="625" spans="1:14" x14ac:dyDescent="0.25">
      <c r="A625" t="s">
        <v>161</v>
      </c>
      <c r="B625">
        <v>70</v>
      </c>
      <c r="C625">
        <v>2014</v>
      </c>
      <c r="D625">
        <v>2</v>
      </c>
      <c r="E625" s="8">
        <v>4.0920246442825825E-2</v>
      </c>
      <c r="F625" s="8">
        <v>2.0460123221412913E-2</v>
      </c>
      <c r="G625" s="8">
        <v>0.10401556955511254</v>
      </c>
      <c r="H625" s="8">
        <v>5.2007784777556271E-2</v>
      </c>
      <c r="I625" s="8">
        <v>64619.707052305552</v>
      </c>
      <c r="J625" s="8">
        <v>2604371.1727856128</v>
      </c>
      <c r="K625" s="8">
        <v>262589.83597613696</v>
      </c>
      <c r="L625" s="8">
        <v>11877338.899810787</v>
      </c>
      <c r="M625" s="8">
        <v>74929324.166760415</v>
      </c>
      <c r="N625" s="8">
        <v>1303461.7682826626</v>
      </c>
    </row>
    <row r="626" spans="1:14" x14ac:dyDescent="0.25">
      <c r="A626" t="s">
        <v>161</v>
      </c>
      <c r="B626">
        <v>70</v>
      </c>
      <c r="C626">
        <v>2015</v>
      </c>
      <c r="D626">
        <v>3</v>
      </c>
      <c r="E626" s="8">
        <v>5.3821288600712031E-2</v>
      </c>
      <c r="F626" s="8">
        <v>1.7940429533570678E-2</v>
      </c>
      <c r="G626" s="8">
        <v>0.13578702288364228</v>
      </c>
      <c r="H626" s="8">
        <v>4.5262340961214093E-2</v>
      </c>
      <c r="I626" s="8">
        <v>64619.707052305552</v>
      </c>
      <c r="J626" s="8">
        <v>1812311.2046905563</v>
      </c>
      <c r="K626" s="8">
        <v>237686.1590405856</v>
      </c>
      <c r="L626" s="8">
        <v>11392611.731482133</v>
      </c>
      <c r="M626" s="8">
        <v>76740865.824678227</v>
      </c>
      <c r="N626" s="8">
        <v>1203375.673186504</v>
      </c>
    </row>
    <row r="627" spans="1:14" x14ac:dyDescent="0.25">
      <c r="A627" t="s">
        <v>161</v>
      </c>
      <c r="B627">
        <v>70</v>
      </c>
      <c r="C627">
        <v>2016</v>
      </c>
      <c r="D627">
        <v>4</v>
      </c>
      <c r="E627" s="8">
        <v>9.1296765342110536E-2</v>
      </c>
      <c r="F627" s="8">
        <v>2.2824191335527634E-2</v>
      </c>
      <c r="G627" s="8">
        <v>0.19154756932291742</v>
      </c>
      <c r="H627" s="8">
        <v>4.7886892330729354E-2</v>
      </c>
      <c r="I627" s="8">
        <v>64619.707052305552</v>
      </c>
      <c r="J627" s="8">
        <v>2038215.6268018561</v>
      </c>
      <c r="K627" s="8">
        <v>208899.40814688857</v>
      </c>
      <c r="L627" s="8">
        <v>10747008.455157844</v>
      </c>
      <c r="M627" s="8">
        <v>80569105.5347673</v>
      </c>
      <c r="N627" s="8">
        <v>1053768.4470007967</v>
      </c>
    </row>
    <row r="628" spans="1:14" x14ac:dyDescent="0.25">
      <c r="A628" t="s">
        <v>161</v>
      </c>
      <c r="B628">
        <v>70</v>
      </c>
      <c r="C628">
        <v>2017</v>
      </c>
      <c r="D628">
        <v>5</v>
      </c>
      <c r="E628" s="8">
        <v>-4.6015815998264313E-2</v>
      </c>
      <c r="F628" s="8">
        <v>-9.2031631996528623E-3</v>
      </c>
      <c r="G628" s="8">
        <v>7.1960146415050288E-2</v>
      </c>
      <c r="H628" s="8">
        <v>1.4392029283010057E-2</v>
      </c>
      <c r="I628" s="8">
        <v>64619.707052305552</v>
      </c>
      <c r="J628" s="8">
        <v>1889166.7232899305</v>
      </c>
      <c r="K628" s="8">
        <v>207960.8906412285</v>
      </c>
      <c r="L628" s="8">
        <v>10124421.856630942</v>
      </c>
      <c r="M628" s="8">
        <v>86592303.874556586</v>
      </c>
      <c r="N628" s="8">
        <v>943387.06468148984</v>
      </c>
    </row>
    <row r="629" spans="1:14" x14ac:dyDescent="0.25">
      <c r="A629" t="s">
        <v>161</v>
      </c>
      <c r="B629">
        <v>70</v>
      </c>
      <c r="C629">
        <v>2018</v>
      </c>
      <c r="D629">
        <v>6</v>
      </c>
      <c r="E629" s="8">
        <v>8.2113713550736128E-2</v>
      </c>
      <c r="F629" s="8">
        <v>1.3685618925122689E-2</v>
      </c>
      <c r="G629" s="8">
        <v>0.21788535360653394</v>
      </c>
      <c r="H629" s="8">
        <v>3.631422560108899E-2</v>
      </c>
      <c r="I629" s="8">
        <v>64619.707052305552</v>
      </c>
      <c r="J629" s="8">
        <v>1655302.7660271332</v>
      </c>
      <c r="K629" s="8">
        <v>234470.45057178591</v>
      </c>
      <c r="L629" s="8">
        <v>9383101.8257845417</v>
      </c>
      <c r="M629" s="8">
        <v>94980734.495772392</v>
      </c>
      <c r="N629" s="8">
        <v>777096.15249239979</v>
      </c>
    </row>
    <row r="630" spans="1:14" x14ac:dyDescent="0.25">
      <c r="A630" t="s">
        <v>161</v>
      </c>
      <c r="B630">
        <v>70</v>
      </c>
      <c r="C630">
        <v>2019</v>
      </c>
      <c r="D630">
        <v>7</v>
      </c>
      <c r="E630" s="8">
        <v>-5.0111325910931086E-2</v>
      </c>
      <c r="F630" s="8">
        <v>-7.1587608444187269E-3</v>
      </c>
      <c r="G630" s="8">
        <v>0.10101796412646413</v>
      </c>
      <c r="H630" s="8">
        <v>1.4431137732352019E-2</v>
      </c>
      <c r="I630" s="8">
        <v>64619.707052305552</v>
      </c>
      <c r="J630" s="8">
        <v>1716664.5227159997</v>
      </c>
      <c r="K630" s="8">
        <v>2508453.8909039996</v>
      </c>
      <c r="L630" s="8">
        <v>12973870.903811999</v>
      </c>
      <c r="M630" s="8">
        <v>93890581.867523998</v>
      </c>
      <c r="N630" s="8">
        <v>426504.31199999992</v>
      </c>
    </row>
    <row r="631" spans="1:14" x14ac:dyDescent="0.25">
      <c r="A631" t="s">
        <v>161</v>
      </c>
      <c r="B631">
        <v>70</v>
      </c>
      <c r="C631">
        <v>2020</v>
      </c>
      <c r="D631">
        <v>8</v>
      </c>
      <c r="E631" s="8">
        <v>4.631620455132994E-2</v>
      </c>
      <c r="F631" s="8">
        <v>5.7895255689162425E-3</v>
      </c>
      <c r="G631" s="8">
        <v>0.21411503528472262</v>
      </c>
      <c r="H631" s="8">
        <v>2.6764379410590327E-2</v>
      </c>
      <c r="I631" s="8">
        <v>64619.707052305552</v>
      </c>
      <c r="J631" s="8">
        <v>2405241.85</v>
      </c>
      <c r="K631" s="8">
        <v>162292.54999999999</v>
      </c>
      <c r="L631" s="8">
        <v>12082184.68</v>
      </c>
      <c r="M631" s="8">
        <v>99840196.359999999</v>
      </c>
      <c r="N631" s="8">
        <v>404040</v>
      </c>
    </row>
    <row r="632" spans="1:14" x14ac:dyDescent="0.25">
      <c r="A632" t="s">
        <v>162</v>
      </c>
      <c r="B632">
        <v>72</v>
      </c>
      <c r="C632">
        <v>2012</v>
      </c>
      <c r="D632">
        <v>0</v>
      </c>
      <c r="E632">
        <v>0</v>
      </c>
      <c r="F632" s="8">
        <v>0</v>
      </c>
      <c r="G632">
        <v>0</v>
      </c>
      <c r="H632">
        <v>0</v>
      </c>
      <c r="I632" s="8">
        <v>332380.66116786841</v>
      </c>
      <c r="J632" s="8">
        <v>677459.8800545109</v>
      </c>
      <c r="K632" s="8">
        <v>646240.31141461513</v>
      </c>
      <c r="L632" s="8">
        <v>10167703.33296313</v>
      </c>
      <c r="M632" s="8">
        <v>27323079.938277956</v>
      </c>
      <c r="N632" s="8">
        <v>559731.03381894622</v>
      </c>
    </row>
    <row r="633" spans="1:14" x14ac:dyDescent="0.25">
      <c r="A633" t="s">
        <v>162</v>
      </c>
      <c r="B633">
        <v>72</v>
      </c>
      <c r="C633">
        <v>2013</v>
      </c>
      <c r="D633">
        <v>1</v>
      </c>
      <c r="E633" s="8">
        <v>0.12940465846288673</v>
      </c>
      <c r="F633" s="8">
        <v>0.12940465846288673</v>
      </c>
      <c r="G633" s="8">
        <v>0.14650994902884751</v>
      </c>
      <c r="H633" s="8">
        <v>0.14650994902884751</v>
      </c>
      <c r="I633" s="8">
        <v>332380.66116786841</v>
      </c>
      <c r="J633" s="8">
        <v>1058852.0730974281</v>
      </c>
      <c r="K633" s="8">
        <v>685896.50805549638</v>
      </c>
      <c r="L633" s="8">
        <v>9118489.7125772089</v>
      </c>
      <c r="M633" s="8">
        <v>27307758.511689343</v>
      </c>
      <c r="N633" s="8">
        <v>602726.20913534821</v>
      </c>
    </row>
    <row r="634" spans="1:14" x14ac:dyDescent="0.25">
      <c r="A634" t="s">
        <v>162</v>
      </c>
      <c r="B634">
        <v>72</v>
      </c>
      <c r="C634">
        <v>2014</v>
      </c>
      <c r="D634">
        <v>2</v>
      </c>
      <c r="E634" s="8">
        <v>0.17592509439521575</v>
      </c>
      <c r="F634" s="8">
        <v>8.7962547197607877E-2</v>
      </c>
      <c r="G634" s="8">
        <v>0.19520642972705585</v>
      </c>
      <c r="H634" s="8">
        <v>9.7603214863527923E-2</v>
      </c>
      <c r="I634" s="8">
        <v>332380.66116786841</v>
      </c>
      <c r="J634" s="8">
        <v>906343.25629696704</v>
      </c>
      <c r="K634" s="8">
        <v>728667.09996699414</v>
      </c>
      <c r="L634" s="8">
        <v>15347671.36936406</v>
      </c>
      <c r="M634" s="8">
        <v>26698759.182223331</v>
      </c>
      <c r="N634" s="8">
        <v>675264.31679833261</v>
      </c>
    </row>
    <row r="635" spans="1:14" x14ac:dyDescent="0.25">
      <c r="A635" t="s">
        <v>162</v>
      </c>
      <c r="B635">
        <v>72</v>
      </c>
      <c r="C635">
        <v>2015</v>
      </c>
      <c r="D635">
        <v>3</v>
      </c>
      <c r="E635" s="8">
        <v>-8.6199909531948893E-2</v>
      </c>
      <c r="F635" s="8">
        <v>-2.8733303177316299E-2</v>
      </c>
      <c r="G635" s="8">
        <v>-6.4747341701386713E-2</v>
      </c>
      <c r="H635" s="8">
        <v>-2.1582447233795571E-2</v>
      </c>
      <c r="I635" s="8">
        <v>332380.66116786841</v>
      </c>
      <c r="J635" s="8">
        <v>712781.8652136242</v>
      </c>
      <c r="K635" s="8">
        <v>625955.92710957245</v>
      </c>
      <c r="L635" s="8">
        <v>9704234.6182799991</v>
      </c>
      <c r="M635" s="8">
        <v>25290946.433718801</v>
      </c>
      <c r="N635" s="8">
        <v>644718.1434942208</v>
      </c>
    </row>
    <row r="636" spans="1:14" x14ac:dyDescent="0.25">
      <c r="A636" t="s">
        <v>162</v>
      </c>
      <c r="B636">
        <v>72</v>
      </c>
      <c r="C636">
        <v>2016</v>
      </c>
      <c r="D636">
        <v>4</v>
      </c>
      <c r="E636" s="8">
        <v>7.008891048273895E-2</v>
      </c>
      <c r="F636" s="8">
        <v>1.7522227620684738E-2</v>
      </c>
      <c r="G636" s="8">
        <v>9.3707964911982342E-2</v>
      </c>
      <c r="H636" s="8">
        <v>2.3426991227995585E-2</v>
      </c>
      <c r="I636" s="8">
        <v>332380.66116786841</v>
      </c>
      <c r="J636" s="8">
        <v>825982.4889658991</v>
      </c>
      <c r="K636" s="8">
        <v>612457.15949281421</v>
      </c>
      <c r="L636" s="8">
        <v>10338246.666048162</v>
      </c>
      <c r="M636" s="8">
        <v>28943210.913819149</v>
      </c>
      <c r="N636" s="8">
        <v>567368.09489090415</v>
      </c>
    </row>
    <row r="637" spans="1:14" x14ac:dyDescent="0.25">
      <c r="A637" t="s">
        <v>162</v>
      </c>
      <c r="B637">
        <v>72</v>
      </c>
      <c r="C637">
        <v>2017</v>
      </c>
      <c r="D637">
        <v>5</v>
      </c>
      <c r="E637" s="8">
        <v>-8.0225514148202559E-2</v>
      </c>
      <c r="F637" s="8">
        <v>-1.6045102829640511E-2</v>
      </c>
      <c r="G637" s="8">
        <v>-5.4598895407511693E-2</v>
      </c>
      <c r="H637" s="8">
        <v>-1.0919779081502339E-2</v>
      </c>
      <c r="I637" s="8">
        <v>332380.66116786841</v>
      </c>
      <c r="J637" s="8">
        <v>536919.44656154327</v>
      </c>
      <c r="K637" s="8">
        <v>626199.49128951912</v>
      </c>
      <c r="L637" s="8">
        <v>11078847.631331801</v>
      </c>
      <c r="M637" s="8">
        <v>27294456.335180782</v>
      </c>
      <c r="N637" s="8">
        <v>525920.02077127493</v>
      </c>
    </row>
    <row r="638" spans="1:14" x14ac:dyDescent="0.25">
      <c r="A638" t="s">
        <v>162</v>
      </c>
      <c r="B638">
        <v>72</v>
      </c>
      <c r="C638">
        <v>2018</v>
      </c>
      <c r="D638">
        <v>6</v>
      </c>
      <c r="E638" s="8">
        <v>0.1719895205046193</v>
      </c>
      <c r="F638" s="8">
        <v>2.8664920084103217E-2</v>
      </c>
      <c r="G638" s="8">
        <v>0.20269426860673639</v>
      </c>
      <c r="H638" s="8">
        <v>3.378237810112273E-2</v>
      </c>
      <c r="I638" s="8">
        <v>332380.66116786841</v>
      </c>
      <c r="J638" s="8">
        <v>618726.40531172627</v>
      </c>
      <c r="K638" s="8">
        <v>691292.62242012937</v>
      </c>
      <c r="L638" s="8">
        <v>17022425.364474703</v>
      </c>
      <c r="M638" s="8">
        <v>37640181.164445274</v>
      </c>
      <c r="N638" s="8">
        <v>422678.29364279989</v>
      </c>
    </row>
    <row r="639" spans="1:14" x14ac:dyDescent="0.25">
      <c r="A639" t="s">
        <v>162</v>
      </c>
      <c r="B639">
        <v>72</v>
      </c>
      <c r="C639">
        <v>2019</v>
      </c>
      <c r="D639">
        <v>7</v>
      </c>
      <c r="E639" s="8">
        <v>0.10582562462134626</v>
      </c>
      <c r="F639" s="8">
        <v>1.5117946374478037E-2</v>
      </c>
      <c r="G639" s="8">
        <v>0.13867694739075173</v>
      </c>
      <c r="H639" s="8">
        <v>1.9810992484393105E-2</v>
      </c>
      <c r="I639" s="8">
        <v>332380.66116786841</v>
      </c>
      <c r="J639" s="8">
        <v>1023535.4079599999</v>
      </c>
      <c r="K639" s="8">
        <v>565081.3805519999</v>
      </c>
      <c r="L639" s="8">
        <v>19195519.947239995</v>
      </c>
      <c r="M639" s="8">
        <v>43385915.027519993</v>
      </c>
      <c r="N639" s="8">
        <v>207325.87199999997</v>
      </c>
    </row>
    <row r="640" spans="1:14" x14ac:dyDescent="0.25">
      <c r="A640" t="s">
        <v>162</v>
      </c>
      <c r="B640">
        <v>72</v>
      </c>
      <c r="C640">
        <v>2020</v>
      </c>
      <c r="D640">
        <v>8</v>
      </c>
      <c r="E640" s="8">
        <v>0.20009937094067173</v>
      </c>
      <c r="F640" s="8">
        <v>2.5012421367583967E-2</v>
      </c>
      <c r="G640" s="8">
        <v>0.23493981050667595</v>
      </c>
      <c r="H640" s="8">
        <v>2.9367476313334494E-2</v>
      </c>
      <c r="I640" s="8">
        <v>332380.66116786841</v>
      </c>
      <c r="J640" s="8">
        <v>1351484.08</v>
      </c>
      <c r="K640" s="8">
        <v>495516.57</v>
      </c>
      <c r="L640" s="8">
        <v>20880630.539999999</v>
      </c>
      <c r="M640" s="8">
        <v>45332730.850000001</v>
      </c>
      <c r="N640" s="8">
        <v>162840</v>
      </c>
    </row>
    <row r="641" spans="1:14" x14ac:dyDescent="0.25">
      <c r="A641" t="s">
        <v>163</v>
      </c>
      <c r="B641">
        <v>71</v>
      </c>
      <c r="C641">
        <v>2012</v>
      </c>
      <c r="D641">
        <v>0</v>
      </c>
      <c r="E641">
        <v>0</v>
      </c>
      <c r="F641" s="8">
        <v>0</v>
      </c>
      <c r="G641">
        <v>0</v>
      </c>
      <c r="H641">
        <v>0</v>
      </c>
      <c r="I641" s="8">
        <v>19710.359285114795</v>
      </c>
      <c r="J641" s="8">
        <v>367076.82218942576</v>
      </c>
      <c r="K641" s="8">
        <v>1669041.5418583334</v>
      </c>
      <c r="L641" s="8">
        <v>6585326.085298677</v>
      </c>
      <c r="M641" s="8">
        <v>20112432.160349857</v>
      </c>
      <c r="N641" s="8">
        <v>387770.91561693995</v>
      </c>
    </row>
    <row r="642" spans="1:14" x14ac:dyDescent="0.25">
      <c r="A642" t="s">
        <v>163</v>
      </c>
      <c r="B642">
        <v>71</v>
      </c>
      <c r="C642">
        <v>2013</v>
      </c>
      <c r="D642">
        <v>1</v>
      </c>
      <c r="E642" s="8">
        <v>7.8878243687367094E-2</v>
      </c>
      <c r="F642" s="8">
        <v>7.8878243687367094E-2</v>
      </c>
      <c r="G642" s="8">
        <v>8.9884377800484028E-2</v>
      </c>
      <c r="H642" s="8">
        <v>8.9884377800484028E-2</v>
      </c>
      <c r="I642" s="8">
        <v>19710.359285114795</v>
      </c>
      <c r="J642" s="8">
        <v>433945.33539898414</v>
      </c>
      <c r="K642" s="8">
        <v>1631491.2830883546</v>
      </c>
      <c r="L642" s="8">
        <v>6598030.0951927388</v>
      </c>
      <c r="M642" s="8">
        <v>23540790.501236647</v>
      </c>
      <c r="N642" s="8">
        <v>374827.19390363916</v>
      </c>
    </row>
    <row r="643" spans="1:14" x14ac:dyDescent="0.25">
      <c r="A643" t="s">
        <v>163</v>
      </c>
      <c r="B643">
        <v>71</v>
      </c>
      <c r="C643">
        <v>2014</v>
      </c>
      <c r="D643">
        <v>2</v>
      </c>
      <c r="E643" s="8">
        <v>8.2151173913196915E-2</v>
      </c>
      <c r="F643" s="8">
        <v>4.1075586956598457E-2</v>
      </c>
      <c r="G643" s="8">
        <v>9.1130030948138097E-2</v>
      </c>
      <c r="H643" s="8">
        <v>4.5565015474069048E-2</v>
      </c>
      <c r="I643" s="8">
        <v>19710.359285114795</v>
      </c>
      <c r="J643" s="8">
        <v>447158.9045954016</v>
      </c>
      <c r="K643" s="8">
        <v>1962161.0552530836</v>
      </c>
      <c r="L643" s="8">
        <v>0</v>
      </c>
      <c r="M643" s="8">
        <v>0</v>
      </c>
      <c r="N643" s="8">
        <v>389178.32084869826</v>
      </c>
    </row>
    <row r="644" spans="1:14" x14ac:dyDescent="0.25">
      <c r="A644" t="s">
        <v>163</v>
      </c>
      <c r="B644">
        <v>71</v>
      </c>
      <c r="C644">
        <v>2015</v>
      </c>
      <c r="D644">
        <v>3</v>
      </c>
      <c r="E644" s="8">
        <v>8.7707492265556339E-2</v>
      </c>
      <c r="F644" s="8">
        <v>2.9235830755185446E-2</v>
      </c>
      <c r="G644" s="8">
        <v>9.4657505890820212E-2</v>
      </c>
      <c r="H644" s="8">
        <v>3.155250196360674E-2</v>
      </c>
      <c r="I644" s="8">
        <v>19710.359285114795</v>
      </c>
      <c r="J644" s="8">
        <v>245994.28211575613</v>
      </c>
      <c r="K644" s="8">
        <v>1818366.1561829168</v>
      </c>
      <c r="L644" s="8">
        <v>4699095.621365034</v>
      </c>
      <c r="M644" s="8">
        <v>25773017.047535617</v>
      </c>
      <c r="N644" s="8">
        <v>351817.47255950951</v>
      </c>
    </row>
    <row r="645" spans="1:14" x14ac:dyDescent="0.25">
      <c r="A645" t="s">
        <v>163</v>
      </c>
      <c r="B645">
        <v>71</v>
      </c>
      <c r="C645">
        <v>2016</v>
      </c>
      <c r="D645">
        <v>4</v>
      </c>
      <c r="E645" s="8">
        <v>0.1486283879108827</v>
      </c>
      <c r="F645" s="8">
        <v>3.7157096977720676E-2</v>
      </c>
      <c r="G645" s="8">
        <v>0.15363783972693024</v>
      </c>
      <c r="H645" s="8">
        <v>3.8409459931732559E-2</v>
      </c>
      <c r="I645" s="8">
        <v>19710.359285114795</v>
      </c>
      <c r="J645" s="8">
        <v>387777.16971942887</v>
      </c>
      <c r="K645" s="8">
        <v>1882027.8029265362</v>
      </c>
      <c r="L645" s="8">
        <v>5514536.7718389798</v>
      </c>
      <c r="M645" s="8">
        <v>25852594.220182296</v>
      </c>
      <c r="N645" s="8">
        <v>309815.44609360263</v>
      </c>
    </row>
    <row r="646" spans="1:14" x14ac:dyDescent="0.25">
      <c r="A646" t="s">
        <v>163</v>
      </c>
      <c r="B646">
        <v>71</v>
      </c>
      <c r="C646">
        <v>2017</v>
      </c>
      <c r="D646">
        <v>5</v>
      </c>
      <c r="E646" s="8">
        <v>9.590441377322266E-2</v>
      </c>
      <c r="F646" s="8">
        <v>1.9180882754644531E-2</v>
      </c>
      <c r="G646" s="8">
        <v>9.8969618812992793E-2</v>
      </c>
      <c r="H646" s="8">
        <v>1.9793923762598559E-2</v>
      </c>
      <c r="I646" s="8">
        <v>19710.359285114795</v>
      </c>
      <c r="J646" s="8">
        <v>389975.50376690016</v>
      </c>
      <c r="K646" s="8">
        <v>1931610.6916413864</v>
      </c>
      <c r="L646" s="8">
        <v>5160778.1245034793</v>
      </c>
      <c r="M646" s="8">
        <v>25142571.200079761</v>
      </c>
      <c r="N646" s="8">
        <v>298437.97888007993</v>
      </c>
    </row>
    <row r="647" spans="1:14" x14ac:dyDescent="0.25">
      <c r="A647" t="s">
        <v>163</v>
      </c>
      <c r="B647">
        <v>71</v>
      </c>
      <c r="C647">
        <v>2018</v>
      </c>
      <c r="D647">
        <v>6</v>
      </c>
      <c r="E647" s="8">
        <v>0.24394225946749137</v>
      </c>
      <c r="F647" s="8">
        <v>4.0657043244581893E-2</v>
      </c>
      <c r="G647" s="8">
        <v>0.24904426210242403</v>
      </c>
      <c r="H647" s="8">
        <v>4.1507377017070669E-2</v>
      </c>
      <c r="I647" s="8">
        <v>19710.359285114795</v>
      </c>
      <c r="J647" s="8">
        <v>668649.33553321788</v>
      </c>
      <c r="K647" s="8">
        <v>2069662.6191490698</v>
      </c>
      <c r="L647" s="8">
        <v>5028181.7334459499</v>
      </c>
      <c r="M647" s="8">
        <v>26464882.184041291</v>
      </c>
      <c r="N647" s="8">
        <v>267165.30180599994</v>
      </c>
    </row>
    <row r="648" spans="1:14" x14ac:dyDescent="0.25">
      <c r="A648" t="s">
        <v>163</v>
      </c>
      <c r="B648">
        <v>71</v>
      </c>
      <c r="C648">
        <v>2019</v>
      </c>
      <c r="D648">
        <v>7</v>
      </c>
      <c r="E648" s="8">
        <v>0.27325936436350862</v>
      </c>
      <c r="F648" s="8">
        <v>3.9037052051929803E-2</v>
      </c>
      <c r="G648" s="8">
        <v>0.27641709697149314</v>
      </c>
      <c r="H648" s="8">
        <v>3.9488156710213308E-2</v>
      </c>
      <c r="I648" s="8">
        <v>19710.359285114795</v>
      </c>
      <c r="J648" s="8">
        <v>349746.40225199994</v>
      </c>
      <c r="K648" s="8">
        <v>806354.14657199988</v>
      </c>
      <c r="L648" s="8">
        <v>5686943.5056719994</v>
      </c>
      <c r="M648" s="8">
        <v>26662316.053775996</v>
      </c>
      <c r="N648" s="8">
        <v>172332.57599999997</v>
      </c>
    </row>
    <row r="649" spans="1:14" x14ac:dyDescent="0.25">
      <c r="A649" t="s">
        <v>163</v>
      </c>
      <c r="B649">
        <v>71</v>
      </c>
      <c r="C649">
        <v>2020</v>
      </c>
      <c r="D649">
        <v>8</v>
      </c>
      <c r="E649" s="8">
        <v>0.40722780601989506</v>
      </c>
      <c r="F649" s="8">
        <v>5.0903475752486882E-2</v>
      </c>
      <c r="G649" s="8">
        <v>0.40853015892969652</v>
      </c>
      <c r="H649" s="8">
        <v>5.1066269866212065E-2</v>
      </c>
      <c r="I649" s="8">
        <v>19710.359285114795</v>
      </c>
      <c r="J649" s="8">
        <v>516195.01</v>
      </c>
      <c r="K649" s="8">
        <v>1516240.93</v>
      </c>
      <c r="L649" s="8">
        <v>7320357.1200000001</v>
      </c>
      <c r="M649" s="8">
        <v>26273671.170000002</v>
      </c>
      <c r="N649" s="8">
        <v>159840</v>
      </c>
    </row>
    <row r="650" spans="1:14" x14ac:dyDescent="0.25">
      <c r="A650" t="s">
        <v>164</v>
      </c>
      <c r="B650">
        <v>73</v>
      </c>
      <c r="C650">
        <v>2012</v>
      </c>
      <c r="D650">
        <v>0</v>
      </c>
      <c r="E650">
        <v>0</v>
      </c>
      <c r="F650" s="8">
        <v>0</v>
      </c>
      <c r="G650">
        <v>0</v>
      </c>
      <c r="H650">
        <v>0</v>
      </c>
      <c r="I650" s="8">
        <v>37459.348161962866</v>
      </c>
      <c r="J650" s="8">
        <v>2717316.4585436471</v>
      </c>
      <c r="K650" s="8">
        <v>423885.98303801095</v>
      </c>
      <c r="L650" s="8">
        <v>18832118.144278541</v>
      </c>
      <c r="M650" s="8">
        <v>94446982.139453724</v>
      </c>
      <c r="N650" s="8">
        <v>1647368.3610247141</v>
      </c>
    </row>
    <row r="651" spans="1:14" x14ac:dyDescent="0.25">
      <c r="A651" t="s">
        <v>164</v>
      </c>
      <c r="B651">
        <v>73</v>
      </c>
      <c r="C651">
        <v>2013</v>
      </c>
      <c r="D651">
        <v>1</v>
      </c>
      <c r="E651" s="8">
        <v>-0.15318669003350716</v>
      </c>
      <c r="F651" s="8">
        <v>-0.15318669003350716</v>
      </c>
      <c r="G651" s="8">
        <v>-8.6952328088606076E-2</v>
      </c>
      <c r="H651" s="8">
        <v>-8.6952328088606076E-2</v>
      </c>
      <c r="I651" s="8">
        <v>37459.348161962866</v>
      </c>
      <c r="J651" s="8">
        <v>2874171.176767597</v>
      </c>
      <c r="K651" s="8">
        <v>469468.89579739008</v>
      </c>
      <c r="L651" s="8">
        <v>22066307.515297193</v>
      </c>
      <c r="M651" s="8">
        <v>93301643.57135947</v>
      </c>
      <c r="N651" s="8">
        <v>1729860.6607389532</v>
      </c>
    </row>
    <row r="652" spans="1:14" x14ac:dyDescent="0.25">
      <c r="A652" t="s">
        <v>164</v>
      </c>
      <c r="B652">
        <v>73</v>
      </c>
      <c r="C652">
        <v>2014</v>
      </c>
      <c r="D652">
        <v>2</v>
      </c>
      <c r="E652" s="8">
        <v>-9.9568805806394572E-2</v>
      </c>
      <c r="F652" s="8">
        <v>-4.9784402903197286E-2</v>
      </c>
      <c r="G652" s="8">
        <v>1.1486694704191888E-3</v>
      </c>
      <c r="H652" s="8">
        <v>5.743347352095944E-4</v>
      </c>
      <c r="I652" s="8">
        <v>37459.348161962866</v>
      </c>
      <c r="J652" s="8">
        <v>2864724.003938166</v>
      </c>
      <c r="K652" s="8">
        <v>481266.87563503382</v>
      </c>
      <c r="L652" s="8">
        <v>22918027.667191338</v>
      </c>
      <c r="M652" s="8">
        <v>98657376.17492269</v>
      </c>
      <c r="N652" s="8">
        <v>1900673.9900404869</v>
      </c>
    </row>
    <row r="653" spans="1:14" x14ac:dyDescent="0.25">
      <c r="A653" t="s">
        <v>164</v>
      </c>
      <c r="B653">
        <v>73</v>
      </c>
      <c r="C653">
        <v>2015</v>
      </c>
      <c r="D653">
        <v>3</v>
      </c>
      <c r="E653" s="8">
        <v>-0.15470601004640552</v>
      </c>
      <c r="F653" s="8">
        <v>-5.1568670015468505E-2</v>
      </c>
      <c r="G653" s="8">
        <v>-2.1472634217774806E-2</v>
      </c>
      <c r="H653" s="8">
        <v>-7.1575447392582684E-3</v>
      </c>
      <c r="I653" s="8">
        <v>37459.348161962866</v>
      </c>
      <c r="J653" s="8">
        <v>2230971.744335134</v>
      </c>
      <c r="K653" s="8">
        <v>456072.4363717793</v>
      </c>
      <c r="L653" s="8">
        <v>24971364.69504929</v>
      </c>
      <c r="M653" s="8">
        <v>96439863.464483991</v>
      </c>
      <c r="N653" s="8">
        <v>1766031.1287033274</v>
      </c>
    </row>
    <row r="654" spans="1:14" x14ac:dyDescent="0.25">
      <c r="A654" t="s">
        <v>164</v>
      </c>
      <c r="B654">
        <v>73</v>
      </c>
      <c r="C654">
        <v>2016</v>
      </c>
      <c r="D654">
        <v>4</v>
      </c>
      <c r="E654" s="8">
        <v>-0.12343232174867712</v>
      </c>
      <c r="F654" s="8">
        <v>-3.0858080437169279E-2</v>
      </c>
      <c r="G654" s="8">
        <v>4.0858623073474598E-2</v>
      </c>
      <c r="H654" s="8">
        <v>1.021465576836865E-2</v>
      </c>
      <c r="I654" s="8">
        <v>37459.348161962866</v>
      </c>
      <c r="J654" s="8">
        <v>2535436.6021486702</v>
      </c>
      <c r="K654" s="8">
        <v>483114.58492007031</v>
      </c>
      <c r="L654" s="8">
        <v>24896648.512635745</v>
      </c>
      <c r="M654" s="8">
        <v>108984312.3945069</v>
      </c>
      <c r="N654" s="8">
        <v>1552046.7075871211</v>
      </c>
    </row>
    <row r="655" spans="1:14" x14ac:dyDescent="0.25">
      <c r="A655" t="s">
        <v>164</v>
      </c>
      <c r="B655">
        <v>73</v>
      </c>
      <c r="C655">
        <v>2017</v>
      </c>
      <c r="D655">
        <v>5</v>
      </c>
      <c r="E655" s="8">
        <v>-0.10181405700912784</v>
      </c>
      <c r="F655" s="8">
        <v>-2.0362811401825567E-2</v>
      </c>
      <c r="G655" s="8">
        <v>9.2232739775983091E-2</v>
      </c>
      <c r="H655" s="8">
        <v>1.8446547955196617E-2</v>
      </c>
      <c r="I655" s="8">
        <v>37459.348161962866</v>
      </c>
      <c r="J655" s="8">
        <v>2738247.2509094244</v>
      </c>
      <c r="K655" s="8">
        <v>476023.13398803078</v>
      </c>
      <c r="L655" s="8">
        <v>28040208.504011061</v>
      </c>
      <c r="M655" s="8">
        <v>110970932.55447619</v>
      </c>
      <c r="N655" s="8">
        <v>1488728.6291814297</v>
      </c>
    </row>
    <row r="656" spans="1:14" x14ac:dyDescent="0.25">
      <c r="A656" t="s">
        <v>164</v>
      </c>
      <c r="B656">
        <v>73</v>
      </c>
      <c r="C656">
        <v>2018</v>
      </c>
      <c r="D656">
        <v>6</v>
      </c>
      <c r="E656" s="8">
        <v>0.11703760987804625</v>
      </c>
      <c r="F656" s="8">
        <v>1.9506268313007707E-2</v>
      </c>
      <c r="G656" s="8">
        <v>0.33830573497342648</v>
      </c>
      <c r="H656" s="8">
        <v>5.6384289162237748E-2</v>
      </c>
      <c r="I656" s="8">
        <v>37459.348161962866</v>
      </c>
      <c r="J656" s="8">
        <v>3996293.112572107</v>
      </c>
      <c r="K656" s="8">
        <v>490280.31669385068</v>
      </c>
      <c r="L656" s="8">
        <v>28207811.309582449</v>
      </c>
      <c r="M656" s="8">
        <v>115643522.60185024</v>
      </c>
      <c r="N656" s="8">
        <v>1322634.5067779997</v>
      </c>
    </row>
    <row r="657" spans="1:14" x14ac:dyDescent="0.25">
      <c r="A657" t="s">
        <v>164</v>
      </c>
      <c r="B657">
        <v>73</v>
      </c>
      <c r="C657">
        <v>2019</v>
      </c>
      <c r="D657">
        <v>7</v>
      </c>
      <c r="E657" s="8">
        <v>-3.6769877161396639E-2</v>
      </c>
      <c r="F657" s="8">
        <v>-5.2528395944852341E-3</v>
      </c>
      <c r="G657" s="8">
        <v>0.21235141491369317</v>
      </c>
      <c r="H657" s="8">
        <v>3.0335916416241882E-2</v>
      </c>
      <c r="I657" s="8">
        <v>37459.348161962866</v>
      </c>
      <c r="J657" s="8">
        <v>3528846.8214479997</v>
      </c>
      <c r="K657" s="8">
        <v>159543.46699199997</v>
      </c>
      <c r="L657" s="8">
        <v>28289148.385367997</v>
      </c>
      <c r="M657" s="8">
        <v>122318023.25698797</v>
      </c>
      <c r="N657" s="8">
        <v>689330.30399999989</v>
      </c>
    </row>
    <row r="658" spans="1:14" x14ac:dyDescent="0.25">
      <c r="A658" t="s">
        <v>164</v>
      </c>
      <c r="B658">
        <v>73</v>
      </c>
      <c r="C658">
        <v>2020</v>
      </c>
      <c r="D658">
        <v>8</v>
      </c>
      <c r="E658" s="8">
        <v>0.19971929753306983</v>
      </c>
      <c r="F658" s="8">
        <v>2.4964912191633729E-2</v>
      </c>
      <c r="G658" s="8">
        <v>0.47587155974717738</v>
      </c>
      <c r="H658" s="8">
        <v>5.9483944968397172E-2</v>
      </c>
      <c r="I658" s="8">
        <v>37459.348161962866</v>
      </c>
      <c r="J658" s="8">
        <v>5416220.7800000003</v>
      </c>
      <c r="K658" s="8">
        <v>340238.94</v>
      </c>
      <c r="L658" s="8">
        <v>33451302.960000001</v>
      </c>
      <c r="M658" s="8">
        <v>137423534.28999999</v>
      </c>
      <c r="N658" s="8">
        <v>512700</v>
      </c>
    </row>
    <row r="659" spans="1:14" x14ac:dyDescent="0.25">
      <c r="A659" t="s">
        <v>165</v>
      </c>
      <c r="B659">
        <v>74</v>
      </c>
      <c r="C659">
        <v>2012</v>
      </c>
      <c r="D659">
        <v>0</v>
      </c>
      <c r="E659">
        <v>0</v>
      </c>
      <c r="F659" s="8">
        <v>0</v>
      </c>
      <c r="G659">
        <v>0</v>
      </c>
      <c r="H659">
        <v>0</v>
      </c>
      <c r="I659" s="8">
        <v>47505.298713998789</v>
      </c>
      <c r="J659" s="8">
        <v>584937.35519052262</v>
      </c>
      <c r="K659" s="8">
        <v>113684.4257663095</v>
      </c>
      <c r="L659" s="8">
        <v>5898860.0275479741</v>
      </c>
      <c r="M659" s="8">
        <v>32919437.834465958</v>
      </c>
      <c r="N659" s="8">
        <v>557500.29164458672</v>
      </c>
    </row>
    <row r="660" spans="1:14" x14ac:dyDescent="0.25">
      <c r="A660" t="s">
        <v>165</v>
      </c>
      <c r="B660">
        <v>74</v>
      </c>
      <c r="C660">
        <v>2013</v>
      </c>
      <c r="D660">
        <v>1</v>
      </c>
      <c r="E660" s="8">
        <v>4.013357670254207E-2</v>
      </c>
      <c r="F660" s="8">
        <v>4.013357670254207E-2</v>
      </c>
      <c r="G660" s="8">
        <v>9.6777219788259081E-2</v>
      </c>
      <c r="H660" s="8">
        <v>9.6777219788259081E-2</v>
      </c>
      <c r="I660" s="8">
        <v>47505.298713998789</v>
      </c>
      <c r="J660" s="8">
        <v>738485.062172445</v>
      </c>
      <c r="K660" s="8">
        <v>138992.59940282573</v>
      </c>
      <c r="L660" s="8">
        <v>5624706.1101493137</v>
      </c>
      <c r="M660" s="8">
        <v>38586031.230669476</v>
      </c>
      <c r="N660" s="8">
        <v>578886.82062166347</v>
      </c>
    </row>
    <row r="661" spans="1:14" x14ac:dyDescent="0.25">
      <c r="A661" t="s">
        <v>165</v>
      </c>
      <c r="B661">
        <v>74</v>
      </c>
      <c r="C661">
        <v>2014</v>
      </c>
      <c r="D661">
        <v>2</v>
      </c>
      <c r="E661" s="8">
        <v>-0.13366582288226372</v>
      </c>
      <c r="F661" s="8">
        <v>-6.6832911441131862E-2</v>
      </c>
      <c r="G661" s="8">
        <v>-4.8655074111170329E-2</v>
      </c>
      <c r="H661" s="8">
        <v>-2.4327537055585165E-2</v>
      </c>
      <c r="I661" s="8">
        <v>47505.298713998789</v>
      </c>
      <c r="J661" s="8">
        <v>600194.77613858075</v>
      </c>
      <c r="K661" s="8">
        <v>152867.20614369964</v>
      </c>
      <c r="L661" s="8">
        <v>5799410.6155734817</v>
      </c>
      <c r="M661" s="8">
        <v>38568395.69089184</v>
      </c>
      <c r="N661" s="8">
        <v>631169.95141830517</v>
      </c>
    </row>
    <row r="662" spans="1:14" x14ac:dyDescent="0.25">
      <c r="A662" t="s">
        <v>165</v>
      </c>
      <c r="B662">
        <v>74</v>
      </c>
      <c r="C662">
        <v>2015</v>
      </c>
      <c r="D662">
        <v>3</v>
      </c>
      <c r="E662" s="8">
        <v>-0.12914227392852343</v>
      </c>
      <c r="F662" s="8">
        <v>-4.3047424642841142E-2</v>
      </c>
      <c r="G662" s="8">
        <v>-1.7232814951648624E-2</v>
      </c>
      <c r="H662" s="8">
        <v>-5.7442716505495409E-3</v>
      </c>
      <c r="I662" s="8">
        <v>47505.298713998789</v>
      </c>
      <c r="J662" s="8">
        <v>485132.09668746765</v>
      </c>
      <c r="K662" s="8">
        <v>147271.48220126159</v>
      </c>
      <c r="L662" s="8">
        <v>5438455.5365529684</v>
      </c>
      <c r="M662" s="8">
        <v>38824814.424126782</v>
      </c>
      <c r="N662" s="8">
        <v>578436.74166632281</v>
      </c>
    </row>
    <row r="663" spans="1:14" x14ac:dyDescent="0.25">
      <c r="A663" t="s">
        <v>165</v>
      </c>
      <c r="B663">
        <v>74</v>
      </c>
      <c r="C663">
        <v>2016</v>
      </c>
      <c r="D663">
        <v>4</v>
      </c>
      <c r="E663" s="8">
        <v>-0.16544851362929547</v>
      </c>
      <c r="F663" s="8">
        <v>-4.1362128407323867E-2</v>
      </c>
      <c r="G663" s="8">
        <v>-2.767947289862439E-2</v>
      </c>
      <c r="H663" s="8">
        <v>-6.9198682246560976E-3</v>
      </c>
      <c r="I663" s="8">
        <v>47505.298713998789</v>
      </c>
      <c r="J663" s="8">
        <v>658021.70142903912</v>
      </c>
      <c r="K663" s="8">
        <v>129840.42196802277</v>
      </c>
      <c r="L663" s="8">
        <v>4967037.5182220777</v>
      </c>
      <c r="M663" s="8">
        <v>41308876.607084386</v>
      </c>
      <c r="N663" s="8">
        <v>513323.61132313835</v>
      </c>
    </row>
    <row r="664" spans="1:14" x14ac:dyDescent="0.25">
      <c r="A664" t="s">
        <v>165</v>
      </c>
      <c r="B664">
        <v>74</v>
      </c>
      <c r="C664">
        <v>2017</v>
      </c>
      <c r="D664">
        <v>5</v>
      </c>
      <c r="E664" s="8">
        <v>-0.17472335325868785</v>
      </c>
      <c r="F664" s="8">
        <v>-3.4944670651737571E-2</v>
      </c>
      <c r="G664" s="8">
        <v>-1.2072837801088534E-2</v>
      </c>
      <c r="H664" s="8">
        <v>-2.4145675602177067E-3</v>
      </c>
      <c r="I664" s="8">
        <v>47505.298713998789</v>
      </c>
      <c r="J664" s="8">
        <v>1013465.8424091478</v>
      </c>
      <c r="K664" s="8">
        <v>135980.1476757465</v>
      </c>
      <c r="L664" s="8">
        <v>4718244.6544341045</v>
      </c>
      <c r="M664" s="8">
        <v>42730196.615474269</v>
      </c>
      <c r="N664" s="8">
        <v>492653.41616672988</v>
      </c>
    </row>
    <row r="665" spans="1:14" x14ac:dyDescent="0.25">
      <c r="A665" t="s">
        <v>165</v>
      </c>
      <c r="B665">
        <v>74</v>
      </c>
      <c r="C665">
        <v>2018</v>
      </c>
      <c r="D665">
        <v>6</v>
      </c>
      <c r="E665" s="8">
        <v>-0.13842998882182991</v>
      </c>
      <c r="F665" s="8">
        <v>-2.3071664803638318E-2</v>
      </c>
      <c r="G665" s="8">
        <v>4.7595564432527285E-2</v>
      </c>
      <c r="H665" s="8">
        <v>7.9325940720878802E-3</v>
      </c>
      <c r="I665" s="8">
        <v>47505.298713998789</v>
      </c>
      <c r="J665" s="8">
        <v>852373.02079411538</v>
      </c>
      <c r="K665" s="8">
        <v>135676.70136956518</v>
      </c>
      <c r="L665" s="8">
        <v>5290632.7369661834</v>
      </c>
      <c r="M665" s="8">
        <v>45896216.166384183</v>
      </c>
      <c r="N665" s="8">
        <v>417695.85973439988</v>
      </c>
    </row>
    <row r="666" spans="1:14" x14ac:dyDescent="0.25">
      <c r="A666" t="s">
        <v>165</v>
      </c>
      <c r="B666">
        <v>74</v>
      </c>
      <c r="C666">
        <v>2019</v>
      </c>
      <c r="D666">
        <v>7</v>
      </c>
      <c r="E666" s="8">
        <v>-0.13624802403868527</v>
      </c>
      <c r="F666" s="8">
        <v>-1.9464003434097897E-2</v>
      </c>
      <c r="G666" s="8">
        <v>7.3189262127258542E-2</v>
      </c>
      <c r="H666" s="8">
        <v>1.0455608875322649E-2</v>
      </c>
      <c r="I666" s="8">
        <v>47505.298713998789</v>
      </c>
      <c r="J666" s="8">
        <v>638218.78021200001</v>
      </c>
      <c r="K666" s="8">
        <v>788942.30609999993</v>
      </c>
      <c r="L666" s="8">
        <v>5953529.4896999989</v>
      </c>
      <c r="M666" s="8">
        <v>46656332.971559994</v>
      </c>
      <c r="N666" s="8">
        <v>259627.67999999996</v>
      </c>
    </row>
    <row r="667" spans="1:14" x14ac:dyDescent="0.25">
      <c r="A667" t="s">
        <v>165</v>
      </c>
      <c r="B667">
        <v>74</v>
      </c>
      <c r="C667">
        <v>2020</v>
      </c>
      <c r="D667">
        <v>8</v>
      </c>
      <c r="E667" s="8">
        <v>-5.909885070884946E-2</v>
      </c>
      <c r="F667" s="8">
        <v>-7.3873563386061825E-3</v>
      </c>
      <c r="G667" s="8">
        <v>0.173265657498301</v>
      </c>
      <c r="H667" s="8">
        <v>2.1658207187287625E-2</v>
      </c>
      <c r="I667" s="8">
        <v>47505.298713998789</v>
      </c>
      <c r="J667" s="8">
        <v>1136401.98</v>
      </c>
      <c r="K667" s="8">
        <v>92291.96</v>
      </c>
      <c r="L667" s="8">
        <v>5023143.29</v>
      </c>
      <c r="M667" s="8">
        <v>48968015.530000001</v>
      </c>
      <c r="N667" s="8">
        <v>244560</v>
      </c>
    </row>
    <row r="668" spans="1:14" x14ac:dyDescent="0.25">
      <c r="A668" t="s">
        <v>166</v>
      </c>
      <c r="B668">
        <v>75</v>
      </c>
      <c r="C668">
        <v>2012</v>
      </c>
      <c r="D668">
        <v>0</v>
      </c>
      <c r="E668">
        <v>0</v>
      </c>
      <c r="F668" s="8">
        <v>0</v>
      </c>
      <c r="G668">
        <v>0</v>
      </c>
      <c r="H668">
        <v>0</v>
      </c>
      <c r="I668" s="8">
        <v>19281.423843491426</v>
      </c>
      <c r="J668" s="8">
        <v>604549.77794723515</v>
      </c>
      <c r="K668" s="8">
        <v>481897.08938286797</v>
      </c>
      <c r="L668" s="8">
        <v>5543498.5692530973</v>
      </c>
      <c r="M668" s="8">
        <v>25743096.107838139</v>
      </c>
      <c r="N668" s="8">
        <v>564979.83893508604</v>
      </c>
    </row>
    <row r="669" spans="1:14" x14ac:dyDescent="0.25">
      <c r="A669" t="s">
        <v>166</v>
      </c>
      <c r="B669">
        <v>75</v>
      </c>
      <c r="C669">
        <v>2013</v>
      </c>
      <c r="D669">
        <v>1</v>
      </c>
      <c r="E669" s="8">
        <v>3.7288127873988955E-2</v>
      </c>
      <c r="F669" s="8">
        <v>3.7288127873988955E-2</v>
      </c>
      <c r="G669" s="8">
        <v>6.886474738816746E-2</v>
      </c>
      <c r="H669" s="8">
        <v>6.886474738816746E-2</v>
      </c>
      <c r="I669" s="8">
        <v>19281.423843491426</v>
      </c>
      <c r="J669" s="8">
        <v>427573.82699853397</v>
      </c>
      <c r="K669" s="8">
        <v>552978.17901547428</v>
      </c>
      <c r="L669" s="8">
        <v>0</v>
      </c>
      <c r="M669" s="8">
        <v>29494579.538886119</v>
      </c>
      <c r="N669" s="8">
        <v>595175.73328692955</v>
      </c>
    </row>
    <row r="670" spans="1:14" x14ac:dyDescent="0.25">
      <c r="A670" t="s">
        <v>166</v>
      </c>
      <c r="B670">
        <v>75</v>
      </c>
      <c r="C670">
        <v>2014</v>
      </c>
      <c r="D670">
        <v>2</v>
      </c>
      <c r="E670" s="8">
        <v>9.1885925403778615E-2</v>
      </c>
      <c r="F670" s="8">
        <v>4.5942962701889307E-2</v>
      </c>
      <c r="G670" s="8">
        <v>0.13545556941123671</v>
      </c>
      <c r="H670" s="8">
        <v>6.7727784705618355E-2</v>
      </c>
      <c r="I670" s="8">
        <v>19281.423843491426</v>
      </c>
      <c r="J670" s="8">
        <v>448480.31094853918</v>
      </c>
      <c r="K670" s="8">
        <v>602600.93949527352</v>
      </c>
      <c r="L670" s="8">
        <v>6672714.6857840354</v>
      </c>
      <c r="M670" s="8">
        <v>31380786.963721994</v>
      </c>
      <c r="N670" s="8">
        <v>624677.0252952443</v>
      </c>
    </row>
    <row r="671" spans="1:14" x14ac:dyDescent="0.25">
      <c r="A671" t="s">
        <v>166</v>
      </c>
      <c r="B671">
        <v>75</v>
      </c>
      <c r="C671">
        <v>2015</v>
      </c>
      <c r="D671">
        <v>3</v>
      </c>
      <c r="E671" s="8">
        <v>2.4766935040277688E-2</v>
      </c>
      <c r="F671" s="8">
        <v>8.2556450134258965E-3</v>
      </c>
      <c r="G671" s="8">
        <v>8.0003824338734597E-2</v>
      </c>
      <c r="H671" s="8">
        <v>2.6667941446244865E-2</v>
      </c>
      <c r="I671" s="8">
        <v>19281.423843491426</v>
      </c>
      <c r="J671" s="8">
        <v>702798.92065495497</v>
      </c>
      <c r="K671" s="8">
        <v>577230.01169623702</v>
      </c>
      <c r="L671" s="8">
        <v>5510668.9938809304</v>
      </c>
      <c r="M671" s="8">
        <v>30767415.164944962</v>
      </c>
      <c r="N671" s="8">
        <v>568126.3013819831</v>
      </c>
    </row>
    <row r="672" spans="1:14" x14ac:dyDescent="0.25">
      <c r="A672" t="s">
        <v>166</v>
      </c>
      <c r="B672">
        <v>75</v>
      </c>
      <c r="C672">
        <v>2016</v>
      </c>
      <c r="D672">
        <v>4</v>
      </c>
      <c r="E672" s="8">
        <v>3.6585428410507596E-2</v>
      </c>
      <c r="F672" s="8">
        <v>9.1463571026268991E-3</v>
      </c>
      <c r="G672" s="8">
        <v>0.10308638772023621</v>
      </c>
      <c r="H672" s="8">
        <v>2.5771596930059051E-2</v>
      </c>
      <c r="I672" s="8">
        <v>19281.423843491426</v>
      </c>
      <c r="J672" s="8">
        <v>526990.49584623741</v>
      </c>
      <c r="K672" s="8">
        <v>583497.04858600977</v>
      </c>
      <c r="L672" s="8">
        <v>5033510.7191593489</v>
      </c>
      <c r="M672" s="8">
        <v>31388610.291364551</v>
      </c>
      <c r="N672" s="8">
        <v>496892.50459740736</v>
      </c>
    </row>
    <row r="673" spans="1:14" x14ac:dyDescent="0.25">
      <c r="A673" t="s">
        <v>166</v>
      </c>
      <c r="B673">
        <v>75</v>
      </c>
      <c r="C673">
        <v>2017</v>
      </c>
      <c r="D673">
        <v>5</v>
      </c>
      <c r="E673" s="8">
        <v>5.981430881919692E-3</v>
      </c>
      <c r="F673" s="8">
        <v>1.1962861763839385E-3</v>
      </c>
      <c r="G673" s="8">
        <v>8.3532032144704588E-2</v>
      </c>
      <c r="H673" s="8">
        <v>1.6706406428940918E-2</v>
      </c>
      <c r="I673" s="8">
        <v>19281.423843491426</v>
      </c>
      <c r="J673" s="8">
        <v>532610.9066000015</v>
      </c>
      <c r="K673" s="8">
        <v>613225.74172023137</v>
      </c>
      <c r="L673" s="8">
        <v>4912698.1498508146</v>
      </c>
      <c r="M673" s="8">
        <v>31520034.260019518</v>
      </c>
      <c r="N673" s="8">
        <v>490345.90602074988</v>
      </c>
    </row>
    <row r="674" spans="1:14" x14ac:dyDescent="0.25">
      <c r="A674" t="s">
        <v>166</v>
      </c>
      <c r="B674">
        <v>75</v>
      </c>
      <c r="C674">
        <v>2018</v>
      </c>
      <c r="D674">
        <v>6</v>
      </c>
      <c r="E674" s="8">
        <v>9.6713064064844437E-2</v>
      </c>
      <c r="F674" s="8">
        <v>1.6118844010807407E-2</v>
      </c>
      <c r="G674" s="8">
        <v>0.18685706968341287</v>
      </c>
      <c r="H674" s="8">
        <v>3.1142844947235477E-2</v>
      </c>
      <c r="I674" s="8">
        <v>19281.423843491426</v>
      </c>
      <c r="J674" s="8">
        <v>455806.8455791499</v>
      </c>
      <c r="K674" s="8">
        <v>673641.48355236708</v>
      </c>
      <c r="L674" s="8">
        <v>6612477.8823003396</v>
      </c>
      <c r="M674" s="8">
        <v>33990011.848149866</v>
      </c>
      <c r="N674" s="8">
        <v>389098.65154679993</v>
      </c>
    </row>
    <row r="675" spans="1:14" x14ac:dyDescent="0.25">
      <c r="A675" t="s">
        <v>166</v>
      </c>
      <c r="B675">
        <v>75</v>
      </c>
      <c r="C675">
        <v>2019</v>
      </c>
      <c r="D675">
        <v>7</v>
      </c>
      <c r="E675" s="8">
        <v>-7.4209406088047727E-2</v>
      </c>
      <c r="F675" s="8">
        <v>-1.0601343726863961E-2</v>
      </c>
      <c r="G675" s="8">
        <v>2.681384649932406E-2</v>
      </c>
      <c r="H675" s="8">
        <v>3.8305494999034372E-3</v>
      </c>
      <c r="I675" s="8">
        <v>19281.423843491426</v>
      </c>
      <c r="J675" s="8">
        <v>484528.18237199989</v>
      </c>
      <c r="K675" s="8">
        <v>4811838.3502799999</v>
      </c>
      <c r="L675" s="8">
        <v>4968795.6266519986</v>
      </c>
      <c r="M675" s="8">
        <v>33138040.465763997</v>
      </c>
      <c r="N675" s="8">
        <v>196225.84799999997</v>
      </c>
    </row>
    <row r="676" spans="1:14" x14ac:dyDescent="0.25">
      <c r="A676" t="s">
        <v>166</v>
      </c>
      <c r="B676">
        <v>75</v>
      </c>
      <c r="C676">
        <v>2020</v>
      </c>
      <c r="D676">
        <v>8</v>
      </c>
      <c r="E676" s="8">
        <v>0.14106546028618888</v>
      </c>
      <c r="F676" s="8">
        <v>1.763318253577361E-2</v>
      </c>
      <c r="G676" s="8">
        <v>0.2525942796243506</v>
      </c>
      <c r="H676" s="8">
        <v>3.1574284953043825E-2</v>
      </c>
      <c r="I676" s="8">
        <v>19281.423843491426</v>
      </c>
      <c r="J676" s="8">
        <v>1048879.02</v>
      </c>
      <c r="K676" s="8">
        <v>475855.67</v>
      </c>
      <c r="L676" s="8">
        <v>7309190.6399999997</v>
      </c>
      <c r="M676" s="8">
        <v>32372970.449999999</v>
      </c>
      <c r="N676" s="8">
        <v>170160</v>
      </c>
    </row>
    <row r="677" spans="1:14" x14ac:dyDescent="0.25">
      <c r="A677" t="s">
        <v>167</v>
      </c>
      <c r="B677">
        <v>76</v>
      </c>
      <c r="C677">
        <v>2012</v>
      </c>
      <c r="D677">
        <v>0</v>
      </c>
      <c r="E677">
        <v>0</v>
      </c>
      <c r="F677" s="8">
        <v>0</v>
      </c>
      <c r="G677">
        <v>0</v>
      </c>
      <c r="H677">
        <v>0</v>
      </c>
      <c r="I677" s="8">
        <v>38274.734599093092</v>
      </c>
      <c r="J677" s="8">
        <v>435139.59102129808</v>
      </c>
      <c r="K677" s="8">
        <v>2382482.8300553993</v>
      </c>
      <c r="L677" s="8">
        <v>3963291.4021555856</v>
      </c>
      <c r="M677" s="8">
        <v>19227112.295682032</v>
      </c>
      <c r="N677" s="8">
        <v>268538.13233898004</v>
      </c>
    </row>
    <row r="678" spans="1:14" x14ac:dyDescent="0.25">
      <c r="A678" t="s">
        <v>167</v>
      </c>
      <c r="B678">
        <v>76</v>
      </c>
      <c r="C678">
        <v>2013</v>
      </c>
      <c r="D678">
        <v>1</v>
      </c>
      <c r="E678" s="8">
        <v>4.0824187381245533E-2</v>
      </c>
      <c r="F678" s="8">
        <v>4.0824187381245533E-2</v>
      </c>
      <c r="G678" s="8">
        <v>5.4358701188388418E-2</v>
      </c>
      <c r="H678" s="8">
        <v>5.4358701188388418E-2</v>
      </c>
      <c r="I678" s="8">
        <v>38274.734599093092</v>
      </c>
      <c r="J678" s="8">
        <v>349658.71757371794</v>
      </c>
      <c r="K678" s="8">
        <v>2805468.2746548043</v>
      </c>
      <c r="L678" s="8">
        <v>5088878.4726183172</v>
      </c>
      <c r="M678" s="8">
        <v>18258622.470616292</v>
      </c>
      <c r="N678" s="8">
        <v>262918.35543600586</v>
      </c>
    </row>
    <row r="679" spans="1:14" x14ac:dyDescent="0.25">
      <c r="A679" t="s">
        <v>167</v>
      </c>
      <c r="B679">
        <v>76</v>
      </c>
      <c r="C679">
        <v>2014</v>
      </c>
      <c r="D679">
        <v>2</v>
      </c>
      <c r="E679" s="8">
        <v>-7.5947329740676542E-2</v>
      </c>
      <c r="F679" s="8">
        <v>-3.7973664870338271E-2</v>
      </c>
      <c r="G679" s="8">
        <v>-6.2407855682989462E-2</v>
      </c>
      <c r="H679" s="8">
        <v>-3.1203927841494731E-2</v>
      </c>
      <c r="I679" s="8">
        <v>38274.734599093092</v>
      </c>
      <c r="J679" s="8">
        <v>325958.86349716206</v>
      </c>
      <c r="K679" s="8">
        <v>3172368.0899043456</v>
      </c>
      <c r="L679" s="8">
        <v>5231054.9574373709</v>
      </c>
      <c r="M679" s="8">
        <v>19616796.006716117</v>
      </c>
      <c r="N679" s="8">
        <v>292222.77000687335</v>
      </c>
    </row>
    <row r="680" spans="1:14" x14ac:dyDescent="0.25">
      <c r="A680" t="s">
        <v>167</v>
      </c>
      <c r="B680">
        <v>76</v>
      </c>
      <c r="C680">
        <v>2015</v>
      </c>
      <c r="D680">
        <v>3</v>
      </c>
      <c r="E680" s="8">
        <v>-0.20617743912097578</v>
      </c>
      <c r="F680" s="8">
        <v>-6.8725813040325254E-2</v>
      </c>
      <c r="G680" s="8">
        <v>-0.1926376413759335</v>
      </c>
      <c r="H680" s="8">
        <v>-6.4212547125311173E-2</v>
      </c>
      <c r="I680" s="8">
        <v>38274.734599093092</v>
      </c>
      <c r="J680" s="8">
        <v>830816.80054205039</v>
      </c>
      <c r="K680" s="8">
        <v>3257248.9455509218</v>
      </c>
      <c r="L680" s="8">
        <v>4729165.4820339596</v>
      </c>
      <c r="M680" s="8">
        <v>18675838.981640346</v>
      </c>
      <c r="N680" s="8">
        <v>274383.96185263182</v>
      </c>
    </row>
    <row r="681" spans="1:14" x14ac:dyDescent="0.25">
      <c r="A681" t="s">
        <v>167</v>
      </c>
      <c r="B681">
        <v>76</v>
      </c>
      <c r="C681">
        <v>2016</v>
      </c>
      <c r="D681">
        <v>4</v>
      </c>
      <c r="E681" s="8">
        <v>-7.9116622746403867E-2</v>
      </c>
      <c r="F681" s="8">
        <v>-1.9779155686600967E-2</v>
      </c>
      <c r="G681" s="8">
        <v>-6.5576949749922481E-2</v>
      </c>
      <c r="H681" s="8">
        <v>-1.639423743748062E-2</v>
      </c>
      <c r="I681" s="8">
        <v>38274.734599093092</v>
      </c>
      <c r="J681" s="8">
        <v>1644509.8901916239</v>
      </c>
      <c r="K681" s="8">
        <v>3362951.5159831536</v>
      </c>
      <c r="L681" s="8">
        <v>4869234.1793516781</v>
      </c>
      <c r="M681" s="8">
        <v>19555444.277507067</v>
      </c>
      <c r="N681" s="8">
        <v>240329.68150647511</v>
      </c>
    </row>
    <row r="682" spans="1:14" x14ac:dyDescent="0.25">
      <c r="A682" t="s">
        <v>167</v>
      </c>
      <c r="B682">
        <v>76</v>
      </c>
      <c r="C682">
        <v>2017</v>
      </c>
      <c r="D682">
        <v>5</v>
      </c>
      <c r="E682" s="8">
        <v>-9.9941834844487154E-2</v>
      </c>
      <c r="F682" s="8">
        <v>-1.9988366968897432E-2</v>
      </c>
      <c r="G682" s="8">
        <v>-8.6402077390734591E-2</v>
      </c>
      <c r="H682" s="8">
        <v>-1.7280415478146918E-2</v>
      </c>
      <c r="I682" s="8">
        <v>38274.734599093092</v>
      </c>
      <c r="J682" s="8">
        <v>374124.71887589671</v>
      </c>
      <c r="K682" s="8">
        <v>3531534.060878946</v>
      </c>
      <c r="L682" s="8">
        <v>5267325.7427294413</v>
      </c>
      <c r="M682" s="8">
        <v>20268711.613156579</v>
      </c>
      <c r="N682" s="8">
        <v>208637.37569902497</v>
      </c>
    </row>
    <row r="683" spans="1:14" x14ac:dyDescent="0.25">
      <c r="A683" t="s">
        <v>167</v>
      </c>
      <c r="B683">
        <v>76</v>
      </c>
      <c r="C683">
        <v>2018</v>
      </c>
      <c r="D683">
        <v>6</v>
      </c>
      <c r="E683" s="8">
        <v>-0.10451296549155992</v>
      </c>
      <c r="F683" s="8">
        <v>-1.7418827581926654E-2</v>
      </c>
      <c r="G683" s="8">
        <v>-8.7338437077498332E-2</v>
      </c>
      <c r="H683" s="8">
        <v>-1.4556406179583056E-2</v>
      </c>
      <c r="I683" s="8">
        <v>38274.734599093092</v>
      </c>
      <c r="J683" s="8">
        <v>542604.47478971747</v>
      </c>
      <c r="K683" s="8">
        <v>3931463.2852207432</v>
      </c>
      <c r="L683" s="8">
        <v>5860426.8442056933</v>
      </c>
      <c r="M683" s="8">
        <v>21223740.715358447</v>
      </c>
      <c r="N683" s="8">
        <v>205271.91603359993</v>
      </c>
    </row>
    <row r="684" spans="1:14" x14ac:dyDescent="0.25">
      <c r="A684" t="s">
        <v>167</v>
      </c>
      <c r="B684">
        <v>76</v>
      </c>
      <c r="C684">
        <v>2019</v>
      </c>
      <c r="D684">
        <v>7</v>
      </c>
      <c r="E684" s="8">
        <v>-0.1794500531685036</v>
      </c>
      <c r="F684" s="8">
        <v>-2.5635721881214799E-2</v>
      </c>
      <c r="G684" s="8">
        <v>-0.16088092198804566</v>
      </c>
      <c r="H684" s="8">
        <v>-2.2982988855435094E-2</v>
      </c>
      <c r="I684" s="8">
        <v>38274.734599093092</v>
      </c>
      <c r="J684" s="8">
        <v>198757.31194799996</v>
      </c>
      <c r="K684" s="8">
        <v>191053.67579999997</v>
      </c>
      <c r="L684" s="8">
        <v>5307562.6627919991</v>
      </c>
      <c r="M684" s="8">
        <v>20003397.713207997</v>
      </c>
      <c r="N684" s="8">
        <v>109495.15199999999</v>
      </c>
    </row>
    <row r="685" spans="1:14" x14ac:dyDescent="0.25">
      <c r="A685" t="s">
        <v>167</v>
      </c>
      <c r="B685">
        <v>76</v>
      </c>
      <c r="C685">
        <v>2020</v>
      </c>
      <c r="D685">
        <v>8</v>
      </c>
      <c r="E685" s="8">
        <v>0.18628885078077301</v>
      </c>
      <c r="F685" s="8">
        <v>2.3286106347596626E-2</v>
      </c>
      <c r="G685" s="8">
        <v>0.20485786375577117</v>
      </c>
      <c r="H685" s="8">
        <v>2.5607232969471396E-2</v>
      </c>
      <c r="I685" s="8">
        <v>38274.734599093092</v>
      </c>
      <c r="J685" s="8">
        <v>697344.84</v>
      </c>
      <c r="K685" s="8">
        <v>3033614.8</v>
      </c>
      <c r="L685" s="8">
        <v>5130982</v>
      </c>
      <c r="M685" s="8">
        <v>20945496.510000002</v>
      </c>
      <c r="N685" s="8">
        <v>82440</v>
      </c>
    </row>
    <row r="686" spans="1:14" x14ac:dyDescent="0.25">
      <c r="A686" t="s">
        <v>168</v>
      </c>
      <c r="B686">
        <v>77</v>
      </c>
      <c r="C686">
        <v>2012</v>
      </c>
      <c r="D686">
        <v>0</v>
      </c>
      <c r="E686">
        <v>0</v>
      </c>
      <c r="F686" s="8">
        <v>0</v>
      </c>
      <c r="G686">
        <v>0</v>
      </c>
      <c r="H686">
        <v>0</v>
      </c>
      <c r="I686" s="8">
        <v>23918.511598669415</v>
      </c>
      <c r="J686" s="8">
        <v>696103.3270737977</v>
      </c>
      <c r="K686" s="8">
        <v>81468.633915370374</v>
      </c>
      <c r="L686" s="8">
        <v>7717862.1237224434</v>
      </c>
      <c r="M686" s="8">
        <v>33796729.559082828</v>
      </c>
      <c r="N686" s="8">
        <v>769289.57808083086</v>
      </c>
    </row>
    <row r="687" spans="1:14" x14ac:dyDescent="0.25">
      <c r="A687" t="s">
        <v>168</v>
      </c>
      <c r="B687">
        <v>77</v>
      </c>
      <c r="C687">
        <v>2013</v>
      </c>
      <c r="D687">
        <v>1</v>
      </c>
      <c r="E687" s="8">
        <v>-0.10300785129742987</v>
      </c>
      <c r="F687" s="8">
        <v>-0.10300785129742987</v>
      </c>
      <c r="G687" s="8">
        <v>-5.0609647392609078E-2</v>
      </c>
      <c r="H687" s="8">
        <v>-5.0609647392609078E-2</v>
      </c>
      <c r="I687" s="8">
        <v>23918.511598669415</v>
      </c>
      <c r="J687" s="8">
        <v>1035231.4880450573</v>
      </c>
      <c r="K687" s="8">
        <v>92395.129228474165</v>
      </c>
      <c r="L687" s="8">
        <v>6158723.7032982539</v>
      </c>
      <c r="M687" s="8">
        <v>42049476.744190462</v>
      </c>
      <c r="N687" s="8">
        <v>744436.10527111252</v>
      </c>
    </row>
    <row r="688" spans="1:14" x14ac:dyDescent="0.25">
      <c r="A688" t="s">
        <v>168</v>
      </c>
      <c r="B688">
        <v>77</v>
      </c>
      <c r="C688">
        <v>2014</v>
      </c>
      <c r="D688">
        <v>2</v>
      </c>
      <c r="E688" s="8">
        <v>7.7739890213612203E-2</v>
      </c>
      <c r="F688" s="8">
        <v>3.8869945106806102E-2</v>
      </c>
      <c r="G688" s="8">
        <v>0.15578060671488222</v>
      </c>
      <c r="H688" s="8">
        <v>7.7890303357441112E-2</v>
      </c>
      <c r="I688" s="8">
        <v>23918.511598669415</v>
      </c>
      <c r="J688" s="8">
        <v>814689.8371461276</v>
      </c>
      <c r="K688" s="8">
        <v>112167.73704771213</v>
      </c>
      <c r="L688" s="8">
        <v>6404859.2374018161</v>
      </c>
      <c r="M688" s="8">
        <v>43266743.496993445</v>
      </c>
      <c r="N688" s="8">
        <v>754069.81043961807</v>
      </c>
    </row>
    <row r="689" spans="1:14" x14ac:dyDescent="0.25">
      <c r="A689" t="s">
        <v>168</v>
      </c>
      <c r="B689">
        <v>77</v>
      </c>
      <c r="C689">
        <v>2015</v>
      </c>
      <c r="D689">
        <v>3</v>
      </c>
      <c r="E689" s="8">
        <v>2.5197145326028139E-2</v>
      </c>
      <c r="F689" s="8">
        <v>8.3990484420093797E-3</v>
      </c>
      <c r="G689" s="8">
        <v>0.12763672086683173</v>
      </c>
      <c r="H689" s="8">
        <v>4.254557362227724E-2</v>
      </c>
      <c r="I689" s="8">
        <v>23918.511598669415</v>
      </c>
      <c r="J689" s="8">
        <v>642789.26186993392</v>
      </c>
      <c r="K689" s="8">
        <v>122727.63382288261</v>
      </c>
      <c r="L689" s="8">
        <v>7153362.3161626989</v>
      </c>
      <c r="M689" s="8">
        <v>40265594.55730173</v>
      </c>
      <c r="N689" s="8">
        <v>676701.55009053985</v>
      </c>
    </row>
    <row r="690" spans="1:14" x14ac:dyDescent="0.25">
      <c r="A690" t="s">
        <v>168</v>
      </c>
      <c r="B690">
        <v>77</v>
      </c>
      <c r="C690">
        <v>2016</v>
      </c>
      <c r="D690">
        <v>4</v>
      </c>
      <c r="E690" s="8">
        <v>9.6995376021076996E-2</v>
      </c>
      <c r="F690" s="8">
        <v>2.4248844005269249E-2</v>
      </c>
      <c r="G690" s="8">
        <v>0.22290976747923316</v>
      </c>
      <c r="H690" s="8">
        <v>5.572744186980829E-2</v>
      </c>
      <c r="I690" s="8">
        <v>23918.511598669415</v>
      </c>
      <c r="J690" s="8">
        <v>760001.09166459332</v>
      </c>
      <c r="K690" s="8">
        <v>138657.17217492039</v>
      </c>
      <c r="L690" s="8">
        <v>7061550.2739342544</v>
      </c>
      <c r="M690" s="8">
        <v>41419590.766668335</v>
      </c>
      <c r="N690" s="8">
        <v>595875.07523434109</v>
      </c>
    </row>
    <row r="691" spans="1:14" x14ac:dyDescent="0.25">
      <c r="A691" t="s">
        <v>168</v>
      </c>
      <c r="B691">
        <v>77</v>
      </c>
      <c r="C691">
        <v>2017</v>
      </c>
      <c r="D691">
        <v>5</v>
      </c>
      <c r="E691" s="8">
        <v>5.5403185310657889E-2</v>
      </c>
      <c r="F691" s="8">
        <v>1.1080637062131578E-2</v>
      </c>
      <c r="G691" s="8">
        <v>0.20401383026248604</v>
      </c>
      <c r="H691" s="8">
        <v>4.0802766052497205E-2</v>
      </c>
      <c r="I691" s="8">
        <v>23918.511598669415</v>
      </c>
      <c r="J691" s="8">
        <v>629265.73113188089</v>
      </c>
      <c r="K691" s="8">
        <v>154232.08916615424</v>
      </c>
      <c r="L691" s="8">
        <v>7551974.2206268208</v>
      </c>
      <c r="M691" s="8">
        <v>44479168.817901254</v>
      </c>
      <c r="N691" s="8">
        <v>489576.73597208993</v>
      </c>
    </row>
    <row r="692" spans="1:14" x14ac:dyDescent="0.25">
      <c r="A692" t="s">
        <v>168</v>
      </c>
      <c r="B692">
        <v>77</v>
      </c>
      <c r="C692">
        <v>2018</v>
      </c>
      <c r="D692">
        <v>6</v>
      </c>
      <c r="E692" s="8">
        <v>0.10707275606620285</v>
      </c>
      <c r="F692" s="8">
        <v>1.7845459344367143E-2</v>
      </c>
      <c r="G692" s="8">
        <v>0.27731295928428235</v>
      </c>
      <c r="H692" s="8">
        <v>4.6218826547380389E-2</v>
      </c>
      <c r="I692" s="8">
        <v>23918.511598669415</v>
      </c>
      <c r="J692" s="8">
        <v>645887.14618633909</v>
      </c>
      <c r="K692" s="8">
        <v>150693.36468015955</v>
      </c>
      <c r="L692" s="8">
        <v>7067852.5535247223</v>
      </c>
      <c r="M692" s="8">
        <v>44837988.84081573</v>
      </c>
      <c r="N692" s="8">
        <v>550084.68894599983</v>
      </c>
    </row>
    <row r="693" spans="1:14" x14ac:dyDescent="0.25">
      <c r="A693" t="s">
        <v>168</v>
      </c>
      <c r="B693">
        <v>77</v>
      </c>
      <c r="C693">
        <v>2019</v>
      </c>
      <c r="D693">
        <v>7</v>
      </c>
      <c r="E693" s="8">
        <v>0.13082014301377246</v>
      </c>
      <c r="F693" s="8">
        <v>1.868859185911035E-2</v>
      </c>
      <c r="G693" s="8">
        <v>0.32402215109957871</v>
      </c>
      <c r="H693" s="8">
        <v>4.6288878728511243E-2</v>
      </c>
      <c r="I693" s="8">
        <v>23918.511598669415</v>
      </c>
      <c r="J693" s="8">
        <v>850530.3502799999</v>
      </c>
      <c r="K693" s="8">
        <v>191053.67579999997</v>
      </c>
      <c r="L693" s="8">
        <v>8476264.9202399999</v>
      </c>
      <c r="M693" s="8">
        <v>49123741.116371989</v>
      </c>
      <c r="N693" s="8">
        <v>258686.99999999997</v>
      </c>
    </row>
    <row r="694" spans="1:14" x14ac:dyDescent="0.25">
      <c r="A694" t="s">
        <v>168</v>
      </c>
      <c r="B694">
        <v>77</v>
      </c>
      <c r="C694">
        <v>2020</v>
      </c>
      <c r="D694">
        <v>8</v>
      </c>
      <c r="E694" s="8">
        <v>0.20416409126996821</v>
      </c>
      <c r="F694" s="8">
        <v>2.5520511408746026E-2</v>
      </c>
      <c r="G694" s="8">
        <v>0.41837657078408369</v>
      </c>
      <c r="H694" s="8">
        <v>5.2297071348010461E-2</v>
      </c>
      <c r="I694" s="8">
        <v>23918.511598669415</v>
      </c>
      <c r="J694" s="8">
        <v>1207750.27</v>
      </c>
      <c r="K694" s="8">
        <v>111712.62</v>
      </c>
      <c r="L694" s="8">
        <v>10506041.73</v>
      </c>
      <c r="M694" s="8">
        <v>52697552.729999997</v>
      </c>
      <c r="N694" s="8">
        <v>226980</v>
      </c>
    </row>
    <row r="695" spans="1:14" x14ac:dyDescent="0.25">
      <c r="A695" t="s">
        <v>169</v>
      </c>
      <c r="B695">
        <v>78</v>
      </c>
      <c r="C695">
        <v>2012</v>
      </c>
      <c r="D695">
        <v>0</v>
      </c>
      <c r="E695">
        <v>0</v>
      </c>
      <c r="F695" s="8">
        <v>0</v>
      </c>
      <c r="G695">
        <v>0</v>
      </c>
      <c r="H695">
        <v>0</v>
      </c>
      <c r="I695" s="8">
        <v>74097.04219598035</v>
      </c>
      <c r="J695" s="8">
        <v>8927795.8845641501</v>
      </c>
      <c r="K695" s="8">
        <v>61339.790485878162</v>
      </c>
      <c r="L695" s="8">
        <v>47000555.984220646</v>
      </c>
      <c r="M695" s="8">
        <v>223304813.79318112</v>
      </c>
      <c r="N695" s="8">
        <v>3054256.5405886369</v>
      </c>
    </row>
    <row r="696" spans="1:14" x14ac:dyDescent="0.25">
      <c r="A696" t="s">
        <v>169</v>
      </c>
      <c r="B696">
        <v>78</v>
      </c>
      <c r="C696">
        <v>2013</v>
      </c>
      <c r="D696">
        <v>1</v>
      </c>
      <c r="E696" s="8">
        <v>0.15298487226793039</v>
      </c>
      <c r="F696" s="8">
        <v>0.15298487226793039</v>
      </c>
      <c r="G696" s="8">
        <v>0.19403196624297955</v>
      </c>
      <c r="H696" s="8">
        <v>0.19403196624297955</v>
      </c>
      <c r="I696" s="8">
        <v>74097.04219598035</v>
      </c>
      <c r="J696" s="8">
        <v>10810032.101943061</v>
      </c>
      <c r="K696" s="8">
        <v>70889.58113856912</v>
      </c>
      <c r="L696" s="8">
        <v>60584586.256357238</v>
      </c>
      <c r="M696" s="8">
        <v>206857666.31562644</v>
      </c>
      <c r="N696" s="8">
        <v>3080178.7242210559</v>
      </c>
    </row>
    <row r="697" spans="1:14" x14ac:dyDescent="0.25">
      <c r="A697" t="s">
        <v>169</v>
      </c>
      <c r="B697">
        <v>78</v>
      </c>
      <c r="C697">
        <v>2014</v>
      </c>
      <c r="D697">
        <v>2</v>
      </c>
      <c r="E697" s="8">
        <v>0.18148909147897319</v>
      </c>
      <c r="F697" s="8">
        <v>9.0744545739486593E-2</v>
      </c>
      <c r="G697" s="8">
        <v>0.24078467826602895</v>
      </c>
      <c r="H697" s="8">
        <v>0.12039233913301448</v>
      </c>
      <c r="I697" s="8">
        <v>74097.04219598035</v>
      </c>
      <c r="J697" s="8">
        <v>11456649.531804867</v>
      </c>
      <c r="K697" s="8">
        <v>75705.080323054746</v>
      </c>
      <c r="L697" s="8">
        <v>0</v>
      </c>
      <c r="M697" s="8">
        <v>0</v>
      </c>
      <c r="N697" s="8">
        <v>3274777.1507632867</v>
      </c>
    </row>
    <row r="698" spans="1:14" x14ac:dyDescent="0.25">
      <c r="A698" t="s">
        <v>169</v>
      </c>
      <c r="B698">
        <v>78</v>
      </c>
      <c r="C698">
        <v>2015</v>
      </c>
      <c r="D698">
        <v>3</v>
      </c>
      <c r="E698" s="8">
        <v>0.14546170920987642</v>
      </c>
      <c r="F698" s="8">
        <v>4.8487236403292139E-2</v>
      </c>
      <c r="G698" s="8">
        <v>0.2222211513419862</v>
      </c>
      <c r="H698" s="8">
        <v>7.4073717113995394E-2</v>
      </c>
      <c r="I698" s="8">
        <v>74097.04219598035</v>
      </c>
      <c r="J698" s="8">
        <v>13283572.001992417</v>
      </c>
      <c r="K698" s="8">
        <v>71927.822237395623</v>
      </c>
      <c r="L698" s="8">
        <v>54425238.852839209</v>
      </c>
      <c r="M698" s="8">
        <v>263482326.7274259</v>
      </c>
      <c r="N698" s="8">
        <v>3025365.3859540569</v>
      </c>
    </row>
    <row r="699" spans="1:14" x14ac:dyDescent="0.25">
      <c r="A699" t="s">
        <v>169</v>
      </c>
      <c r="B699">
        <v>78</v>
      </c>
      <c r="C699">
        <v>2016</v>
      </c>
      <c r="D699">
        <v>4</v>
      </c>
      <c r="E699" s="8">
        <v>0.22771791775206962</v>
      </c>
      <c r="F699" s="8">
        <v>5.6929479438017405E-2</v>
      </c>
      <c r="G699" s="8">
        <v>0.32142516635196844</v>
      </c>
      <c r="H699" s="8">
        <v>8.035629158799211E-2</v>
      </c>
      <c r="I699" s="8">
        <v>74097.04219598035</v>
      </c>
      <c r="J699" s="8">
        <v>10378327.44547601</v>
      </c>
      <c r="K699" s="8">
        <v>66663.282407919483</v>
      </c>
      <c r="L699" s="8">
        <v>55792061.95924022</v>
      </c>
      <c r="M699" s="8">
        <v>286342545.1998859</v>
      </c>
      <c r="N699" s="8">
        <v>2627591.3201280432</v>
      </c>
    </row>
    <row r="700" spans="1:14" x14ac:dyDescent="0.25">
      <c r="A700" t="s">
        <v>169</v>
      </c>
      <c r="B700">
        <v>78</v>
      </c>
      <c r="C700">
        <v>2017</v>
      </c>
      <c r="D700">
        <v>5</v>
      </c>
      <c r="E700" s="8">
        <v>0.27541899770038353</v>
      </c>
      <c r="F700" s="8">
        <v>5.5083799540076708E-2</v>
      </c>
      <c r="G700" s="8">
        <v>0.38557017637197516</v>
      </c>
      <c r="H700" s="8">
        <v>7.7114035274395032E-2</v>
      </c>
      <c r="I700" s="8">
        <v>74097.04219598035</v>
      </c>
      <c r="J700" s="8">
        <v>11836848.301554751</v>
      </c>
      <c r="K700" s="8">
        <v>75560.222834136468</v>
      </c>
      <c r="L700" s="8">
        <v>54580940.449033685</v>
      </c>
      <c r="M700" s="8">
        <v>297080694.78377849</v>
      </c>
      <c r="N700" s="8">
        <v>2430961.9387899293</v>
      </c>
    </row>
    <row r="701" spans="1:14" x14ac:dyDescent="0.25">
      <c r="A701" t="s">
        <v>169</v>
      </c>
      <c r="B701">
        <v>78</v>
      </c>
      <c r="C701">
        <v>2018</v>
      </c>
      <c r="D701">
        <v>6</v>
      </c>
      <c r="E701" s="8">
        <v>0.35197854729409805</v>
      </c>
      <c r="F701" s="8">
        <v>5.8663091215683007E-2</v>
      </c>
      <c r="G701" s="8">
        <v>0.47891062172457582</v>
      </c>
      <c r="H701" s="8">
        <v>7.9818436954095975E-2</v>
      </c>
      <c r="I701" s="8">
        <v>74097.04219598035</v>
      </c>
      <c r="J701" s="8">
        <v>15771988.865307538</v>
      </c>
      <c r="K701" s="8">
        <v>79825.328945949586</v>
      </c>
      <c r="L701" s="8">
        <v>84616182.808428511</v>
      </c>
      <c r="M701" s="8">
        <v>332209187.59014416</v>
      </c>
      <c r="N701" s="8">
        <v>2175829.9780463995</v>
      </c>
    </row>
    <row r="702" spans="1:14" x14ac:dyDescent="0.25">
      <c r="A702" t="s">
        <v>169</v>
      </c>
      <c r="B702">
        <v>78</v>
      </c>
      <c r="C702">
        <v>2019</v>
      </c>
      <c r="D702">
        <v>7</v>
      </c>
      <c r="E702" s="8">
        <v>0.1850643022512995</v>
      </c>
      <c r="F702" s="8">
        <v>2.6437757464471356E-2</v>
      </c>
      <c r="G702" s="8">
        <v>0.32796502913329711</v>
      </c>
      <c r="H702" s="8">
        <v>4.6852147019042445E-2</v>
      </c>
      <c r="I702" s="8">
        <v>74097.04219598035</v>
      </c>
      <c r="J702" s="8">
        <v>18115366.807823997</v>
      </c>
      <c r="K702" s="8">
        <v>103845.83554799999</v>
      </c>
      <c r="L702" s="8">
        <v>99249118.725275978</v>
      </c>
      <c r="M702" s="8">
        <v>360510948.9619559</v>
      </c>
      <c r="N702" s="8">
        <v>1302277.3919999998</v>
      </c>
    </row>
    <row r="703" spans="1:14" x14ac:dyDescent="0.25">
      <c r="A703" t="s">
        <v>169</v>
      </c>
      <c r="B703">
        <v>78</v>
      </c>
      <c r="C703">
        <v>2020</v>
      </c>
      <c r="D703">
        <v>8</v>
      </c>
      <c r="E703" s="8">
        <v>0.2411656999634573</v>
      </c>
      <c r="F703" s="8">
        <v>3.0145712495432162E-2</v>
      </c>
      <c r="G703" s="8">
        <v>0.39954063961530095</v>
      </c>
      <c r="H703" s="8">
        <v>4.9942579951912619E-2</v>
      </c>
      <c r="I703" s="8">
        <v>74097.04219598035</v>
      </c>
      <c r="J703" s="8">
        <v>22645040.809999999</v>
      </c>
      <c r="K703" s="8">
        <v>71952.539999999994</v>
      </c>
      <c r="L703" s="8">
        <v>109739019.02</v>
      </c>
      <c r="M703" s="8">
        <v>362539374.83999997</v>
      </c>
      <c r="N703" s="8">
        <v>1130820</v>
      </c>
    </row>
    <row r="704" spans="1:14" x14ac:dyDescent="0.25">
      <c r="A704" t="s">
        <v>170</v>
      </c>
      <c r="B704">
        <v>79</v>
      </c>
      <c r="C704">
        <v>2012</v>
      </c>
      <c r="D704">
        <v>0</v>
      </c>
      <c r="E704">
        <v>0</v>
      </c>
      <c r="F704" s="8">
        <v>0</v>
      </c>
      <c r="G704">
        <v>0</v>
      </c>
      <c r="H704">
        <v>0</v>
      </c>
      <c r="I704" s="8">
        <v>28244.777464999286</v>
      </c>
      <c r="J704" s="8">
        <v>879502.87639786443</v>
      </c>
      <c r="K704" s="8">
        <v>187135.37634577599</v>
      </c>
      <c r="L704" s="8">
        <v>4749166.6795229074</v>
      </c>
      <c r="M704" s="8">
        <v>14103496.692807456</v>
      </c>
      <c r="N704" s="8">
        <v>690086.65264449071</v>
      </c>
    </row>
    <row r="705" spans="1:14" x14ac:dyDescent="0.25">
      <c r="A705" t="s">
        <v>170</v>
      </c>
      <c r="B705">
        <v>79</v>
      </c>
      <c r="C705">
        <v>2013</v>
      </c>
      <c r="D705">
        <v>1</v>
      </c>
      <c r="E705" s="8">
        <v>0.15832135336216352</v>
      </c>
      <c r="F705" s="8">
        <v>0.15832135336216352</v>
      </c>
      <c r="G705" s="8">
        <v>0.17391115034518292</v>
      </c>
      <c r="H705" s="8">
        <v>0.17391115034518292</v>
      </c>
      <c r="I705" s="8">
        <v>28244.777464999286</v>
      </c>
      <c r="J705" s="8">
        <v>582376.88960861706</v>
      </c>
      <c r="K705" s="8">
        <v>221013.42446167549</v>
      </c>
      <c r="L705" s="8">
        <v>6322988.2701092325</v>
      </c>
      <c r="M705" s="8">
        <v>16767406.376642833</v>
      </c>
      <c r="N705" s="8">
        <v>664033.74083119514</v>
      </c>
    </row>
    <row r="706" spans="1:14" x14ac:dyDescent="0.25">
      <c r="A706" t="s">
        <v>170</v>
      </c>
      <c r="B706">
        <v>79</v>
      </c>
      <c r="C706">
        <v>2014</v>
      </c>
      <c r="D706">
        <v>2</v>
      </c>
      <c r="E706" s="8">
        <v>7.6057909695225578E-2</v>
      </c>
      <c r="F706" s="8">
        <v>3.8028954847612789E-2</v>
      </c>
      <c r="G706" s="8">
        <v>9.2812939399270156E-2</v>
      </c>
      <c r="H706" s="8">
        <v>4.6406469699635078E-2</v>
      </c>
      <c r="I706" s="8">
        <v>28244.777464999286</v>
      </c>
      <c r="J706" s="8">
        <v>467401.1223139863</v>
      </c>
      <c r="K706" s="8">
        <v>177732.30507296542</v>
      </c>
      <c r="L706" s="8">
        <v>0</v>
      </c>
      <c r="M706" s="8">
        <v>0</v>
      </c>
      <c r="N706" s="8">
        <v>695030.75645144843</v>
      </c>
    </row>
    <row r="707" spans="1:14" x14ac:dyDescent="0.25">
      <c r="A707" t="s">
        <v>170</v>
      </c>
      <c r="B707">
        <v>79</v>
      </c>
      <c r="C707">
        <v>2015</v>
      </c>
      <c r="D707">
        <v>3</v>
      </c>
      <c r="E707" s="8">
        <v>0.2094810717789358</v>
      </c>
      <c r="F707" s="8">
        <v>6.9827023926311932E-2</v>
      </c>
      <c r="G707" s="8">
        <v>0.22739794410674447</v>
      </c>
      <c r="H707" s="8">
        <v>7.5799314702248155E-2</v>
      </c>
      <c r="I707" s="8">
        <v>28244.777464999286</v>
      </c>
      <c r="J707" s="8">
        <v>313061.96331827925</v>
      </c>
      <c r="K707" s="8">
        <v>233601.68988054982</v>
      </c>
      <c r="L707" s="8">
        <v>5418846.9728864925</v>
      </c>
      <c r="M707" s="8">
        <v>17215734.744028945</v>
      </c>
      <c r="N707" s="8">
        <v>641982.7205616408</v>
      </c>
    </row>
    <row r="708" spans="1:14" x14ac:dyDescent="0.25">
      <c r="A708" t="s">
        <v>170</v>
      </c>
      <c r="B708">
        <v>79</v>
      </c>
      <c r="C708">
        <v>2016</v>
      </c>
      <c r="D708">
        <v>4</v>
      </c>
      <c r="E708" s="8">
        <v>0.35720275393923523</v>
      </c>
      <c r="F708" s="8">
        <v>8.9300688484808807E-2</v>
      </c>
      <c r="G708" s="8">
        <v>0.37628047402543208</v>
      </c>
      <c r="H708" s="8">
        <v>9.4070118506358019E-2</v>
      </c>
      <c r="I708" s="8">
        <v>28244.777464999286</v>
      </c>
      <c r="J708" s="8">
        <v>198768.96126249756</v>
      </c>
      <c r="K708" s="8">
        <v>258610.38819213619</v>
      </c>
      <c r="L708" s="8">
        <v>4903494.853496124</v>
      </c>
      <c r="M708" s="8">
        <v>16440977.209449874</v>
      </c>
      <c r="N708" s="8">
        <v>549353.26703498221</v>
      </c>
    </row>
    <row r="709" spans="1:14" x14ac:dyDescent="0.25">
      <c r="A709" t="s">
        <v>170</v>
      </c>
      <c r="B709">
        <v>79</v>
      </c>
      <c r="C709">
        <v>2017</v>
      </c>
      <c r="D709">
        <v>5</v>
      </c>
      <c r="E709" s="8">
        <v>0.35149150806867457</v>
      </c>
      <c r="F709" s="8">
        <v>7.0298301613734918E-2</v>
      </c>
      <c r="G709" s="8">
        <v>0.37172858434423706</v>
      </c>
      <c r="H709" s="8">
        <v>7.4345716868847417E-2</v>
      </c>
      <c r="I709" s="8">
        <v>28244.777464999286</v>
      </c>
      <c r="J709" s="8">
        <v>672680.41470739443</v>
      </c>
      <c r="K709" s="8">
        <v>284555.51145492174</v>
      </c>
      <c r="L709" s="8">
        <v>4557786.3599505322</v>
      </c>
      <c r="M709" s="8">
        <v>16809864.57432897</v>
      </c>
      <c r="N709" s="8">
        <v>535919.23140385491</v>
      </c>
    </row>
    <row r="710" spans="1:14" x14ac:dyDescent="0.25">
      <c r="A710" t="s">
        <v>170</v>
      </c>
      <c r="B710">
        <v>79</v>
      </c>
      <c r="C710">
        <v>2018</v>
      </c>
      <c r="D710">
        <v>6</v>
      </c>
      <c r="E710" s="8">
        <v>0.51816019343718389</v>
      </c>
      <c r="F710" s="8">
        <v>8.6360032239530649E-2</v>
      </c>
      <c r="G710" s="8">
        <v>0.54269194283632405</v>
      </c>
      <c r="H710" s="8">
        <v>9.0448657139387337E-2</v>
      </c>
      <c r="I710" s="8">
        <v>28244.777464999286</v>
      </c>
      <c r="J710" s="8">
        <v>473585.39084221551</v>
      </c>
      <c r="K710" s="8">
        <v>324043.41539662553</v>
      </c>
      <c r="L710" s="8">
        <v>6161196.1224457324</v>
      </c>
      <c r="M710" s="8">
        <v>18568345.956973061</v>
      </c>
      <c r="N710" s="8">
        <v>470899.96799039986</v>
      </c>
    </row>
    <row r="711" spans="1:14" x14ac:dyDescent="0.25">
      <c r="A711" t="s">
        <v>170</v>
      </c>
      <c r="B711">
        <v>79</v>
      </c>
      <c r="C711">
        <v>2019</v>
      </c>
      <c r="D711">
        <v>7</v>
      </c>
      <c r="E711" s="8">
        <v>0.48090610379481286</v>
      </c>
      <c r="F711" s="8">
        <v>6.8700871970687555E-2</v>
      </c>
      <c r="G711" s="8">
        <v>0.51119028282779921</v>
      </c>
      <c r="H711" s="8">
        <v>7.3027183261114167E-2</v>
      </c>
      <c r="I711" s="8">
        <v>28244.777464999286</v>
      </c>
      <c r="J711" s="8">
        <v>588004.46655599994</v>
      </c>
      <c r="K711" s="8">
        <v>378641.13393599994</v>
      </c>
      <c r="L711" s="8">
        <v>7702376.3370839991</v>
      </c>
      <c r="M711" s="8">
        <v>20066801.970071997</v>
      </c>
      <c r="N711" s="8">
        <v>237051.35999999996</v>
      </c>
    </row>
    <row r="712" spans="1:14" x14ac:dyDescent="0.25">
      <c r="A712" t="s">
        <v>170</v>
      </c>
      <c r="B712">
        <v>79</v>
      </c>
      <c r="C712">
        <v>2020</v>
      </c>
      <c r="D712">
        <v>8</v>
      </c>
      <c r="E712" s="8">
        <v>0.50511735577409633</v>
      </c>
      <c r="F712" s="8">
        <v>6.3139669471762042E-2</v>
      </c>
      <c r="G712" s="8">
        <v>0.53654805467867017</v>
      </c>
      <c r="H712" s="8">
        <v>6.7068506834833772E-2</v>
      </c>
      <c r="I712" s="8">
        <v>28244.777464999286</v>
      </c>
      <c r="J712" s="8">
        <v>2946551.34</v>
      </c>
      <c r="K712" s="8">
        <v>211648.49</v>
      </c>
      <c r="L712" s="8">
        <v>6481264.4800000004</v>
      </c>
      <c r="M712" s="8">
        <v>19876393.16</v>
      </c>
      <c r="N712" s="8">
        <v>189420</v>
      </c>
    </row>
  </sheetData>
  <sortState ref="A2:M712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zoomScale="85" zoomScaleNormal="85" workbookViewId="0">
      <selection activeCell="Q44" sqref="Q44"/>
    </sheetView>
  </sheetViews>
  <sheetFormatPr defaultRowHeight="15" x14ac:dyDescent="0.25"/>
  <cols>
    <col min="1" max="1" width="24.28515625" bestFit="1" customWidth="1"/>
    <col min="2" max="2" width="18" hidden="1" customWidth="1"/>
    <col min="3" max="3" width="9.42578125" hidden="1" customWidth="1"/>
    <col min="4" max="4" width="8.85546875" hidden="1" customWidth="1"/>
    <col min="5" max="5" width="28.140625" bestFit="1" customWidth="1"/>
    <col min="6" max="6" width="18" hidden="1" customWidth="1"/>
    <col min="7" max="7" width="9.42578125" hidden="1" customWidth="1"/>
    <col min="8" max="8" width="8.85546875" hidden="1" customWidth="1"/>
    <col min="9" max="9" width="28.140625" customWidth="1"/>
    <col min="10" max="10" width="18" hidden="1" customWidth="1"/>
    <col min="11" max="11" width="9.42578125" hidden="1" customWidth="1"/>
    <col min="12" max="12" width="8.85546875" hidden="1" customWidth="1"/>
    <col min="13" max="13" width="28.140625" bestFit="1" customWidth="1"/>
    <col min="14" max="14" width="18" hidden="1" customWidth="1"/>
    <col min="15" max="15" width="9.42578125" hidden="1" customWidth="1"/>
    <col min="16" max="16" width="8.85546875" hidden="1" customWidth="1"/>
    <col min="17" max="17" width="28.140625" bestFit="1" customWidth="1"/>
    <col min="18" max="18" width="16.85546875" hidden="1" customWidth="1"/>
    <col min="19" max="19" width="9.42578125" hidden="1" customWidth="1"/>
    <col min="20" max="20" width="8.85546875" hidden="1" customWidth="1"/>
    <col min="21" max="21" width="28.140625" bestFit="1" customWidth="1"/>
    <col min="22" max="22" width="18" hidden="1" customWidth="1"/>
    <col min="23" max="23" width="9.42578125" hidden="1" customWidth="1"/>
    <col min="24" max="24" width="8.85546875" hidden="1" customWidth="1"/>
    <col min="25" max="25" width="28.140625" bestFit="1" customWidth="1"/>
    <col min="26" max="26" width="18" hidden="1" customWidth="1"/>
    <col min="27" max="27" width="9.42578125" hidden="1" customWidth="1"/>
    <col min="28" max="28" width="8.85546875" hidden="1" customWidth="1"/>
    <col min="29" max="29" width="28.140625" bestFit="1" customWidth="1"/>
    <col min="30" max="30" width="18" hidden="1" customWidth="1"/>
    <col min="31" max="31" width="9.42578125" hidden="1" customWidth="1"/>
    <col min="32" max="32" width="8.85546875" hidden="1" customWidth="1"/>
    <col min="33" max="33" width="28.140625" bestFit="1" customWidth="1"/>
    <col min="34" max="34" width="18" hidden="1" customWidth="1"/>
    <col min="35" max="35" width="9.42578125" hidden="1" customWidth="1"/>
    <col min="36" max="36" width="8.85546875" hidden="1" customWidth="1"/>
    <col min="37" max="37" width="28.140625" bestFit="1" customWidth="1"/>
  </cols>
  <sheetData>
    <row r="1" spans="1:37" ht="15.75" x14ac:dyDescent="0.25">
      <c r="A1" s="1" t="s">
        <v>205</v>
      </c>
      <c r="B1" s="5" t="s">
        <v>213</v>
      </c>
      <c r="C1" s="1" t="s">
        <v>1</v>
      </c>
      <c r="D1" s="1" t="s">
        <v>214</v>
      </c>
      <c r="E1" s="1" t="s">
        <v>206</v>
      </c>
      <c r="F1" s="5" t="s">
        <v>215</v>
      </c>
      <c r="G1" s="1" t="s">
        <v>1</v>
      </c>
      <c r="H1" s="1" t="s">
        <v>214</v>
      </c>
      <c r="I1" s="1" t="s">
        <v>216</v>
      </c>
      <c r="J1" s="5" t="s">
        <v>217</v>
      </c>
      <c r="K1" s="1" t="s">
        <v>1</v>
      </c>
      <c r="L1" s="1" t="s">
        <v>214</v>
      </c>
      <c r="M1" s="1" t="s">
        <v>218</v>
      </c>
      <c r="N1" s="5" t="s">
        <v>219</v>
      </c>
      <c r="O1" s="1" t="s">
        <v>1</v>
      </c>
      <c r="P1" s="1" t="s">
        <v>214</v>
      </c>
      <c r="Q1" s="1" t="s">
        <v>220</v>
      </c>
      <c r="R1" s="5" t="s">
        <v>221</v>
      </c>
      <c r="S1" s="1" t="s">
        <v>1</v>
      </c>
      <c r="T1" s="1" t="s">
        <v>214</v>
      </c>
      <c r="U1" s="1" t="s">
        <v>222</v>
      </c>
      <c r="V1" s="5" t="s">
        <v>223</v>
      </c>
      <c r="W1" s="1" t="s">
        <v>1</v>
      </c>
      <c r="X1" s="1" t="s">
        <v>214</v>
      </c>
      <c r="Y1" s="1" t="s">
        <v>224</v>
      </c>
      <c r="Z1" s="5" t="s">
        <v>225</v>
      </c>
      <c r="AA1" s="1" t="s">
        <v>1</v>
      </c>
      <c r="AB1" s="1" t="s">
        <v>214</v>
      </c>
      <c r="AC1" s="1" t="s">
        <v>226</v>
      </c>
      <c r="AD1" s="5" t="s">
        <v>227</v>
      </c>
      <c r="AE1" s="1" t="s">
        <v>1</v>
      </c>
      <c r="AF1" s="1" t="s">
        <v>214</v>
      </c>
      <c r="AG1" s="1" t="s">
        <v>228</v>
      </c>
      <c r="AH1" s="5" t="s">
        <v>229</v>
      </c>
      <c r="AI1" s="1" t="s">
        <v>1</v>
      </c>
      <c r="AJ1" s="1" t="s">
        <v>214</v>
      </c>
      <c r="AK1" s="1" t="s">
        <v>207</v>
      </c>
    </row>
    <row r="2" spans="1:37" x14ac:dyDescent="0.25">
      <c r="A2" t="s">
        <v>209</v>
      </c>
      <c r="B2" s="6">
        <v>381715660</v>
      </c>
      <c r="C2" s="2">
        <v>1.0584</v>
      </c>
      <c r="D2" s="2">
        <v>0.64776647727787162</v>
      </c>
      <c r="E2" s="7">
        <f>B2/D2</f>
        <v>589279737.9760915</v>
      </c>
      <c r="F2" s="6">
        <v>417200612.22399634</v>
      </c>
      <c r="G2" s="2">
        <v>1.0590999999999999</v>
      </c>
      <c r="H2" s="2">
        <v>0.68604947608499378</v>
      </c>
      <c r="I2" s="7">
        <f>F2/H2</f>
        <v>608120298.56037652</v>
      </c>
      <c r="J2" s="6">
        <v>517388450</v>
      </c>
      <c r="K2" s="2">
        <v>1.0641</v>
      </c>
      <c r="L2" s="2">
        <v>0.7300252475020419</v>
      </c>
      <c r="M2" s="7">
        <f>J2/L2</f>
        <v>708726789.61497545</v>
      </c>
      <c r="N2" s="6">
        <v>880610850</v>
      </c>
      <c r="O2" s="2">
        <v>1.1067</v>
      </c>
      <c r="P2" s="2">
        <v>0.80791894141050979</v>
      </c>
      <c r="Q2" s="7">
        <f>N2/P2</f>
        <v>1089974259.6238437</v>
      </c>
      <c r="R2" s="6">
        <v>1117993560</v>
      </c>
      <c r="S2" s="2">
        <v>1.0629</v>
      </c>
      <c r="T2" s="2">
        <v>0.85873704282523078</v>
      </c>
      <c r="U2" s="7">
        <f>R2/T2</f>
        <v>1301904429.6980827</v>
      </c>
      <c r="V2" s="6">
        <v>1488597180</v>
      </c>
      <c r="W2" s="2">
        <v>1.0295000000000001</v>
      </c>
      <c r="X2" s="2">
        <v>0.88406978558857519</v>
      </c>
      <c r="Y2" s="7">
        <f>V2/X2</f>
        <v>1683800537.3172626</v>
      </c>
      <c r="Z2" s="6">
        <v>1333436810</v>
      </c>
      <c r="AA2" s="2">
        <v>1.0375000000000001</v>
      </c>
      <c r="AB2" s="3">
        <v>0.9172224025481468</v>
      </c>
      <c r="AC2" s="7">
        <f>Z2/AB2</f>
        <v>1453776975.2412968</v>
      </c>
      <c r="AD2" s="6">
        <v>1128137610</v>
      </c>
      <c r="AE2" s="2">
        <v>1.0430999999999999</v>
      </c>
      <c r="AF2" s="3">
        <v>0.95675468809797182</v>
      </c>
      <c r="AG2" s="7">
        <f>AD2/AF2</f>
        <v>1179129429.9719999</v>
      </c>
      <c r="AH2" s="6">
        <v>1084473170</v>
      </c>
      <c r="AI2" s="2">
        <v>1.0451999999999999</v>
      </c>
      <c r="AJ2" s="3">
        <v>1</v>
      </c>
      <c r="AK2" s="7">
        <f>AH2/AJ2</f>
        <v>1084473170</v>
      </c>
    </row>
    <row r="3" spans="1:37" x14ac:dyDescent="0.25">
      <c r="A3" t="s">
        <v>93</v>
      </c>
      <c r="B3" s="6">
        <v>116652000</v>
      </c>
      <c r="C3" s="2">
        <v>1.0584</v>
      </c>
      <c r="D3" s="2">
        <v>0.64776647727787162</v>
      </c>
      <c r="E3" s="7">
        <f t="shared" ref="E3:E66" si="0">B3/D3</f>
        <v>180083416.00233802</v>
      </c>
      <c r="F3" s="6">
        <v>127831000</v>
      </c>
      <c r="G3" s="2">
        <v>1.0590999999999999</v>
      </c>
      <c r="H3" s="2">
        <v>0.68604947608499378</v>
      </c>
      <c r="I3" s="7">
        <f t="shared" ref="I3:I66" si="1">F3/H3</f>
        <v>186329127.06162199</v>
      </c>
      <c r="J3" s="6">
        <v>142838880</v>
      </c>
      <c r="K3" s="2">
        <v>1.0641</v>
      </c>
      <c r="L3" s="2">
        <v>0.7300252475020419</v>
      </c>
      <c r="M3" s="7">
        <f t="shared" ref="M3:M66" si="2">J3/L3</f>
        <v>195662931.5064894</v>
      </c>
      <c r="N3" s="6">
        <v>161963740</v>
      </c>
      <c r="O3" s="2">
        <v>1.1067</v>
      </c>
      <c r="P3" s="2">
        <v>0.80791894141050979</v>
      </c>
      <c r="Q3" s="7">
        <f t="shared" ref="Q3:Q66" si="3">N3/P3</f>
        <v>200470284.45357984</v>
      </c>
      <c r="R3" s="6">
        <v>157019500</v>
      </c>
      <c r="S3" s="2">
        <v>1.0629</v>
      </c>
      <c r="T3" s="2">
        <v>0.85873704282523078</v>
      </c>
      <c r="U3" s="7">
        <f t="shared" ref="U3:U66" si="4">R3/T3</f>
        <v>182849338.23677668</v>
      </c>
      <c r="V3" s="6">
        <v>164084430</v>
      </c>
      <c r="W3" s="2">
        <v>1.0295000000000001</v>
      </c>
      <c r="X3" s="2">
        <v>0.88406978558857519</v>
      </c>
      <c r="Y3" s="7">
        <f t="shared" ref="Y3:Y66" si="5">V3/X3</f>
        <v>185601219.12860051</v>
      </c>
      <c r="Z3" s="6">
        <v>167554600</v>
      </c>
      <c r="AA3" s="2">
        <v>1.0375000000000001</v>
      </c>
      <c r="AB3" s="3">
        <v>0.9172224025481468</v>
      </c>
      <c r="AC3" s="7">
        <f t="shared" ref="AC3:AC66" si="6">Z3/AB3</f>
        <v>182676087.64735195</v>
      </c>
      <c r="AD3" s="6">
        <v>167819990</v>
      </c>
      <c r="AE3" s="2">
        <v>1.0430999999999999</v>
      </c>
      <c r="AF3" s="3">
        <v>0.95675468809797182</v>
      </c>
      <c r="AG3" s="7">
        <f t="shared" ref="AG3:AG66" si="7">AD3/AF3</f>
        <v>175405453.54799998</v>
      </c>
      <c r="AH3" s="6">
        <v>240729760</v>
      </c>
      <c r="AI3" s="2">
        <v>1.0451999999999999</v>
      </c>
      <c r="AJ3" s="3">
        <v>1</v>
      </c>
      <c r="AK3" s="7">
        <f t="shared" ref="AK3:AK66" si="8">AH3/AJ3</f>
        <v>240729760</v>
      </c>
    </row>
    <row r="4" spans="1:37" x14ac:dyDescent="0.25">
      <c r="A4" t="s">
        <v>94</v>
      </c>
      <c r="B4" s="6">
        <v>523326000</v>
      </c>
      <c r="C4" s="2">
        <v>1.0584</v>
      </c>
      <c r="D4" s="2">
        <v>0.64776647727787162</v>
      </c>
      <c r="E4" s="7">
        <f t="shared" si="0"/>
        <v>807892995.94382906</v>
      </c>
      <c r="F4" s="6">
        <v>634729000</v>
      </c>
      <c r="G4" s="2">
        <v>1.0590999999999999</v>
      </c>
      <c r="H4" s="2">
        <v>0.68604947608499378</v>
      </c>
      <c r="I4" s="7">
        <f t="shared" si="1"/>
        <v>925194205.55809045</v>
      </c>
      <c r="J4" s="6">
        <v>707179050</v>
      </c>
      <c r="K4" s="2">
        <v>1.0641</v>
      </c>
      <c r="L4" s="2">
        <v>0.7300252475020419</v>
      </c>
      <c r="M4" s="7">
        <f t="shared" si="2"/>
        <v>968704921.39797127</v>
      </c>
      <c r="N4" s="6">
        <v>785667950</v>
      </c>
      <c r="O4" s="2">
        <v>1.1067</v>
      </c>
      <c r="P4" s="2">
        <v>0.80791894141050979</v>
      </c>
      <c r="Q4" s="7">
        <f t="shared" si="3"/>
        <v>972458881.36789715</v>
      </c>
      <c r="R4" s="6">
        <v>877535480</v>
      </c>
      <c r="S4" s="2">
        <v>1.0629</v>
      </c>
      <c r="T4" s="2">
        <v>0.85873704282523078</v>
      </c>
      <c r="U4" s="7">
        <f t="shared" si="4"/>
        <v>1021890795.7119477</v>
      </c>
      <c r="V4" s="6">
        <v>902581740</v>
      </c>
      <c r="W4" s="2">
        <v>1.0295000000000001</v>
      </c>
      <c r="X4" s="2">
        <v>0.88406978558857519</v>
      </c>
      <c r="Y4" s="7">
        <f t="shared" si="5"/>
        <v>1020939471.8756285</v>
      </c>
      <c r="Z4" s="6">
        <v>1026178980</v>
      </c>
      <c r="AA4" s="2">
        <v>1.0375000000000001</v>
      </c>
      <c r="AB4" s="3">
        <v>0.9172224025481468</v>
      </c>
      <c r="AC4" s="7">
        <f t="shared" si="6"/>
        <v>1118789703.7285173</v>
      </c>
      <c r="AD4" s="6">
        <v>972520380</v>
      </c>
      <c r="AE4" s="2">
        <v>1.0430999999999999</v>
      </c>
      <c r="AF4" s="3">
        <v>0.95675468809797182</v>
      </c>
      <c r="AG4" s="7">
        <f t="shared" si="7"/>
        <v>1016478301.1759999</v>
      </c>
      <c r="AH4" s="6">
        <v>1275106850</v>
      </c>
      <c r="AI4" s="2">
        <v>1.0451999999999999</v>
      </c>
      <c r="AJ4" s="3">
        <v>1</v>
      </c>
      <c r="AK4" s="7">
        <f t="shared" si="8"/>
        <v>1275106850</v>
      </c>
    </row>
    <row r="5" spans="1:37" x14ac:dyDescent="0.25">
      <c r="A5" t="s">
        <v>95</v>
      </c>
      <c r="B5" s="6">
        <v>252468000</v>
      </c>
      <c r="C5" s="2">
        <v>1.0584</v>
      </c>
      <c r="D5" s="2">
        <v>0.64776647727787162</v>
      </c>
      <c r="E5" s="7">
        <f t="shared" si="0"/>
        <v>389751567.6651774</v>
      </c>
      <c r="F5" s="6">
        <v>287909000</v>
      </c>
      <c r="G5" s="2">
        <v>1.0590999999999999</v>
      </c>
      <c r="H5" s="2">
        <v>0.68604947608499378</v>
      </c>
      <c r="I5" s="7">
        <f t="shared" si="1"/>
        <v>419662152.71088016</v>
      </c>
      <c r="J5" s="6">
        <v>330812260</v>
      </c>
      <c r="K5" s="2">
        <v>1.0641</v>
      </c>
      <c r="L5" s="2">
        <v>0.7300252475020419</v>
      </c>
      <c r="M5" s="7">
        <f t="shared" si="2"/>
        <v>453151806.91620493</v>
      </c>
      <c r="N5" s="6">
        <v>394892510</v>
      </c>
      <c r="O5" s="2">
        <v>1.1067</v>
      </c>
      <c r="P5" s="2">
        <v>0.80791894141050979</v>
      </c>
      <c r="Q5" s="7">
        <f t="shared" si="3"/>
        <v>488777388.12581211</v>
      </c>
      <c r="R5" s="6">
        <v>412493410</v>
      </c>
      <c r="S5" s="2">
        <v>1.0629</v>
      </c>
      <c r="T5" s="2">
        <v>0.85873704282523078</v>
      </c>
      <c r="U5" s="7">
        <f t="shared" si="4"/>
        <v>480348918.73640788</v>
      </c>
      <c r="V5" s="6">
        <v>420613200</v>
      </c>
      <c r="W5" s="2">
        <v>1.0295000000000001</v>
      </c>
      <c r="X5" s="2">
        <v>0.88406978558857519</v>
      </c>
      <c r="Y5" s="7">
        <f t="shared" si="5"/>
        <v>475769228.69270331</v>
      </c>
      <c r="Z5" s="6">
        <v>455201180</v>
      </c>
      <c r="AA5" s="2">
        <v>1.0375000000000001</v>
      </c>
      <c r="AB5" s="3">
        <v>0.9172224025481468</v>
      </c>
      <c r="AC5" s="7">
        <f t="shared" si="6"/>
        <v>496282230.7167815</v>
      </c>
      <c r="AD5" s="6">
        <v>500752220</v>
      </c>
      <c r="AE5" s="2">
        <v>1.0430999999999999</v>
      </c>
      <c r="AF5" s="3">
        <v>0.95675468809797182</v>
      </c>
      <c r="AG5" s="7">
        <f t="shared" si="7"/>
        <v>523386220.34399992</v>
      </c>
      <c r="AH5" s="6">
        <v>582569460</v>
      </c>
      <c r="AI5" s="2">
        <v>1.0451999999999999</v>
      </c>
      <c r="AJ5" s="3">
        <v>1</v>
      </c>
      <c r="AK5" s="7">
        <f t="shared" si="8"/>
        <v>582569460</v>
      </c>
    </row>
    <row r="6" spans="1:37" x14ac:dyDescent="0.25">
      <c r="A6" t="s">
        <v>96</v>
      </c>
      <c r="B6" s="6">
        <v>129132000</v>
      </c>
      <c r="C6" s="2">
        <v>1.0584</v>
      </c>
      <c r="D6" s="2">
        <v>0.64776647727787162</v>
      </c>
      <c r="E6" s="7">
        <f t="shared" si="0"/>
        <v>199349618.31099266</v>
      </c>
      <c r="F6" s="6">
        <v>182226000</v>
      </c>
      <c r="G6" s="2">
        <v>1.0590999999999999</v>
      </c>
      <c r="H6" s="2">
        <v>0.68604947608499378</v>
      </c>
      <c r="I6" s="7">
        <f t="shared" si="1"/>
        <v>265616411.57411838</v>
      </c>
      <c r="J6" s="6">
        <v>173494870</v>
      </c>
      <c r="K6" s="2">
        <v>1.0641</v>
      </c>
      <c r="L6" s="2">
        <v>0.7300252475020419</v>
      </c>
      <c r="M6" s="7">
        <f t="shared" si="2"/>
        <v>237655986.00001124</v>
      </c>
      <c r="N6" s="6">
        <v>179983110</v>
      </c>
      <c r="O6" s="2">
        <v>1.1067</v>
      </c>
      <c r="P6" s="2">
        <v>0.80791894141050979</v>
      </c>
      <c r="Q6" s="7">
        <f t="shared" si="3"/>
        <v>222773722.43034118</v>
      </c>
      <c r="R6" s="6">
        <v>213354510</v>
      </c>
      <c r="S6" s="2">
        <v>1.0629</v>
      </c>
      <c r="T6" s="2">
        <v>0.85873704282523078</v>
      </c>
      <c r="U6" s="7">
        <f t="shared" si="4"/>
        <v>248451504.19745159</v>
      </c>
      <c r="V6" s="6">
        <v>204706170</v>
      </c>
      <c r="W6" s="2">
        <v>1.0295000000000001</v>
      </c>
      <c r="X6" s="2">
        <v>0.88406978558857519</v>
      </c>
      <c r="Y6" s="7">
        <f t="shared" si="5"/>
        <v>231549786.38220912</v>
      </c>
      <c r="Z6" s="6">
        <v>261593260</v>
      </c>
      <c r="AA6" s="2">
        <v>1.0375000000000001</v>
      </c>
      <c r="AB6" s="3">
        <v>0.9172224025481468</v>
      </c>
      <c r="AC6" s="7">
        <f t="shared" si="6"/>
        <v>285201559.91967112</v>
      </c>
      <c r="AD6" s="6">
        <v>261086190</v>
      </c>
      <c r="AE6" s="2">
        <v>1.0430999999999999</v>
      </c>
      <c r="AF6" s="3">
        <v>0.95675468809797182</v>
      </c>
      <c r="AG6" s="7">
        <f t="shared" si="7"/>
        <v>272887285.78799999</v>
      </c>
      <c r="AH6" s="6">
        <v>322122700</v>
      </c>
      <c r="AI6" s="2">
        <v>1.0451999999999999</v>
      </c>
      <c r="AJ6" s="3">
        <v>1</v>
      </c>
      <c r="AK6" s="7">
        <f t="shared" si="8"/>
        <v>322122700</v>
      </c>
    </row>
    <row r="7" spans="1:37" x14ac:dyDescent="0.25">
      <c r="A7" t="s">
        <v>97</v>
      </c>
      <c r="B7" s="6">
        <v>284930000</v>
      </c>
      <c r="C7" s="2">
        <v>1.0584</v>
      </c>
      <c r="D7" s="2">
        <v>0.64776647727787162</v>
      </c>
      <c r="E7" s="7">
        <f t="shared" si="0"/>
        <v>439865306.39462823</v>
      </c>
      <c r="F7" s="6">
        <v>431215000</v>
      </c>
      <c r="G7" s="2">
        <v>1.0590999999999999</v>
      </c>
      <c r="H7" s="2">
        <v>0.68604947608499378</v>
      </c>
      <c r="I7" s="7">
        <f t="shared" si="1"/>
        <v>628547961.96444774</v>
      </c>
      <c r="J7" s="6">
        <v>413540110</v>
      </c>
      <c r="K7" s="2">
        <v>1.0641</v>
      </c>
      <c r="L7" s="2">
        <v>0.7300252475020419</v>
      </c>
      <c r="M7" s="7">
        <f t="shared" si="2"/>
        <v>566473709.52583849</v>
      </c>
      <c r="N7" s="6">
        <v>535934439.99999994</v>
      </c>
      <c r="O7" s="2">
        <v>1.1067</v>
      </c>
      <c r="P7" s="2">
        <v>0.80791894141050979</v>
      </c>
      <c r="Q7" s="7">
        <f t="shared" si="3"/>
        <v>663351745.49112046</v>
      </c>
      <c r="R7" s="6">
        <v>627620010</v>
      </c>
      <c r="S7" s="2">
        <v>1.0629</v>
      </c>
      <c r="T7" s="2">
        <v>0.85873704282523078</v>
      </c>
      <c r="U7" s="7">
        <f t="shared" si="4"/>
        <v>730864023.21150661</v>
      </c>
      <c r="V7" s="6">
        <v>721711530</v>
      </c>
      <c r="W7" s="2">
        <v>1.0295000000000001</v>
      </c>
      <c r="X7" s="2">
        <v>0.88406978558857519</v>
      </c>
      <c r="Y7" s="7">
        <f t="shared" si="5"/>
        <v>816351312.71850431</v>
      </c>
      <c r="Z7" s="6">
        <v>825650710</v>
      </c>
      <c r="AA7" s="2">
        <v>1.0375000000000001</v>
      </c>
      <c r="AB7" s="3">
        <v>0.9172224025481468</v>
      </c>
      <c r="AC7" s="7">
        <f t="shared" si="6"/>
        <v>900164134.35416496</v>
      </c>
      <c r="AD7" s="6">
        <v>745122650</v>
      </c>
      <c r="AE7" s="2">
        <v>1.0430999999999999</v>
      </c>
      <c r="AF7" s="3">
        <v>0.95675468809797182</v>
      </c>
      <c r="AG7" s="7">
        <f t="shared" si="7"/>
        <v>778802193.77999985</v>
      </c>
      <c r="AH7" s="6">
        <v>952222710</v>
      </c>
      <c r="AI7" s="2">
        <v>1.0451999999999999</v>
      </c>
      <c r="AJ7" s="3">
        <v>1</v>
      </c>
      <c r="AK7" s="7">
        <f t="shared" si="8"/>
        <v>952222710</v>
      </c>
    </row>
    <row r="8" spans="1:37" x14ac:dyDescent="0.25">
      <c r="A8" t="s">
        <v>98</v>
      </c>
      <c r="B8" s="6">
        <v>182916000</v>
      </c>
      <c r="C8" s="2">
        <v>1.0584</v>
      </c>
      <c r="D8" s="2">
        <v>0.64776647727787162</v>
      </c>
      <c r="E8" s="7">
        <f t="shared" si="0"/>
        <v>282379540.18348306</v>
      </c>
      <c r="F8" s="6">
        <v>126254000</v>
      </c>
      <c r="G8" s="2">
        <v>1.0590999999999999</v>
      </c>
      <c r="H8" s="2">
        <v>0.68604947608499378</v>
      </c>
      <c r="I8" s="7">
        <f t="shared" si="1"/>
        <v>184030459.02823275</v>
      </c>
      <c r="J8" s="6">
        <v>139140840</v>
      </c>
      <c r="K8" s="2">
        <v>1.0641</v>
      </c>
      <c r="L8" s="2">
        <v>0.7300252475020419</v>
      </c>
      <c r="M8" s="7">
        <f t="shared" si="2"/>
        <v>190597298.48536617</v>
      </c>
      <c r="N8" s="6">
        <v>192021530</v>
      </c>
      <c r="O8" s="2">
        <v>1.1067</v>
      </c>
      <c r="P8" s="2">
        <v>0.80791894141050979</v>
      </c>
      <c r="Q8" s="7">
        <f t="shared" si="3"/>
        <v>237674251.90546733</v>
      </c>
      <c r="R8" s="6">
        <v>200164230</v>
      </c>
      <c r="S8" s="2">
        <v>1.0629</v>
      </c>
      <c r="T8" s="2">
        <v>0.85873704282523078</v>
      </c>
      <c r="U8" s="7">
        <f t="shared" si="4"/>
        <v>233091412.17602885</v>
      </c>
      <c r="V8" s="6">
        <v>231105080</v>
      </c>
      <c r="W8" s="2">
        <v>1.0295000000000001</v>
      </c>
      <c r="X8" s="2">
        <v>0.88406978558857519</v>
      </c>
      <c r="Y8" s="7">
        <f t="shared" si="5"/>
        <v>261410449.45466641</v>
      </c>
      <c r="Z8" s="6">
        <v>311654550</v>
      </c>
      <c r="AA8" s="2">
        <v>1.0375000000000001</v>
      </c>
      <c r="AB8" s="3">
        <v>0.9172224025481468</v>
      </c>
      <c r="AC8" s="7">
        <f t="shared" si="6"/>
        <v>339780787.22694594</v>
      </c>
      <c r="AD8" s="6">
        <v>374115260</v>
      </c>
      <c r="AE8" s="2">
        <v>1.0430999999999999</v>
      </c>
      <c r="AF8" s="3">
        <v>0.95675468809797182</v>
      </c>
      <c r="AG8" s="7">
        <f t="shared" si="7"/>
        <v>391025269.75199991</v>
      </c>
      <c r="AH8" s="6">
        <v>533639380</v>
      </c>
      <c r="AI8" s="2">
        <v>1.0451999999999999</v>
      </c>
      <c r="AJ8" s="3">
        <v>1</v>
      </c>
      <c r="AK8" s="7">
        <f t="shared" si="8"/>
        <v>533639380</v>
      </c>
    </row>
    <row r="9" spans="1:37" x14ac:dyDescent="0.25">
      <c r="A9" t="s">
        <v>99</v>
      </c>
      <c r="B9" s="6">
        <v>670037000</v>
      </c>
      <c r="C9" s="2">
        <v>1.0584</v>
      </c>
      <c r="D9" s="2">
        <v>0.64776647727787162</v>
      </c>
      <c r="E9" s="7">
        <f t="shared" si="0"/>
        <v>1034380480.4714756</v>
      </c>
      <c r="F9" s="6">
        <v>796639000</v>
      </c>
      <c r="G9" s="2">
        <v>1.0590999999999999</v>
      </c>
      <c r="H9" s="2">
        <v>0.68604947608499378</v>
      </c>
      <c r="I9" s="7">
        <f t="shared" si="1"/>
        <v>1161197592.5498781</v>
      </c>
      <c r="J9" s="6">
        <v>757555710</v>
      </c>
      <c r="K9" s="2">
        <v>1.0641</v>
      </c>
      <c r="L9" s="2">
        <v>0.7300252475020419</v>
      </c>
      <c r="M9" s="7">
        <f t="shared" si="2"/>
        <v>1037711658.0449241</v>
      </c>
      <c r="N9" s="6">
        <v>802674970</v>
      </c>
      <c r="O9" s="2">
        <v>1.1067</v>
      </c>
      <c r="P9" s="2">
        <v>0.80791894141050979</v>
      </c>
      <c r="Q9" s="7">
        <f t="shared" si="3"/>
        <v>993509285.22438824</v>
      </c>
      <c r="R9" s="6">
        <v>893779080</v>
      </c>
      <c r="S9" s="2">
        <v>1.0629</v>
      </c>
      <c r="T9" s="2">
        <v>0.85873704282523078</v>
      </c>
      <c r="U9" s="7">
        <f t="shared" si="4"/>
        <v>1040806481.4107488</v>
      </c>
      <c r="V9" s="6">
        <v>1036424910</v>
      </c>
      <c r="W9" s="2">
        <v>1.0295000000000001</v>
      </c>
      <c r="X9" s="2">
        <v>0.88406978558857519</v>
      </c>
      <c r="Y9" s="7">
        <f t="shared" si="5"/>
        <v>1172333821.260494</v>
      </c>
      <c r="Z9" s="6">
        <v>1239264610</v>
      </c>
      <c r="AA9" s="2">
        <v>1.0375000000000001</v>
      </c>
      <c r="AB9" s="3">
        <v>0.9172224025481468</v>
      </c>
      <c r="AC9" s="7">
        <f t="shared" si="6"/>
        <v>1351105911.2350328</v>
      </c>
      <c r="AD9" s="6">
        <v>1158781630</v>
      </c>
      <c r="AE9" s="2">
        <v>1.0430999999999999</v>
      </c>
      <c r="AF9" s="3">
        <v>0.95675468809797182</v>
      </c>
      <c r="AG9" s="7">
        <f t="shared" si="7"/>
        <v>1211158559.6759999</v>
      </c>
      <c r="AH9" s="6">
        <v>1236455690</v>
      </c>
      <c r="AI9" s="2">
        <v>1.0451999999999999</v>
      </c>
      <c r="AJ9" s="3">
        <v>1</v>
      </c>
      <c r="AK9" s="7">
        <f t="shared" si="8"/>
        <v>1236455690</v>
      </c>
    </row>
    <row r="10" spans="1:37" x14ac:dyDescent="0.25">
      <c r="A10" t="s">
        <v>100</v>
      </c>
      <c r="B10" s="6">
        <v>592461000</v>
      </c>
      <c r="C10" s="2">
        <v>1.0584</v>
      </c>
      <c r="D10" s="2">
        <v>0.64776647727787162</v>
      </c>
      <c r="E10" s="7">
        <f t="shared" si="0"/>
        <v>914621272.91569102</v>
      </c>
      <c r="F10" s="6">
        <v>668906000</v>
      </c>
      <c r="G10" s="2">
        <v>1.0590999999999999</v>
      </c>
      <c r="H10" s="2">
        <v>0.68604947608499378</v>
      </c>
      <c r="I10" s="7">
        <f t="shared" si="1"/>
        <v>975011312.32863164</v>
      </c>
      <c r="J10" s="6">
        <v>764689380</v>
      </c>
      <c r="K10" s="2">
        <v>1.0641</v>
      </c>
      <c r="L10" s="2">
        <v>0.7300252475020419</v>
      </c>
      <c r="M10" s="7">
        <f t="shared" si="2"/>
        <v>1047483470.7656616</v>
      </c>
      <c r="N10" s="6">
        <v>808241900</v>
      </c>
      <c r="O10" s="2">
        <v>1.1067</v>
      </c>
      <c r="P10" s="2">
        <v>0.80791894141050979</v>
      </c>
      <c r="Q10" s="7">
        <f t="shared" si="3"/>
        <v>1000399741.326681</v>
      </c>
      <c r="R10" s="6">
        <v>878908400</v>
      </c>
      <c r="S10" s="2">
        <v>1.0629</v>
      </c>
      <c r="T10" s="2">
        <v>0.85873704282523078</v>
      </c>
      <c r="U10" s="7">
        <f t="shared" si="4"/>
        <v>1023489562.1928755</v>
      </c>
      <c r="V10" s="6">
        <v>918064250</v>
      </c>
      <c r="W10" s="2">
        <v>1.0295000000000001</v>
      </c>
      <c r="X10" s="2">
        <v>0.88406978558857519</v>
      </c>
      <c r="Y10" s="7">
        <f t="shared" si="5"/>
        <v>1038452240.9492739</v>
      </c>
      <c r="Z10" s="6">
        <v>926384980</v>
      </c>
      <c r="AA10" s="2">
        <v>1.0375000000000001</v>
      </c>
      <c r="AB10" s="3">
        <v>0.9172224025481468</v>
      </c>
      <c r="AC10" s="7">
        <f t="shared" si="6"/>
        <v>1009989482.8412373</v>
      </c>
      <c r="AD10" s="6">
        <v>960953020</v>
      </c>
      <c r="AE10" s="2">
        <v>1.0430999999999999</v>
      </c>
      <c r="AF10" s="3">
        <v>0.95675468809797182</v>
      </c>
      <c r="AG10" s="7">
        <f t="shared" si="7"/>
        <v>1004388096.5039998</v>
      </c>
      <c r="AH10" s="6">
        <v>1034971980</v>
      </c>
      <c r="AI10" s="2">
        <v>1.0451999999999999</v>
      </c>
      <c r="AJ10" s="3">
        <v>1</v>
      </c>
      <c r="AK10" s="7">
        <f t="shared" si="8"/>
        <v>1034971980</v>
      </c>
    </row>
    <row r="11" spans="1:37" x14ac:dyDescent="0.25">
      <c r="A11" t="s">
        <v>101</v>
      </c>
      <c r="B11" s="6">
        <v>360865000</v>
      </c>
      <c r="C11" s="2">
        <v>1.0584</v>
      </c>
      <c r="D11" s="2">
        <v>0.64776647727787162</v>
      </c>
      <c r="E11" s="7">
        <f t="shared" si="0"/>
        <v>557091193.5987699</v>
      </c>
      <c r="F11" s="6">
        <v>466767000</v>
      </c>
      <c r="G11" s="2">
        <v>1.0590999999999999</v>
      </c>
      <c r="H11" s="2">
        <v>0.68604947608499378</v>
      </c>
      <c r="I11" s="7">
        <f t="shared" si="1"/>
        <v>680369297.3627063</v>
      </c>
      <c r="J11" s="6">
        <v>492121550</v>
      </c>
      <c r="K11" s="2">
        <v>1.0641</v>
      </c>
      <c r="L11" s="2">
        <v>0.7300252475020419</v>
      </c>
      <c r="M11" s="7">
        <f t="shared" si="2"/>
        <v>674115794.87683892</v>
      </c>
      <c r="N11" s="6">
        <v>457431580</v>
      </c>
      <c r="O11" s="2">
        <v>1.1067</v>
      </c>
      <c r="P11" s="2">
        <v>0.80791894141050979</v>
      </c>
      <c r="Q11" s="7">
        <f t="shared" si="3"/>
        <v>566184992.76844597</v>
      </c>
      <c r="R11" s="6">
        <v>582125780</v>
      </c>
      <c r="S11" s="2">
        <v>1.0629</v>
      </c>
      <c r="T11" s="2">
        <v>0.85873704282523078</v>
      </c>
      <c r="U11" s="7">
        <f t="shared" si="4"/>
        <v>677885954.56976652</v>
      </c>
      <c r="V11" s="6">
        <v>477801830</v>
      </c>
      <c r="W11" s="2">
        <v>1.0295000000000001</v>
      </c>
      <c r="X11" s="2">
        <v>0.88406978558857519</v>
      </c>
      <c r="Y11" s="7">
        <f t="shared" si="5"/>
        <v>540457142.39843667</v>
      </c>
      <c r="Z11" s="6">
        <v>597992260</v>
      </c>
      <c r="AA11" s="2">
        <v>1.0375000000000001</v>
      </c>
      <c r="AB11" s="3">
        <v>0.9172224025481468</v>
      </c>
      <c r="AC11" s="7">
        <f t="shared" si="6"/>
        <v>651959937.23955107</v>
      </c>
      <c r="AD11" s="6">
        <v>505842640</v>
      </c>
      <c r="AE11" s="2">
        <v>1.0430999999999999</v>
      </c>
      <c r="AF11" s="3">
        <v>0.95675468809797182</v>
      </c>
      <c r="AG11" s="7">
        <f t="shared" si="7"/>
        <v>528706727.32799995</v>
      </c>
      <c r="AH11" s="6">
        <v>956214590</v>
      </c>
      <c r="AI11" s="2">
        <v>1.0451999999999999</v>
      </c>
      <c r="AJ11" s="3">
        <v>1</v>
      </c>
      <c r="AK11" s="7">
        <f t="shared" si="8"/>
        <v>956214590</v>
      </c>
    </row>
    <row r="12" spans="1:37" x14ac:dyDescent="0.25">
      <c r="A12" t="s">
        <v>102</v>
      </c>
      <c r="B12" s="6">
        <v>199067000</v>
      </c>
      <c r="C12" s="2">
        <v>1.0584</v>
      </c>
      <c r="D12" s="2">
        <v>0.64776647727787162</v>
      </c>
      <c r="E12" s="7">
        <f t="shared" si="0"/>
        <v>307312908.25135809</v>
      </c>
      <c r="F12" s="6">
        <v>226345000</v>
      </c>
      <c r="G12" s="2">
        <v>1.0590999999999999</v>
      </c>
      <c r="H12" s="2">
        <v>0.68604947608499378</v>
      </c>
      <c r="I12" s="7">
        <f t="shared" si="1"/>
        <v>329925184.53867084</v>
      </c>
      <c r="J12" s="6">
        <v>256195760</v>
      </c>
      <c r="K12" s="2">
        <v>1.0641</v>
      </c>
      <c r="L12" s="2">
        <v>0.7300252475020419</v>
      </c>
      <c r="M12" s="7">
        <f t="shared" si="2"/>
        <v>350940958.3800503</v>
      </c>
      <c r="N12" s="6">
        <v>287363330</v>
      </c>
      <c r="O12" s="2">
        <v>1.1067</v>
      </c>
      <c r="P12" s="2">
        <v>0.80791894141050979</v>
      </c>
      <c r="Q12" s="7">
        <f t="shared" si="3"/>
        <v>355683367.81200492</v>
      </c>
      <c r="R12" s="6">
        <v>323623060</v>
      </c>
      <c r="S12" s="2">
        <v>1.0629</v>
      </c>
      <c r="T12" s="2">
        <v>0.85873704282523078</v>
      </c>
      <c r="U12" s="7">
        <f t="shared" si="4"/>
        <v>376859322.30812526</v>
      </c>
      <c r="V12" s="6">
        <v>327142240</v>
      </c>
      <c r="W12" s="2">
        <v>1.0295000000000001</v>
      </c>
      <c r="X12" s="2">
        <v>0.88406978558857519</v>
      </c>
      <c r="Y12" s="7">
        <f t="shared" si="5"/>
        <v>370041195.08756077</v>
      </c>
      <c r="Z12" s="6">
        <v>414861320</v>
      </c>
      <c r="AA12" s="2">
        <v>1.0375000000000001</v>
      </c>
      <c r="AB12" s="3">
        <v>0.9172224025481468</v>
      </c>
      <c r="AC12" s="7">
        <f t="shared" si="6"/>
        <v>452301774.19071829</v>
      </c>
      <c r="AD12" s="6">
        <v>381430060</v>
      </c>
      <c r="AE12" s="2">
        <v>1.0430999999999999</v>
      </c>
      <c r="AF12" s="3">
        <v>0.95675468809797182</v>
      </c>
      <c r="AG12" s="7">
        <f t="shared" si="7"/>
        <v>398670698.71199995</v>
      </c>
      <c r="AH12" s="6">
        <v>573406790</v>
      </c>
      <c r="AI12" s="2">
        <v>1.0451999999999999</v>
      </c>
      <c r="AJ12" s="3">
        <v>1</v>
      </c>
      <c r="AK12" s="7">
        <f t="shared" si="8"/>
        <v>573406790</v>
      </c>
    </row>
    <row r="13" spans="1:37" x14ac:dyDescent="0.25">
      <c r="A13" t="s">
        <v>103</v>
      </c>
      <c r="B13" s="6">
        <v>502467000</v>
      </c>
      <c r="C13" s="2">
        <v>1.0584</v>
      </c>
      <c r="D13" s="2">
        <v>0.64776647727787162</v>
      </c>
      <c r="E13" s="7">
        <f t="shared" si="0"/>
        <v>775691576.55631089</v>
      </c>
      <c r="F13" s="6">
        <v>491164000</v>
      </c>
      <c r="G13" s="2">
        <v>1.0590999999999999</v>
      </c>
      <c r="H13" s="2">
        <v>0.68604947608499378</v>
      </c>
      <c r="I13" s="7">
        <f t="shared" si="1"/>
        <v>715930872.51210189</v>
      </c>
      <c r="J13" s="6">
        <v>628138790</v>
      </c>
      <c r="K13" s="2">
        <v>1.0641</v>
      </c>
      <c r="L13" s="2">
        <v>0.7300252475020419</v>
      </c>
      <c r="M13" s="7">
        <f t="shared" si="2"/>
        <v>860434337.2360462</v>
      </c>
      <c r="N13" s="6">
        <v>617796010</v>
      </c>
      <c r="O13" s="2">
        <v>1.1067</v>
      </c>
      <c r="P13" s="2">
        <v>0.80791894141050979</v>
      </c>
      <c r="Q13" s="7">
        <f t="shared" si="3"/>
        <v>764675734.57482922</v>
      </c>
      <c r="R13" s="6">
        <v>746641580</v>
      </c>
      <c r="S13" s="2">
        <v>1.0629</v>
      </c>
      <c r="T13" s="2">
        <v>0.85873704282523078</v>
      </c>
      <c r="U13" s="7">
        <f t="shared" si="4"/>
        <v>869464740.38613904</v>
      </c>
      <c r="V13" s="6">
        <v>792213370</v>
      </c>
      <c r="W13" s="2">
        <v>1.0295000000000001</v>
      </c>
      <c r="X13" s="2">
        <v>0.88406978558857519</v>
      </c>
      <c r="Y13" s="7">
        <f t="shared" si="5"/>
        <v>896098229.92941535</v>
      </c>
      <c r="Z13" s="6">
        <v>784858620</v>
      </c>
      <c r="AA13" s="2">
        <v>1.0375000000000001</v>
      </c>
      <c r="AB13" s="3">
        <v>0.9172224025481468</v>
      </c>
      <c r="AC13" s="7">
        <f t="shared" si="6"/>
        <v>855690634.92079413</v>
      </c>
      <c r="AD13" s="6">
        <v>840700800</v>
      </c>
      <c r="AE13" s="2">
        <v>1.0430999999999999</v>
      </c>
      <c r="AF13" s="3">
        <v>0.95675468809797182</v>
      </c>
      <c r="AG13" s="7">
        <f t="shared" si="7"/>
        <v>878700476.15999985</v>
      </c>
      <c r="AH13" s="6">
        <v>919204090</v>
      </c>
      <c r="AI13" s="2">
        <v>1.0451999999999999</v>
      </c>
      <c r="AJ13" s="3">
        <v>1</v>
      </c>
      <c r="AK13" s="7">
        <f t="shared" si="8"/>
        <v>919204090</v>
      </c>
    </row>
    <row r="14" spans="1:37" x14ac:dyDescent="0.25">
      <c r="A14" t="s">
        <v>104</v>
      </c>
      <c r="B14" s="6">
        <v>264208000</v>
      </c>
      <c r="C14" s="2">
        <v>1.0584</v>
      </c>
      <c r="D14" s="2">
        <v>0.64776647727787162</v>
      </c>
      <c r="E14" s="7">
        <f t="shared" si="0"/>
        <v>407875382.97796631</v>
      </c>
      <c r="F14" s="6">
        <v>304707000</v>
      </c>
      <c r="G14" s="2">
        <v>1.0590999999999999</v>
      </c>
      <c r="H14" s="2">
        <v>0.68604947608499378</v>
      </c>
      <c r="I14" s="7">
        <f t="shared" si="1"/>
        <v>444147267.24789488</v>
      </c>
      <c r="J14" s="6">
        <v>320609650</v>
      </c>
      <c r="K14" s="2">
        <v>1.0641</v>
      </c>
      <c r="L14" s="2">
        <v>0.7300252475020419</v>
      </c>
      <c r="M14" s="7">
        <f t="shared" si="2"/>
        <v>439176112.19206941</v>
      </c>
      <c r="N14" s="6">
        <v>297808700</v>
      </c>
      <c r="O14" s="2">
        <v>1.1067</v>
      </c>
      <c r="P14" s="2">
        <v>0.80791894141050979</v>
      </c>
      <c r="Q14" s="7">
        <f t="shared" si="3"/>
        <v>368612102.94199687</v>
      </c>
      <c r="R14" s="6">
        <v>344715200</v>
      </c>
      <c r="S14" s="2">
        <v>1.0629</v>
      </c>
      <c r="T14" s="2">
        <v>0.85873704282523078</v>
      </c>
      <c r="U14" s="7">
        <f t="shared" si="4"/>
        <v>401421136.86617345</v>
      </c>
      <c r="V14" s="6">
        <v>339171380</v>
      </c>
      <c r="W14" s="2">
        <v>1.0295000000000001</v>
      </c>
      <c r="X14" s="2">
        <v>0.88406978558857519</v>
      </c>
      <c r="Y14" s="7">
        <f t="shared" si="5"/>
        <v>383647745.38041073</v>
      </c>
      <c r="Z14" s="6">
        <v>390890280</v>
      </c>
      <c r="AA14" s="2">
        <v>1.0375000000000001</v>
      </c>
      <c r="AB14" s="3">
        <v>0.9172224025481468</v>
      </c>
      <c r="AC14" s="7">
        <f t="shared" si="6"/>
        <v>426167392.89627349</v>
      </c>
      <c r="AD14" s="6">
        <v>388322760</v>
      </c>
      <c r="AE14" s="2">
        <v>1.0430999999999999</v>
      </c>
      <c r="AF14" s="3">
        <v>0.95675468809797182</v>
      </c>
      <c r="AG14" s="7">
        <f t="shared" si="7"/>
        <v>405874948.75199991</v>
      </c>
      <c r="AH14" s="6">
        <v>514197710</v>
      </c>
      <c r="AI14" s="2">
        <v>1.0451999999999999</v>
      </c>
      <c r="AJ14" s="3">
        <v>1</v>
      </c>
      <c r="AK14" s="7">
        <f t="shared" si="8"/>
        <v>514197710</v>
      </c>
    </row>
    <row r="15" spans="1:37" x14ac:dyDescent="0.25">
      <c r="A15" t="s">
        <v>105</v>
      </c>
      <c r="B15" s="6">
        <v>320662000</v>
      </c>
      <c r="C15" s="2">
        <v>1.0584</v>
      </c>
      <c r="D15" s="2">
        <v>0.64776647727787162</v>
      </c>
      <c r="E15" s="7">
        <f t="shared" si="0"/>
        <v>495027160.63283712</v>
      </c>
      <c r="F15" s="6">
        <v>349891000</v>
      </c>
      <c r="G15" s="2">
        <v>1.0590999999999999</v>
      </c>
      <c r="H15" s="2">
        <v>0.68604947608499378</v>
      </c>
      <c r="I15" s="7">
        <f t="shared" si="1"/>
        <v>510008406.38591564</v>
      </c>
      <c r="J15" s="6">
        <v>405189760</v>
      </c>
      <c r="K15" s="2">
        <v>1.0641</v>
      </c>
      <c r="L15" s="2">
        <v>0.7300252475020419</v>
      </c>
      <c r="M15" s="7">
        <f t="shared" si="2"/>
        <v>555035269.51493096</v>
      </c>
      <c r="N15" s="6">
        <v>418936210</v>
      </c>
      <c r="O15" s="2">
        <v>1.1067</v>
      </c>
      <c r="P15" s="2">
        <v>0.80791894141050979</v>
      </c>
      <c r="Q15" s="7">
        <f t="shared" si="3"/>
        <v>518537428.10955501</v>
      </c>
      <c r="R15" s="6">
        <v>481044010</v>
      </c>
      <c r="S15" s="2">
        <v>1.0629</v>
      </c>
      <c r="T15" s="2">
        <v>0.85873704282523078</v>
      </c>
      <c r="U15" s="7">
        <f t="shared" si="4"/>
        <v>560176149.40351605</v>
      </c>
      <c r="V15" s="6">
        <v>515719080</v>
      </c>
      <c r="W15" s="2">
        <v>1.0295000000000001</v>
      </c>
      <c r="X15" s="2">
        <v>0.88406978558857519</v>
      </c>
      <c r="Y15" s="7">
        <f t="shared" si="5"/>
        <v>583346573.32130933</v>
      </c>
      <c r="Z15" s="6">
        <v>551773450</v>
      </c>
      <c r="AA15" s="2">
        <v>1.0375000000000001</v>
      </c>
      <c r="AB15" s="3">
        <v>0.9172224025481468</v>
      </c>
      <c r="AC15" s="7">
        <f t="shared" si="6"/>
        <v>601569966.52841389</v>
      </c>
      <c r="AD15" s="6">
        <v>551949710</v>
      </c>
      <c r="AE15" s="2">
        <v>1.0430999999999999</v>
      </c>
      <c r="AF15" s="3">
        <v>0.95675468809797182</v>
      </c>
      <c r="AG15" s="7">
        <f t="shared" si="7"/>
        <v>576897836.89199996</v>
      </c>
      <c r="AH15" s="6">
        <v>687284810</v>
      </c>
      <c r="AI15" s="2">
        <v>1.0451999999999999</v>
      </c>
      <c r="AJ15" s="3">
        <v>1</v>
      </c>
      <c r="AK15" s="7">
        <f t="shared" si="8"/>
        <v>687284810</v>
      </c>
    </row>
    <row r="16" spans="1:37" x14ac:dyDescent="0.25">
      <c r="A16" t="s">
        <v>106</v>
      </c>
      <c r="B16" s="6">
        <v>170622000</v>
      </c>
      <c r="C16" s="2">
        <v>1.0584</v>
      </c>
      <c r="D16" s="2">
        <v>0.64776647727787162</v>
      </c>
      <c r="E16" s="7">
        <f t="shared" si="0"/>
        <v>263400478.39000547</v>
      </c>
      <c r="F16" s="6">
        <v>180132000</v>
      </c>
      <c r="G16" s="2">
        <v>1.0590999999999999</v>
      </c>
      <c r="H16" s="2">
        <v>0.68604947608499378</v>
      </c>
      <c r="I16" s="7">
        <f t="shared" si="1"/>
        <v>262564153.57670745</v>
      </c>
      <c r="J16" s="6">
        <v>190114070</v>
      </c>
      <c r="K16" s="2">
        <v>1.0641</v>
      </c>
      <c r="L16" s="2">
        <v>0.7300252475020419</v>
      </c>
      <c r="M16" s="7">
        <f t="shared" si="2"/>
        <v>260421226.04734743</v>
      </c>
      <c r="N16" s="6">
        <v>197648600</v>
      </c>
      <c r="O16" s="2">
        <v>1.1067</v>
      </c>
      <c r="P16" s="2">
        <v>0.80791894141050979</v>
      </c>
      <c r="Q16" s="7">
        <f t="shared" si="3"/>
        <v>244639146.16846845</v>
      </c>
      <c r="R16" s="6">
        <v>196512350</v>
      </c>
      <c r="S16" s="2">
        <v>1.0629</v>
      </c>
      <c r="T16" s="2">
        <v>0.85873704282523078</v>
      </c>
      <c r="U16" s="7">
        <f t="shared" si="4"/>
        <v>228838794.88123348</v>
      </c>
      <c r="V16" s="6">
        <v>209388690</v>
      </c>
      <c r="W16" s="2">
        <v>1.0295000000000001</v>
      </c>
      <c r="X16" s="2">
        <v>0.88406978558857519</v>
      </c>
      <c r="Y16" s="7">
        <f t="shared" si="5"/>
        <v>236846336.58257887</v>
      </c>
      <c r="Z16" s="6">
        <v>211618730</v>
      </c>
      <c r="AA16" s="2">
        <v>1.0375000000000001</v>
      </c>
      <c r="AB16" s="3">
        <v>0.9172224025481468</v>
      </c>
      <c r="AC16" s="7">
        <f t="shared" si="6"/>
        <v>230716922.53928754</v>
      </c>
      <c r="AD16" s="6">
        <v>220141040</v>
      </c>
      <c r="AE16" s="2">
        <v>1.0430999999999999</v>
      </c>
      <c r="AF16" s="3">
        <v>0.95675468809797182</v>
      </c>
      <c r="AG16" s="7">
        <f t="shared" si="7"/>
        <v>230091415.00799996</v>
      </c>
      <c r="AH16" s="6">
        <v>265222390</v>
      </c>
      <c r="AI16" s="2">
        <v>1.0451999999999999</v>
      </c>
      <c r="AJ16" s="3">
        <v>1</v>
      </c>
      <c r="AK16" s="7">
        <f t="shared" si="8"/>
        <v>265222390</v>
      </c>
    </row>
    <row r="17" spans="1:37" x14ac:dyDescent="0.25">
      <c r="A17" t="s">
        <v>107</v>
      </c>
      <c r="B17" s="6">
        <v>373807000</v>
      </c>
      <c r="C17" s="2">
        <v>1.0584</v>
      </c>
      <c r="D17" s="2">
        <v>0.64776647727787162</v>
      </c>
      <c r="E17" s="7">
        <f t="shared" si="0"/>
        <v>577070615.89673531</v>
      </c>
      <c r="F17" s="6">
        <v>432151000</v>
      </c>
      <c r="G17" s="2">
        <v>1.0590999999999999</v>
      </c>
      <c r="H17" s="2">
        <v>0.68604947608499378</v>
      </c>
      <c r="I17" s="7">
        <f t="shared" si="1"/>
        <v>629912295.05211568</v>
      </c>
      <c r="J17" s="6">
        <v>536410329.99999994</v>
      </c>
      <c r="K17" s="2">
        <v>1.0641</v>
      </c>
      <c r="L17" s="2">
        <v>0.7300252475020419</v>
      </c>
      <c r="M17" s="7">
        <f t="shared" si="2"/>
        <v>734783258.29888451</v>
      </c>
      <c r="N17" s="6">
        <v>562633160</v>
      </c>
      <c r="O17" s="2">
        <v>1.1067</v>
      </c>
      <c r="P17" s="2">
        <v>0.80791894141050979</v>
      </c>
      <c r="Q17" s="7">
        <f t="shared" si="3"/>
        <v>696398030.99271786</v>
      </c>
      <c r="R17" s="6">
        <v>635169610</v>
      </c>
      <c r="S17" s="2">
        <v>1.0629</v>
      </c>
      <c r="T17" s="2">
        <v>0.85873704282523078</v>
      </c>
      <c r="U17" s="7">
        <f t="shared" si="4"/>
        <v>739655538.68539596</v>
      </c>
      <c r="V17" s="6">
        <v>681895100</v>
      </c>
      <c r="W17" s="2">
        <v>1.0295000000000001</v>
      </c>
      <c r="X17" s="2">
        <v>0.88406978558857519</v>
      </c>
      <c r="Y17" s="7">
        <f t="shared" si="5"/>
        <v>771313657.71766984</v>
      </c>
      <c r="Z17" s="6">
        <v>751409220</v>
      </c>
      <c r="AA17" s="2">
        <v>1.0375000000000001</v>
      </c>
      <c r="AB17" s="3">
        <v>0.9172224025481468</v>
      </c>
      <c r="AC17" s="7">
        <f t="shared" si="6"/>
        <v>819222489.45566618</v>
      </c>
      <c r="AD17" s="6">
        <v>790948240</v>
      </c>
      <c r="AE17" s="2">
        <v>1.0430999999999999</v>
      </c>
      <c r="AF17" s="3">
        <v>0.95675468809797182</v>
      </c>
      <c r="AG17" s="7">
        <f t="shared" si="7"/>
        <v>826699100.44799984</v>
      </c>
      <c r="AH17" s="6">
        <v>973058450</v>
      </c>
      <c r="AI17" s="2">
        <v>1.0451999999999999</v>
      </c>
      <c r="AJ17" s="3">
        <v>1</v>
      </c>
      <c r="AK17" s="7">
        <f t="shared" si="8"/>
        <v>973058450</v>
      </c>
    </row>
    <row r="18" spans="1:37" x14ac:dyDescent="0.25">
      <c r="A18" t="s">
        <v>108</v>
      </c>
      <c r="B18" s="6">
        <v>572795000</v>
      </c>
      <c r="C18" s="2">
        <v>1.0584</v>
      </c>
      <c r="D18" s="2">
        <v>0.64776647727787162</v>
      </c>
      <c r="E18" s="7">
        <f t="shared" si="0"/>
        <v>884261566.61745369</v>
      </c>
      <c r="F18" s="6">
        <v>442524000</v>
      </c>
      <c r="G18" s="2">
        <v>1.0590999999999999</v>
      </c>
      <c r="H18" s="2">
        <v>0.68604947608499378</v>
      </c>
      <c r="I18" s="7">
        <f t="shared" si="1"/>
        <v>645032195.81961501</v>
      </c>
      <c r="J18" s="6">
        <v>759114660</v>
      </c>
      <c r="K18" s="2">
        <v>1.0641</v>
      </c>
      <c r="L18" s="2">
        <v>0.7300252475020419</v>
      </c>
      <c r="M18" s="7">
        <f t="shared" si="2"/>
        <v>1039847132.1334358</v>
      </c>
      <c r="N18" s="6">
        <v>568555770</v>
      </c>
      <c r="O18" s="2">
        <v>1.1067</v>
      </c>
      <c r="P18" s="2">
        <v>0.80791894141050979</v>
      </c>
      <c r="Q18" s="7">
        <f t="shared" si="3"/>
        <v>703728729.27992475</v>
      </c>
      <c r="R18" s="6">
        <v>486632510</v>
      </c>
      <c r="S18" s="2">
        <v>1.0629</v>
      </c>
      <c r="T18" s="2">
        <v>0.85873704282523078</v>
      </c>
      <c r="U18" s="7">
        <f t="shared" si="4"/>
        <v>566683962.2976867</v>
      </c>
      <c r="V18" s="6">
        <v>519080460</v>
      </c>
      <c r="W18" s="2">
        <v>1.0295000000000001</v>
      </c>
      <c r="X18" s="2">
        <v>0.88406978558857519</v>
      </c>
      <c r="Y18" s="7">
        <f t="shared" si="5"/>
        <v>587148739.23037517</v>
      </c>
      <c r="Z18" s="6">
        <v>574069230</v>
      </c>
      <c r="AA18" s="2">
        <v>1.0375000000000001</v>
      </c>
      <c r="AB18" s="3">
        <v>0.9172224025481468</v>
      </c>
      <c r="AC18" s="7">
        <f t="shared" si="6"/>
        <v>625877898.75734746</v>
      </c>
      <c r="AD18" s="6">
        <v>600358360</v>
      </c>
      <c r="AE18" s="2">
        <v>1.0430999999999999</v>
      </c>
      <c r="AF18" s="3">
        <v>0.95675468809797182</v>
      </c>
      <c r="AG18" s="7">
        <f t="shared" si="7"/>
        <v>627494557.87199986</v>
      </c>
      <c r="AH18" s="6">
        <v>729597040</v>
      </c>
      <c r="AI18" s="2">
        <v>1.0451999999999999</v>
      </c>
      <c r="AJ18" s="3">
        <v>1</v>
      </c>
      <c r="AK18" s="7">
        <f t="shared" si="8"/>
        <v>729597040</v>
      </c>
    </row>
    <row r="19" spans="1:37" x14ac:dyDescent="0.25">
      <c r="A19" t="s">
        <v>109</v>
      </c>
      <c r="B19" s="6">
        <v>841391000</v>
      </c>
      <c r="C19" s="2">
        <v>1.0584</v>
      </c>
      <c r="D19" s="2">
        <v>0.64776647727787162</v>
      </c>
      <c r="E19" s="7">
        <f t="shared" si="0"/>
        <v>1298910995.7276618</v>
      </c>
      <c r="F19" s="6">
        <v>889298000</v>
      </c>
      <c r="G19" s="2">
        <v>1.0590999999999999</v>
      </c>
      <c r="H19" s="2">
        <v>0.68604947608499378</v>
      </c>
      <c r="I19" s="7">
        <f t="shared" si="1"/>
        <v>1296259280.1249018</v>
      </c>
      <c r="J19" s="6">
        <v>933102580</v>
      </c>
      <c r="K19" s="2">
        <v>1.0641</v>
      </c>
      <c r="L19" s="2">
        <v>0.7300252475020419</v>
      </c>
      <c r="M19" s="7">
        <f t="shared" si="2"/>
        <v>1278178505.7336528</v>
      </c>
      <c r="N19" s="6">
        <v>1067181250</v>
      </c>
      <c r="O19" s="2">
        <v>1.1067</v>
      </c>
      <c r="P19" s="2">
        <v>0.80791894141050979</v>
      </c>
      <c r="Q19" s="7">
        <f t="shared" si="3"/>
        <v>1320901386.6376936</v>
      </c>
      <c r="R19" s="6">
        <v>1249925540</v>
      </c>
      <c r="S19" s="2">
        <v>1.0629</v>
      </c>
      <c r="T19" s="2">
        <v>0.85873704282523078</v>
      </c>
      <c r="U19" s="7">
        <f t="shared" si="4"/>
        <v>1455539330.0465593</v>
      </c>
      <c r="V19" s="6">
        <v>1183686900</v>
      </c>
      <c r="W19" s="2">
        <v>1.0295000000000001</v>
      </c>
      <c r="X19" s="2">
        <v>0.88406978558857519</v>
      </c>
      <c r="Y19" s="7">
        <f t="shared" si="5"/>
        <v>1338906633.0458887</v>
      </c>
      <c r="Z19" s="6">
        <v>1394297540</v>
      </c>
      <c r="AA19" s="2">
        <v>1.0375000000000001</v>
      </c>
      <c r="AB19" s="3">
        <v>0.9172224025481468</v>
      </c>
      <c r="AC19" s="7">
        <f t="shared" si="6"/>
        <v>1520130271.7056243</v>
      </c>
      <c r="AD19" s="6">
        <v>1244924970</v>
      </c>
      <c r="AE19" s="2">
        <v>1.0430999999999999</v>
      </c>
      <c r="AF19" s="3">
        <v>0.95675468809797182</v>
      </c>
      <c r="AG19" s="7">
        <f t="shared" si="7"/>
        <v>1301195578.6439998</v>
      </c>
      <c r="AH19" s="6">
        <v>1908543680</v>
      </c>
      <c r="AI19" s="2">
        <v>1.0451999999999999</v>
      </c>
      <c r="AJ19" s="3">
        <v>1</v>
      </c>
      <c r="AK19" s="7">
        <f t="shared" si="8"/>
        <v>1908543680</v>
      </c>
    </row>
    <row r="20" spans="1:37" x14ac:dyDescent="0.25">
      <c r="A20" t="s">
        <v>110</v>
      </c>
      <c r="B20" s="6">
        <v>269476000</v>
      </c>
      <c r="C20" s="2">
        <v>1.0584</v>
      </c>
      <c r="D20" s="2">
        <v>0.64776647727787162</v>
      </c>
      <c r="E20" s="7">
        <f t="shared" si="0"/>
        <v>416007943.37556189</v>
      </c>
      <c r="F20" s="6">
        <v>296455000</v>
      </c>
      <c r="G20" s="2">
        <v>1.0590999999999999</v>
      </c>
      <c r="H20" s="2">
        <v>0.68604947608499378</v>
      </c>
      <c r="I20" s="7">
        <f t="shared" si="1"/>
        <v>432118980.23995078</v>
      </c>
      <c r="J20" s="6">
        <v>324495690</v>
      </c>
      <c r="K20" s="2">
        <v>1.0641</v>
      </c>
      <c r="L20" s="2">
        <v>0.7300252475020419</v>
      </c>
      <c r="M20" s="7">
        <f t="shared" si="2"/>
        <v>444499270.55309463</v>
      </c>
      <c r="N20" s="6">
        <v>355420680</v>
      </c>
      <c r="O20" s="2">
        <v>1.1067</v>
      </c>
      <c r="P20" s="2">
        <v>0.80791894141050979</v>
      </c>
      <c r="Q20" s="7">
        <f t="shared" si="3"/>
        <v>439921212.11997682</v>
      </c>
      <c r="R20" s="6">
        <v>398006070</v>
      </c>
      <c r="S20" s="2">
        <v>1.0629</v>
      </c>
      <c r="T20" s="2">
        <v>0.85873704282523078</v>
      </c>
      <c r="U20" s="7">
        <f t="shared" si="4"/>
        <v>463478399.26709878</v>
      </c>
      <c r="V20" s="6">
        <v>408815690</v>
      </c>
      <c r="W20" s="2">
        <v>1.0295000000000001</v>
      </c>
      <c r="X20" s="2">
        <v>0.88406978558857519</v>
      </c>
      <c r="Y20" s="7">
        <f t="shared" si="5"/>
        <v>462424682.60334033</v>
      </c>
      <c r="Z20" s="6">
        <v>435282900</v>
      </c>
      <c r="AA20" s="2">
        <v>1.0375000000000001</v>
      </c>
      <c r="AB20" s="3">
        <v>0.9172224025481468</v>
      </c>
      <c r="AC20" s="7">
        <f t="shared" si="6"/>
        <v>474566363.39314789</v>
      </c>
      <c r="AD20" s="6">
        <v>423338190</v>
      </c>
      <c r="AE20" s="2">
        <v>1.0430999999999999</v>
      </c>
      <c r="AF20" s="3">
        <v>0.95675468809797182</v>
      </c>
      <c r="AG20" s="7">
        <f t="shared" si="7"/>
        <v>442473076.18799996</v>
      </c>
      <c r="AH20" s="6">
        <v>540041490</v>
      </c>
      <c r="AI20" s="2">
        <v>1.0451999999999999</v>
      </c>
      <c r="AJ20" s="3">
        <v>1</v>
      </c>
      <c r="AK20" s="7">
        <f t="shared" si="8"/>
        <v>540041490</v>
      </c>
    </row>
    <row r="21" spans="1:37" x14ac:dyDescent="0.25">
      <c r="A21" t="s">
        <v>111</v>
      </c>
      <c r="B21" s="6">
        <v>19158167000</v>
      </c>
      <c r="C21" s="2">
        <v>1.0584</v>
      </c>
      <c r="D21" s="2">
        <v>0.64776647727787162</v>
      </c>
      <c r="E21" s="7">
        <f t="shared" si="0"/>
        <v>29575730872.194771</v>
      </c>
      <c r="F21" s="6">
        <v>20729779000</v>
      </c>
      <c r="G21" s="2">
        <v>1.0590999999999999</v>
      </c>
      <c r="H21" s="2">
        <v>0.68604947608499378</v>
      </c>
      <c r="I21" s="7">
        <f t="shared" si="1"/>
        <v>30216157467.674847</v>
      </c>
      <c r="J21" s="6">
        <v>23823064090</v>
      </c>
      <c r="K21" s="2">
        <v>1.0641</v>
      </c>
      <c r="L21" s="2">
        <v>0.7300252475020419</v>
      </c>
      <c r="M21" s="7">
        <f t="shared" si="2"/>
        <v>32633205730.235195</v>
      </c>
      <c r="N21" s="6">
        <v>24200572190</v>
      </c>
      <c r="O21" s="2">
        <v>1.1067</v>
      </c>
      <c r="P21" s="2">
        <v>0.80791894141050979</v>
      </c>
      <c r="Q21" s="7">
        <f t="shared" si="3"/>
        <v>29954208212.706707</v>
      </c>
      <c r="R21" s="6">
        <v>25451899090</v>
      </c>
      <c r="S21" s="2">
        <v>1.0629</v>
      </c>
      <c r="T21" s="2">
        <v>0.85873704282523078</v>
      </c>
      <c r="U21" s="7">
        <f t="shared" si="4"/>
        <v>29638757641.41217</v>
      </c>
      <c r="V21" s="6">
        <v>27042476030</v>
      </c>
      <c r="W21" s="2">
        <v>1.0295000000000001</v>
      </c>
      <c r="X21" s="2">
        <v>0.88406978558857519</v>
      </c>
      <c r="Y21" s="7">
        <f t="shared" si="5"/>
        <v>30588621476.297028</v>
      </c>
      <c r="Z21" s="6">
        <v>29176930140</v>
      </c>
      <c r="AA21" s="2">
        <v>1.0375000000000001</v>
      </c>
      <c r="AB21" s="3">
        <v>0.9172224025481468</v>
      </c>
      <c r="AC21" s="7">
        <f t="shared" si="6"/>
        <v>31810093232.506329</v>
      </c>
      <c r="AD21" s="6">
        <v>30221879930</v>
      </c>
      <c r="AE21" s="2">
        <v>1.0430999999999999</v>
      </c>
      <c r="AF21" s="3">
        <v>0.95675468809797182</v>
      </c>
      <c r="AG21" s="7">
        <f t="shared" si="7"/>
        <v>31587908902.835995</v>
      </c>
      <c r="AH21" s="6">
        <v>30121789020</v>
      </c>
      <c r="AI21" s="2">
        <v>1.0451999999999999</v>
      </c>
      <c r="AJ21" s="3">
        <v>1</v>
      </c>
      <c r="AK21" s="7">
        <f t="shared" si="8"/>
        <v>30121789020</v>
      </c>
    </row>
    <row r="22" spans="1:37" x14ac:dyDescent="0.25">
      <c r="A22" t="s">
        <v>112</v>
      </c>
      <c r="B22" s="6">
        <v>80796000</v>
      </c>
      <c r="C22" s="2">
        <v>1.0584</v>
      </c>
      <c r="D22" s="2">
        <v>0.64776647727787162</v>
      </c>
      <c r="E22" s="7">
        <f t="shared" si="0"/>
        <v>124730134.75401111</v>
      </c>
      <c r="F22" s="6">
        <v>89274000</v>
      </c>
      <c r="G22" s="2">
        <v>1.0590999999999999</v>
      </c>
      <c r="H22" s="2">
        <v>0.68604947608499378</v>
      </c>
      <c r="I22" s="7">
        <f t="shared" si="1"/>
        <v>130127641.09878856</v>
      </c>
      <c r="J22" s="6">
        <v>98313530</v>
      </c>
      <c r="K22" s="2">
        <v>1.0641</v>
      </c>
      <c r="L22" s="2">
        <v>0.7300252475020419</v>
      </c>
      <c r="M22" s="7">
        <f t="shared" si="2"/>
        <v>134671410.7990149</v>
      </c>
      <c r="N22" s="6">
        <v>106410980</v>
      </c>
      <c r="O22" s="2">
        <v>1.1067</v>
      </c>
      <c r="P22" s="2">
        <v>0.80791894141050979</v>
      </c>
      <c r="Q22" s="7">
        <f t="shared" si="3"/>
        <v>131709970.57479776</v>
      </c>
      <c r="R22" s="6">
        <v>117013830</v>
      </c>
      <c r="S22" s="2">
        <v>1.0629</v>
      </c>
      <c r="T22" s="2">
        <v>0.85873704282523078</v>
      </c>
      <c r="U22" s="7">
        <f t="shared" si="4"/>
        <v>136262702.27615479</v>
      </c>
      <c r="V22" s="6">
        <v>117227550</v>
      </c>
      <c r="W22" s="2">
        <v>1.0295000000000001</v>
      </c>
      <c r="X22" s="2">
        <v>0.88406978558857519</v>
      </c>
      <c r="Y22" s="7">
        <f t="shared" si="5"/>
        <v>132599882.84969495</v>
      </c>
      <c r="Z22" s="6">
        <v>119068740</v>
      </c>
      <c r="AA22" s="2">
        <v>1.0375000000000001</v>
      </c>
      <c r="AB22" s="3">
        <v>0.9172224025481468</v>
      </c>
      <c r="AC22" s="7">
        <f t="shared" si="6"/>
        <v>129814469.93576877</v>
      </c>
      <c r="AD22" s="6">
        <v>120271090</v>
      </c>
      <c r="AE22" s="2">
        <v>1.0430999999999999</v>
      </c>
      <c r="AF22" s="3">
        <v>0.95675468809797182</v>
      </c>
      <c r="AG22" s="7">
        <f t="shared" si="7"/>
        <v>125707343.26799998</v>
      </c>
      <c r="AH22" s="6">
        <v>145810740</v>
      </c>
      <c r="AI22" s="2">
        <v>1.0451999999999999</v>
      </c>
      <c r="AJ22" s="3">
        <v>1</v>
      </c>
      <c r="AK22" s="7">
        <f t="shared" si="8"/>
        <v>145810740</v>
      </c>
    </row>
    <row r="23" spans="1:37" x14ac:dyDescent="0.25">
      <c r="A23" t="s">
        <v>113</v>
      </c>
      <c r="B23" s="6">
        <v>402251000</v>
      </c>
      <c r="C23" s="2">
        <v>1.0584</v>
      </c>
      <c r="D23" s="2">
        <v>0.64776647727787162</v>
      </c>
      <c r="E23" s="7">
        <f t="shared" si="0"/>
        <v>620981501.99187732</v>
      </c>
      <c r="F23" s="6">
        <v>420447000</v>
      </c>
      <c r="G23" s="2">
        <v>1.0590999999999999</v>
      </c>
      <c r="H23" s="2">
        <v>0.68604947608499378</v>
      </c>
      <c r="I23" s="7">
        <f t="shared" si="1"/>
        <v>612852300.9729861</v>
      </c>
      <c r="J23" s="6">
        <v>473026910</v>
      </c>
      <c r="K23" s="2">
        <v>1.0641</v>
      </c>
      <c r="L23" s="2">
        <v>0.7300252475020419</v>
      </c>
      <c r="M23" s="7">
        <f t="shared" si="2"/>
        <v>647959658.40712512</v>
      </c>
      <c r="N23" s="6">
        <v>474456680</v>
      </c>
      <c r="O23" s="2">
        <v>1.1067</v>
      </c>
      <c r="P23" s="2">
        <v>0.80791894141050979</v>
      </c>
      <c r="Q23" s="7">
        <f t="shared" si="3"/>
        <v>587257775.10757101</v>
      </c>
      <c r="R23" s="6">
        <v>521877070</v>
      </c>
      <c r="S23" s="2">
        <v>1.0629</v>
      </c>
      <c r="T23" s="2">
        <v>0.85873704282523078</v>
      </c>
      <c r="U23" s="7">
        <f t="shared" si="4"/>
        <v>607726281.70671785</v>
      </c>
      <c r="V23" s="6">
        <v>553369730</v>
      </c>
      <c r="W23" s="2">
        <v>1.0295000000000001</v>
      </c>
      <c r="X23" s="2">
        <v>0.88406978558857519</v>
      </c>
      <c r="Y23" s="7">
        <f t="shared" si="5"/>
        <v>625934444.33981025</v>
      </c>
      <c r="Z23" s="6">
        <v>570364690</v>
      </c>
      <c r="AA23" s="2">
        <v>1.0375000000000001</v>
      </c>
      <c r="AB23" s="3">
        <v>0.9172224025481468</v>
      </c>
      <c r="AC23" s="7">
        <f t="shared" si="6"/>
        <v>621839030.98688269</v>
      </c>
      <c r="AD23" s="6">
        <v>636865380</v>
      </c>
      <c r="AE23" s="2">
        <v>1.0430999999999999</v>
      </c>
      <c r="AF23" s="3">
        <v>0.95675468809797182</v>
      </c>
      <c r="AG23" s="7">
        <f t="shared" si="7"/>
        <v>665651695.17599988</v>
      </c>
      <c r="AH23" s="6">
        <v>732681320</v>
      </c>
      <c r="AI23" s="2">
        <v>1.0451999999999999</v>
      </c>
      <c r="AJ23" s="3">
        <v>1</v>
      </c>
      <c r="AK23" s="7">
        <f t="shared" si="8"/>
        <v>732681320</v>
      </c>
    </row>
    <row r="24" spans="1:37" x14ac:dyDescent="0.25">
      <c r="A24" t="s">
        <v>114</v>
      </c>
      <c r="B24" s="6">
        <v>993255130.00000012</v>
      </c>
      <c r="C24" s="2">
        <v>1.0584</v>
      </c>
      <c r="D24" s="2">
        <v>0.64776647727787162</v>
      </c>
      <c r="E24" s="7">
        <f>B24/D24</f>
        <v>1533353708.2282889</v>
      </c>
      <c r="F24" s="6">
        <v>1003434043.5432178</v>
      </c>
      <c r="G24" s="2">
        <v>1.0590999999999999</v>
      </c>
      <c r="H24" s="2">
        <v>0.68604947608499378</v>
      </c>
      <c r="I24" s="7">
        <f>F24/H24</f>
        <v>1462626353.5239601</v>
      </c>
      <c r="J24" s="6">
        <v>1392018440</v>
      </c>
      <c r="K24" s="2">
        <v>1.0641</v>
      </c>
      <c r="L24" s="2">
        <v>0.7300252475020419</v>
      </c>
      <c r="M24" s="7">
        <f t="shared" si="2"/>
        <v>1906808627.1853311</v>
      </c>
      <c r="N24" s="6">
        <v>1510447610</v>
      </c>
      <c r="O24" s="2">
        <v>1.1067</v>
      </c>
      <c r="P24" s="2">
        <v>0.80791894141050979</v>
      </c>
      <c r="Q24" s="7">
        <f t="shared" si="3"/>
        <v>1869553407.6264837</v>
      </c>
      <c r="R24" s="6">
        <v>1499340600</v>
      </c>
      <c r="S24" s="2">
        <v>1.0629</v>
      </c>
      <c r="T24" s="2">
        <v>0.85873704282523078</v>
      </c>
      <c r="U24" s="7">
        <f t="shared" si="4"/>
        <v>1745983374.6861484</v>
      </c>
      <c r="V24" s="6">
        <v>1486530960</v>
      </c>
      <c r="W24" s="2">
        <v>1.0295000000000001</v>
      </c>
      <c r="X24" s="2">
        <v>0.88406978558857519</v>
      </c>
      <c r="Y24" s="7">
        <f t="shared" si="5"/>
        <v>1681463368.8791122</v>
      </c>
      <c r="Z24" s="6">
        <v>1777554990</v>
      </c>
      <c r="AA24" s="2">
        <v>1.0375000000000001</v>
      </c>
      <c r="AB24" s="3">
        <v>0.9172224025481468</v>
      </c>
      <c r="AC24" s="7">
        <f t="shared" si="6"/>
        <v>1937975986.0441184</v>
      </c>
      <c r="AD24" s="6">
        <v>1875319370</v>
      </c>
      <c r="AE24" s="2">
        <v>1.0430999999999999</v>
      </c>
      <c r="AF24" s="3">
        <v>0.95675468809797182</v>
      </c>
      <c r="AG24" s="7">
        <f t="shared" si="7"/>
        <v>1960083805.5239997</v>
      </c>
      <c r="AH24" s="6">
        <v>2113978890.0000002</v>
      </c>
      <c r="AI24" s="2">
        <v>1.0451999999999999</v>
      </c>
      <c r="AJ24" s="3">
        <v>1</v>
      </c>
      <c r="AK24" s="7">
        <f t="shared" si="8"/>
        <v>2113978890.0000002</v>
      </c>
    </row>
    <row r="25" spans="1:37" x14ac:dyDescent="0.25">
      <c r="A25" t="s">
        <v>115</v>
      </c>
      <c r="B25" s="6">
        <v>69880000</v>
      </c>
      <c r="C25" s="2">
        <v>1.0584</v>
      </c>
      <c r="D25" s="2">
        <v>0.64776647727787162</v>
      </c>
      <c r="E25" s="7">
        <f t="shared" si="0"/>
        <v>107878382.79878083</v>
      </c>
      <c r="F25" s="6">
        <v>78034000</v>
      </c>
      <c r="G25" s="2">
        <v>1.0590999999999999</v>
      </c>
      <c r="H25" s="2">
        <v>0.68604947608499378</v>
      </c>
      <c r="I25" s="7">
        <f t="shared" si="1"/>
        <v>113743983.08021224</v>
      </c>
      <c r="J25" s="6">
        <v>89847310</v>
      </c>
      <c r="K25" s="2">
        <v>1.0641</v>
      </c>
      <c r="L25" s="2">
        <v>0.7300252475020419</v>
      </c>
      <c r="M25" s="7">
        <f t="shared" si="2"/>
        <v>123074250.25015822</v>
      </c>
      <c r="N25" s="6">
        <v>99611030</v>
      </c>
      <c r="O25" s="2">
        <v>1.1067</v>
      </c>
      <c r="P25" s="2">
        <v>0.80791894141050979</v>
      </c>
      <c r="Q25" s="7">
        <f t="shared" si="3"/>
        <v>123293346.51579468</v>
      </c>
      <c r="R25" s="6">
        <v>107724610</v>
      </c>
      <c r="S25" s="2">
        <v>1.0629</v>
      </c>
      <c r="T25" s="2">
        <v>0.85873704282523078</v>
      </c>
      <c r="U25" s="7">
        <f t="shared" si="4"/>
        <v>125445397.86660163</v>
      </c>
      <c r="V25" s="6">
        <v>107550990</v>
      </c>
      <c r="W25" s="2">
        <v>1.0295000000000001</v>
      </c>
      <c r="X25" s="2">
        <v>0.88406978558857519</v>
      </c>
      <c r="Y25" s="7">
        <f t="shared" si="5"/>
        <v>121654412.07607523</v>
      </c>
      <c r="Z25" s="6">
        <v>107514550</v>
      </c>
      <c r="AA25" s="2">
        <v>1.0375000000000001</v>
      </c>
      <c r="AB25" s="3">
        <v>0.9172224025481468</v>
      </c>
      <c r="AC25" s="7">
        <f t="shared" si="6"/>
        <v>117217536.01014598</v>
      </c>
      <c r="AD25" s="6">
        <v>111263430</v>
      </c>
      <c r="AE25" s="2">
        <v>1.0430999999999999</v>
      </c>
      <c r="AF25" s="3">
        <v>0.95675468809797182</v>
      </c>
      <c r="AG25" s="7">
        <f t="shared" si="7"/>
        <v>116292537.03599998</v>
      </c>
      <c r="AH25" s="6">
        <v>126182300</v>
      </c>
      <c r="AI25" s="2">
        <v>1.0451999999999999</v>
      </c>
      <c r="AJ25" s="3">
        <v>1</v>
      </c>
      <c r="AK25" s="7">
        <f t="shared" si="8"/>
        <v>126182300</v>
      </c>
    </row>
    <row r="26" spans="1:37" x14ac:dyDescent="0.25">
      <c r="A26" t="s">
        <v>116</v>
      </c>
      <c r="B26" s="6">
        <v>137065000</v>
      </c>
      <c r="C26" s="2">
        <v>1.0584</v>
      </c>
      <c r="D26" s="2">
        <v>0.64776647727787162</v>
      </c>
      <c r="E26" s="7">
        <f t="shared" si="0"/>
        <v>211596315.65991551</v>
      </c>
      <c r="F26" s="6">
        <v>155499000</v>
      </c>
      <c r="G26" s="2">
        <v>1.0590999999999999</v>
      </c>
      <c r="H26" s="2">
        <v>0.68604947608499378</v>
      </c>
      <c r="I26" s="7">
        <f t="shared" si="1"/>
        <v>226658579.91375455</v>
      </c>
      <c r="J26" s="6">
        <v>169172530</v>
      </c>
      <c r="K26" s="2">
        <v>1.0641</v>
      </c>
      <c r="L26" s="2">
        <v>0.7300252475020419</v>
      </c>
      <c r="M26" s="7">
        <f t="shared" si="2"/>
        <v>231735177.07622409</v>
      </c>
      <c r="N26" s="6">
        <v>178055070</v>
      </c>
      <c r="O26" s="2">
        <v>1.1067</v>
      </c>
      <c r="P26" s="2">
        <v>0.80791894141050979</v>
      </c>
      <c r="Q26" s="7">
        <f t="shared" si="3"/>
        <v>220387294.90503287</v>
      </c>
      <c r="R26" s="6">
        <v>182831010</v>
      </c>
      <c r="S26" s="2">
        <v>1.0629</v>
      </c>
      <c r="T26" s="2">
        <v>0.85873704282523078</v>
      </c>
      <c r="U26" s="7">
        <f t="shared" si="4"/>
        <v>212906863.0817287</v>
      </c>
      <c r="V26" s="6">
        <v>192826870</v>
      </c>
      <c r="W26" s="2">
        <v>1.0295000000000001</v>
      </c>
      <c r="X26" s="2">
        <v>0.88406978558857519</v>
      </c>
      <c r="Y26" s="7">
        <f t="shared" si="5"/>
        <v>218112724.97184628</v>
      </c>
      <c r="Z26" s="6">
        <v>211357020</v>
      </c>
      <c r="AA26" s="2">
        <v>1.0375000000000001</v>
      </c>
      <c r="AB26" s="3">
        <v>0.9172224025481468</v>
      </c>
      <c r="AC26" s="7">
        <f t="shared" si="6"/>
        <v>230431593.70380235</v>
      </c>
      <c r="AD26" s="6">
        <v>213915610</v>
      </c>
      <c r="AE26" s="2">
        <v>1.0430999999999999</v>
      </c>
      <c r="AF26" s="3">
        <v>0.95675468809797182</v>
      </c>
      <c r="AG26" s="7">
        <f t="shared" si="7"/>
        <v>223584595.57199997</v>
      </c>
      <c r="AH26" s="6">
        <v>265873450</v>
      </c>
      <c r="AI26" s="2">
        <v>1.0451999999999999</v>
      </c>
      <c r="AJ26" s="3">
        <v>1</v>
      </c>
      <c r="AK26" s="7">
        <f t="shared" si="8"/>
        <v>265873450</v>
      </c>
    </row>
    <row r="27" spans="1:37" x14ac:dyDescent="0.25">
      <c r="A27" t="s">
        <v>117</v>
      </c>
      <c r="B27" s="6">
        <v>2446510000</v>
      </c>
      <c r="C27" s="2">
        <v>1.0584</v>
      </c>
      <c r="D27" s="2">
        <v>0.64776647727787162</v>
      </c>
      <c r="E27" s="7">
        <f t="shared" si="0"/>
        <v>3776839471.966876</v>
      </c>
      <c r="F27" s="6">
        <v>2665319000</v>
      </c>
      <c r="G27" s="2">
        <v>1.0590999999999999</v>
      </c>
      <c r="H27" s="2">
        <v>0.68604947608499378</v>
      </c>
      <c r="I27" s="7">
        <f t="shared" si="1"/>
        <v>3885024466.7627983</v>
      </c>
      <c r="J27" s="6">
        <v>3100948550</v>
      </c>
      <c r="K27" s="2">
        <v>1.0641</v>
      </c>
      <c r="L27" s="2">
        <v>0.7300252475020419</v>
      </c>
      <c r="M27" s="7">
        <f t="shared" si="2"/>
        <v>4247727815.7305465</v>
      </c>
      <c r="N27" s="6">
        <v>2741871770</v>
      </c>
      <c r="O27" s="2">
        <v>1.1067</v>
      </c>
      <c r="P27" s="2">
        <v>0.80791894141050979</v>
      </c>
      <c r="Q27" s="7">
        <f t="shared" si="3"/>
        <v>3393746116.6748829</v>
      </c>
      <c r="R27" s="6">
        <v>2630591390</v>
      </c>
      <c r="S27" s="2">
        <v>1.0629</v>
      </c>
      <c r="T27" s="2">
        <v>0.85873704282523078</v>
      </c>
      <c r="U27" s="7">
        <f t="shared" si="4"/>
        <v>3063325859.7362909</v>
      </c>
      <c r="V27" s="6">
        <v>2869983290</v>
      </c>
      <c r="W27" s="2">
        <v>1.0295000000000001</v>
      </c>
      <c r="X27" s="2">
        <v>0.88406978558857519</v>
      </c>
      <c r="Y27" s="7">
        <f t="shared" si="5"/>
        <v>3246331157.092186</v>
      </c>
      <c r="Z27" s="6">
        <v>3055891620</v>
      </c>
      <c r="AA27" s="2">
        <v>1.0375000000000001</v>
      </c>
      <c r="AB27" s="3">
        <v>0.9172224025481468</v>
      </c>
      <c r="AC27" s="7">
        <f t="shared" si="6"/>
        <v>3331680093.6287537</v>
      </c>
      <c r="AD27" s="6">
        <v>2781446040</v>
      </c>
      <c r="AE27" s="2">
        <v>1.0430999999999999</v>
      </c>
      <c r="AF27" s="3">
        <v>0.95675468809797182</v>
      </c>
      <c r="AG27" s="7">
        <f t="shared" si="7"/>
        <v>2907167401.0079994</v>
      </c>
      <c r="AH27" s="6">
        <v>2886266670</v>
      </c>
      <c r="AI27" s="2">
        <v>1.0451999999999999</v>
      </c>
      <c r="AJ27" s="3">
        <v>1</v>
      </c>
      <c r="AK27" s="7">
        <f t="shared" si="8"/>
        <v>2886266670</v>
      </c>
    </row>
    <row r="28" spans="1:37" x14ac:dyDescent="0.25">
      <c r="A28" t="s">
        <v>118</v>
      </c>
      <c r="B28" s="6">
        <v>821609730</v>
      </c>
      <c r="C28" s="2">
        <v>1.0584</v>
      </c>
      <c r="D28" s="2">
        <v>0.64776647727787162</v>
      </c>
      <c r="E28" s="7">
        <f>B28/D28</f>
        <v>1268373339.4983251</v>
      </c>
      <c r="F28" s="6">
        <v>946624344.23278606</v>
      </c>
      <c r="G28" s="2">
        <v>1.0590999999999999</v>
      </c>
      <c r="H28" s="2">
        <v>0.68604947608499378</v>
      </c>
      <c r="I28" s="7">
        <f>F28/H28</f>
        <v>1379819353.0221572</v>
      </c>
      <c r="J28" s="6">
        <v>1150491490</v>
      </c>
      <c r="K28" s="2">
        <v>1.0641</v>
      </c>
      <c r="L28" s="2">
        <v>0.7300252475020419</v>
      </c>
      <c r="M28" s="7">
        <f t="shared" si="2"/>
        <v>1575961234.1308539</v>
      </c>
      <c r="N28" s="6">
        <v>1294607630</v>
      </c>
      <c r="O28" s="2">
        <v>1.1067</v>
      </c>
      <c r="P28" s="2">
        <v>0.80791894141050979</v>
      </c>
      <c r="Q28" s="7">
        <f t="shared" si="3"/>
        <v>1602397918.4592481</v>
      </c>
      <c r="R28" s="6">
        <v>1494111420</v>
      </c>
      <c r="S28" s="2">
        <v>1.0629</v>
      </c>
      <c r="T28" s="2">
        <v>0.85873704282523078</v>
      </c>
      <c r="U28" s="7">
        <f t="shared" si="4"/>
        <v>1739893990.2305808</v>
      </c>
      <c r="V28" s="6">
        <v>1482228320</v>
      </c>
      <c r="W28" s="2">
        <v>1.0295000000000001</v>
      </c>
      <c r="X28" s="2">
        <v>0.88406978558857519</v>
      </c>
      <c r="Y28" s="7">
        <f t="shared" si="5"/>
        <v>1676596513.2641616</v>
      </c>
      <c r="Z28" s="6">
        <v>1822860890</v>
      </c>
      <c r="AA28" s="2">
        <v>1.0375000000000001</v>
      </c>
      <c r="AB28" s="3">
        <v>0.9172224025481468</v>
      </c>
      <c r="AC28" s="7">
        <f t="shared" si="6"/>
        <v>1987370658.3440263</v>
      </c>
      <c r="AD28" s="6">
        <v>1533745900</v>
      </c>
      <c r="AE28" s="2">
        <v>1.0430999999999999</v>
      </c>
      <c r="AF28" s="3">
        <v>0.95675468809797182</v>
      </c>
      <c r="AG28" s="7">
        <f t="shared" si="7"/>
        <v>1603071214.6799998</v>
      </c>
      <c r="AH28" s="6">
        <v>1966408910</v>
      </c>
      <c r="AI28" s="2">
        <v>1.0451999999999999</v>
      </c>
      <c r="AJ28" s="3">
        <v>1</v>
      </c>
      <c r="AK28" s="7">
        <f t="shared" si="8"/>
        <v>1966408910</v>
      </c>
    </row>
    <row r="29" spans="1:37" x14ac:dyDescent="0.25">
      <c r="A29" t="s">
        <v>119</v>
      </c>
      <c r="B29" s="6">
        <v>614155000</v>
      </c>
      <c r="C29" s="2">
        <v>1.0584</v>
      </c>
      <c r="D29" s="2">
        <v>0.64776647727787162</v>
      </c>
      <c r="E29" s="7">
        <f t="shared" si="0"/>
        <v>948111737.08908474</v>
      </c>
      <c r="F29" s="6">
        <v>671703000</v>
      </c>
      <c r="G29" s="2">
        <v>1.0590999999999999</v>
      </c>
      <c r="H29" s="2">
        <v>0.68604947608499378</v>
      </c>
      <c r="I29" s="7">
        <f t="shared" si="1"/>
        <v>979088277.76261365</v>
      </c>
      <c r="J29" s="6">
        <v>758510380</v>
      </c>
      <c r="K29" s="2">
        <v>1.0641</v>
      </c>
      <c r="L29" s="2">
        <v>0.7300252475020419</v>
      </c>
      <c r="M29" s="7">
        <f t="shared" si="2"/>
        <v>1039019379.9398403</v>
      </c>
      <c r="N29" s="6">
        <v>787168050</v>
      </c>
      <c r="O29" s="2">
        <v>1.1067</v>
      </c>
      <c r="P29" s="2">
        <v>0.80791894141050979</v>
      </c>
      <c r="Q29" s="7">
        <f t="shared" si="3"/>
        <v>974315627.04263163</v>
      </c>
      <c r="R29" s="6">
        <v>816874950</v>
      </c>
      <c r="S29" s="2">
        <v>1.0629</v>
      </c>
      <c r="T29" s="2">
        <v>0.85873704282523078</v>
      </c>
      <c r="U29" s="7">
        <f t="shared" si="4"/>
        <v>951251558.11666727</v>
      </c>
      <c r="V29" s="6">
        <v>840010650</v>
      </c>
      <c r="W29" s="2">
        <v>1.0295000000000001</v>
      </c>
      <c r="X29" s="2">
        <v>0.88406978558857519</v>
      </c>
      <c r="Y29" s="7">
        <f t="shared" si="5"/>
        <v>950163283.14032078</v>
      </c>
      <c r="Z29" s="6">
        <v>898864420</v>
      </c>
      <c r="AA29" s="2">
        <v>1.0375000000000001</v>
      </c>
      <c r="AB29" s="3">
        <v>0.9172224025481468</v>
      </c>
      <c r="AC29" s="7">
        <f t="shared" si="6"/>
        <v>979985244.03989017</v>
      </c>
      <c r="AD29" s="6">
        <v>895095040</v>
      </c>
      <c r="AE29" s="2">
        <v>1.0430999999999999</v>
      </c>
      <c r="AF29" s="3">
        <v>0.95675468809797182</v>
      </c>
      <c r="AG29" s="7">
        <f t="shared" si="7"/>
        <v>935553335.80799985</v>
      </c>
      <c r="AH29" s="6">
        <v>1007912110</v>
      </c>
      <c r="AI29" s="2">
        <v>1.0451999999999999</v>
      </c>
      <c r="AJ29" s="3">
        <v>1</v>
      </c>
      <c r="AK29" s="7">
        <f t="shared" si="8"/>
        <v>1007912110</v>
      </c>
    </row>
    <row r="30" spans="1:37" x14ac:dyDescent="0.25">
      <c r="A30" t="s">
        <v>120</v>
      </c>
      <c r="B30" s="6">
        <v>154991000</v>
      </c>
      <c r="C30" s="2">
        <v>1.0584</v>
      </c>
      <c r="D30" s="2">
        <v>0.64776647727787162</v>
      </c>
      <c r="E30" s="7">
        <f t="shared" si="0"/>
        <v>239269868.75165769</v>
      </c>
      <c r="F30" s="6">
        <v>188761000</v>
      </c>
      <c r="G30" s="2">
        <v>1.0590999999999999</v>
      </c>
      <c r="H30" s="2">
        <v>0.68604947608499378</v>
      </c>
      <c r="I30" s="7">
        <f t="shared" si="1"/>
        <v>275141963.63385117</v>
      </c>
      <c r="J30" s="6">
        <v>216030380</v>
      </c>
      <c r="K30" s="2">
        <v>1.0641</v>
      </c>
      <c r="L30" s="2">
        <v>0.7300252475020419</v>
      </c>
      <c r="M30" s="7">
        <f t="shared" si="2"/>
        <v>295921792.75881243</v>
      </c>
      <c r="N30" s="6">
        <v>226138730</v>
      </c>
      <c r="O30" s="2">
        <v>1.1067</v>
      </c>
      <c r="P30" s="2">
        <v>0.80791894141050979</v>
      </c>
      <c r="Q30" s="7">
        <f t="shared" si="3"/>
        <v>279902745.69524813</v>
      </c>
      <c r="R30" s="6">
        <v>245742110</v>
      </c>
      <c r="S30" s="2">
        <v>1.0629</v>
      </c>
      <c r="T30" s="2">
        <v>0.85873704282523078</v>
      </c>
      <c r="U30" s="7">
        <f t="shared" si="4"/>
        <v>286166891.31228399</v>
      </c>
      <c r="V30" s="6">
        <v>264111340.00000003</v>
      </c>
      <c r="W30" s="2">
        <v>1.0295000000000001</v>
      </c>
      <c r="X30" s="2">
        <v>0.88406978558857519</v>
      </c>
      <c r="Y30" s="7">
        <f t="shared" si="5"/>
        <v>298744900.35214382</v>
      </c>
      <c r="Z30" s="6">
        <v>295156360</v>
      </c>
      <c r="AA30" s="2">
        <v>1.0375000000000001</v>
      </c>
      <c r="AB30" s="3">
        <v>0.9172224025481468</v>
      </c>
      <c r="AC30" s="7">
        <f t="shared" si="6"/>
        <v>321793666.59604311</v>
      </c>
      <c r="AD30" s="6">
        <v>303946140</v>
      </c>
      <c r="AE30" s="2">
        <v>1.0430999999999999</v>
      </c>
      <c r="AF30" s="3">
        <v>0.95675468809797182</v>
      </c>
      <c r="AG30" s="7">
        <f t="shared" si="7"/>
        <v>317684505.52799994</v>
      </c>
      <c r="AH30" s="6">
        <v>398455230</v>
      </c>
      <c r="AI30" s="2">
        <v>1.0451999999999999</v>
      </c>
      <c r="AJ30" s="3">
        <v>1</v>
      </c>
      <c r="AK30" s="7">
        <f t="shared" si="8"/>
        <v>398455230</v>
      </c>
    </row>
    <row r="31" spans="1:37" x14ac:dyDescent="0.25">
      <c r="A31" t="s">
        <v>121</v>
      </c>
      <c r="B31" s="6">
        <v>125996000</v>
      </c>
      <c r="C31" s="2">
        <v>1.0584</v>
      </c>
      <c r="D31" s="2">
        <v>0.64776647727787162</v>
      </c>
      <c r="E31" s="7">
        <f t="shared" si="0"/>
        <v>194508367.47445893</v>
      </c>
      <c r="F31" s="6">
        <v>169057000</v>
      </c>
      <c r="G31" s="2">
        <v>1.0590999999999999</v>
      </c>
      <c r="H31" s="2">
        <v>0.68604947608499378</v>
      </c>
      <c r="I31" s="7">
        <f t="shared" si="1"/>
        <v>246421002.9934572</v>
      </c>
      <c r="J31" s="6">
        <v>171471390</v>
      </c>
      <c r="K31" s="2">
        <v>1.0641</v>
      </c>
      <c r="L31" s="2">
        <v>0.7300252475020419</v>
      </c>
      <c r="M31" s="7">
        <f t="shared" si="2"/>
        <v>234884191.4532831</v>
      </c>
      <c r="N31" s="6">
        <v>313208290</v>
      </c>
      <c r="O31" s="2">
        <v>1.1067</v>
      </c>
      <c r="P31" s="2">
        <v>0.80791894141050979</v>
      </c>
      <c r="Q31" s="7">
        <f t="shared" si="3"/>
        <v>387672913.63807309</v>
      </c>
      <c r="R31" s="6">
        <v>193597950</v>
      </c>
      <c r="S31" s="2">
        <v>1.0629</v>
      </c>
      <c r="T31" s="2">
        <v>0.85873704282523078</v>
      </c>
      <c r="U31" s="7">
        <f t="shared" si="4"/>
        <v>225444973.65930077</v>
      </c>
      <c r="V31" s="6">
        <v>186813220</v>
      </c>
      <c r="W31" s="2">
        <v>1.0295000000000001</v>
      </c>
      <c r="X31" s="2">
        <v>0.88406978558857519</v>
      </c>
      <c r="Y31" s="7">
        <f t="shared" si="5"/>
        <v>211310490.46725184</v>
      </c>
      <c r="Z31" s="6">
        <v>205897500</v>
      </c>
      <c r="AA31" s="2">
        <v>1.0375000000000001</v>
      </c>
      <c r="AB31" s="3">
        <v>0.9172224025481468</v>
      </c>
      <c r="AC31" s="7">
        <f t="shared" si="6"/>
        <v>224479362.28769994</v>
      </c>
      <c r="AD31" s="6">
        <v>212899800</v>
      </c>
      <c r="AE31" s="2">
        <v>1.0430999999999999</v>
      </c>
      <c r="AF31" s="3">
        <v>0.95675468809797182</v>
      </c>
      <c r="AG31" s="7">
        <f t="shared" si="7"/>
        <v>222522870.95999998</v>
      </c>
      <c r="AH31" s="6">
        <v>267245120</v>
      </c>
      <c r="AI31" s="2">
        <v>1.0451999999999999</v>
      </c>
      <c r="AJ31" s="3">
        <v>1</v>
      </c>
      <c r="AK31" s="7">
        <f t="shared" si="8"/>
        <v>267245120</v>
      </c>
    </row>
    <row r="32" spans="1:37" x14ac:dyDescent="0.25">
      <c r="A32" t="s">
        <v>122</v>
      </c>
      <c r="B32" s="6">
        <v>80003000</v>
      </c>
      <c r="C32" s="2">
        <v>1.0584</v>
      </c>
      <c r="D32" s="2">
        <v>0.64776647727787162</v>
      </c>
      <c r="E32" s="7">
        <f t="shared" si="0"/>
        <v>123505928.148982</v>
      </c>
      <c r="F32" s="6">
        <v>83618000</v>
      </c>
      <c r="G32" s="2">
        <v>1.0590999999999999</v>
      </c>
      <c r="H32" s="2">
        <v>0.68604947608499378</v>
      </c>
      <c r="I32" s="7">
        <f t="shared" si="1"/>
        <v>121883337.73997471</v>
      </c>
      <c r="J32" s="6">
        <v>79448700</v>
      </c>
      <c r="K32" s="2">
        <v>1.0641</v>
      </c>
      <c r="L32" s="2">
        <v>0.7300252475020419</v>
      </c>
      <c r="M32" s="7">
        <f t="shared" si="2"/>
        <v>108830071.66101852</v>
      </c>
      <c r="N32" s="6">
        <v>103769160</v>
      </c>
      <c r="O32" s="2">
        <v>1.1067</v>
      </c>
      <c r="P32" s="2">
        <v>0.80791894141050979</v>
      </c>
      <c r="Q32" s="7">
        <f t="shared" si="3"/>
        <v>128440063.32966278</v>
      </c>
      <c r="R32" s="6">
        <v>114893340</v>
      </c>
      <c r="S32" s="2">
        <v>1.0629</v>
      </c>
      <c r="T32" s="2">
        <v>0.85873704282523078</v>
      </c>
      <c r="U32" s="7">
        <f t="shared" si="4"/>
        <v>133793389.90897936</v>
      </c>
      <c r="V32" s="6">
        <v>119982210</v>
      </c>
      <c r="W32" s="2">
        <v>1.0295000000000001</v>
      </c>
      <c r="X32" s="2">
        <v>0.88406978558857519</v>
      </c>
      <c r="Y32" s="7">
        <f t="shared" si="5"/>
        <v>135715768.09416813</v>
      </c>
      <c r="Z32" s="6">
        <v>140185310</v>
      </c>
      <c r="AA32" s="2">
        <v>1.0375000000000001</v>
      </c>
      <c r="AB32" s="3">
        <v>0.9172224025481468</v>
      </c>
      <c r="AC32" s="7">
        <f t="shared" si="6"/>
        <v>152836770.67911717</v>
      </c>
      <c r="AD32" s="6">
        <v>128718510</v>
      </c>
      <c r="AE32" s="2">
        <v>1.0430999999999999</v>
      </c>
      <c r="AF32" s="3">
        <v>0.95675468809797182</v>
      </c>
      <c r="AG32" s="7">
        <f t="shared" si="7"/>
        <v>134536586.65199998</v>
      </c>
      <c r="AH32" s="6">
        <v>181327840</v>
      </c>
      <c r="AI32" s="2">
        <v>1.0451999999999999</v>
      </c>
      <c r="AJ32" s="3">
        <v>1</v>
      </c>
      <c r="AK32" s="7">
        <f t="shared" si="8"/>
        <v>181327840</v>
      </c>
    </row>
    <row r="33" spans="1:37" x14ac:dyDescent="0.25">
      <c r="A33" t="s">
        <v>123</v>
      </c>
      <c r="B33" s="6">
        <v>5468723000</v>
      </c>
      <c r="C33" s="2">
        <v>1.0584</v>
      </c>
      <c r="D33" s="2">
        <v>0.64776647727787162</v>
      </c>
      <c r="E33" s="7">
        <f t="shared" si="0"/>
        <v>8442429782.6917162</v>
      </c>
      <c r="F33" s="6">
        <v>5622984000</v>
      </c>
      <c r="G33" s="2">
        <v>1.0590999999999999</v>
      </c>
      <c r="H33" s="2">
        <v>0.68604947608499378</v>
      </c>
      <c r="I33" s="7">
        <f t="shared" si="1"/>
        <v>8196178549.8155174</v>
      </c>
      <c r="J33" s="6">
        <v>6957447100</v>
      </c>
      <c r="K33" s="2">
        <v>1.0641</v>
      </c>
      <c r="L33" s="2">
        <v>0.7300252475020419</v>
      </c>
      <c r="M33" s="7">
        <f t="shared" si="2"/>
        <v>9530419836.5831718</v>
      </c>
      <c r="N33" s="6">
        <v>7295406820</v>
      </c>
      <c r="O33" s="2">
        <v>1.1067</v>
      </c>
      <c r="P33" s="2">
        <v>0.80791894141050979</v>
      </c>
      <c r="Q33" s="7">
        <f t="shared" si="3"/>
        <v>9029874713.9945412</v>
      </c>
      <c r="R33" s="6">
        <v>7827594250</v>
      </c>
      <c r="S33" s="2">
        <v>1.0629</v>
      </c>
      <c r="T33" s="2">
        <v>0.85873704282523078</v>
      </c>
      <c r="U33" s="7">
        <f t="shared" si="4"/>
        <v>9115240009.0338993</v>
      </c>
      <c r="V33" s="6">
        <v>8329689220</v>
      </c>
      <c r="W33" s="2">
        <v>1.0295000000000001</v>
      </c>
      <c r="X33" s="2">
        <v>0.88406978558857519</v>
      </c>
      <c r="Y33" s="7">
        <f t="shared" si="5"/>
        <v>9421981562.7501125</v>
      </c>
      <c r="Z33" s="6">
        <v>8491169340</v>
      </c>
      <c r="AA33" s="2">
        <v>1.0375000000000001</v>
      </c>
      <c r="AB33" s="3">
        <v>0.9172224025481468</v>
      </c>
      <c r="AC33" s="7">
        <f t="shared" si="6"/>
        <v>9257481409.5366383</v>
      </c>
      <c r="AD33" s="6">
        <v>9476661470</v>
      </c>
      <c r="AE33" s="2">
        <v>1.0430999999999999</v>
      </c>
      <c r="AF33" s="3">
        <v>0.95675468809797182</v>
      </c>
      <c r="AG33" s="7">
        <f t="shared" si="7"/>
        <v>9905006568.4439983</v>
      </c>
      <c r="AH33" s="6">
        <v>10854329870</v>
      </c>
      <c r="AI33" s="2">
        <v>1.0451999999999999</v>
      </c>
      <c r="AJ33" s="3">
        <v>1</v>
      </c>
      <c r="AK33" s="7">
        <f t="shared" si="8"/>
        <v>10854329870</v>
      </c>
    </row>
    <row r="34" spans="1:37" x14ac:dyDescent="0.25">
      <c r="A34" t="s">
        <v>124</v>
      </c>
      <c r="B34" s="6">
        <v>209015000</v>
      </c>
      <c r="C34" s="2">
        <v>1.0584</v>
      </c>
      <c r="D34" s="2">
        <v>0.64776647727787162</v>
      </c>
      <c r="E34" s="7">
        <f t="shared" si="0"/>
        <v>322670294.51469916</v>
      </c>
      <c r="F34" s="6">
        <v>264238000</v>
      </c>
      <c r="G34" s="2">
        <v>1.0590999999999999</v>
      </c>
      <c r="H34" s="2">
        <v>0.68604947608499378</v>
      </c>
      <c r="I34" s="7">
        <f t="shared" si="1"/>
        <v>385158810.27691931</v>
      </c>
      <c r="J34" s="6">
        <v>260353660</v>
      </c>
      <c r="K34" s="2">
        <v>1.0641</v>
      </c>
      <c r="L34" s="2">
        <v>0.7300252475020419</v>
      </c>
      <c r="M34" s="7">
        <f t="shared" si="2"/>
        <v>356636514.82036144</v>
      </c>
      <c r="N34" s="6">
        <v>287676820</v>
      </c>
      <c r="O34" s="2">
        <v>1.1067</v>
      </c>
      <c r="P34" s="2">
        <v>0.80791894141050979</v>
      </c>
      <c r="Q34" s="7">
        <f t="shared" si="3"/>
        <v>356071389.41161329</v>
      </c>
      <c r="R34" s="6">
        <v>324755640</v>
      </c>
      <c r="S34" s="2">
        <v>1.0629</v>
      </c>
      <c r="T34" s="2">
        <v>0.85873704282523078</v>
      </c>
      <c r="U34" s="7">
        <f t="shared" si="4"/>
        <v>378178212.659325</v>
      </c>
      <c r="V34" s="6">
        <v>353752320</v>
      </c>
      <c r="W34" s="2">
        <v>1.0295000000000001</v>
      </c>
      <c r="X34" s="2">
        <v>0.88406978558857519</v>
      </c>
      <c r="Y34" s="7">
        <f t="shared" si="5"/>
        <v>400140719.39409977</v>
      </c>
      <c r="Z34" s="6">
        <v>369916240</v>
      </c>
      <c r="AA34" s="2">
        <v>1.0375000000000001</v>
      </c>
      <c r="AB34" s="3">
        <v>0.9172224025481468</v>
      </c>
      <c r="AC34" s="7">
        <f t="shared" si="6"/>
        <v>403300485.21746868</v>
      </c>
      <c r="AD34" s="6">
        <v>356287260</v>
      </c>
      <c r="AE34" s="2">
        <v>1.0430999999999999</v>
      </c>
      <c r="AF34" s="3">
        <v>0.95675468809797182</v>
      </c>
      <c r="AG34" s="7">
        <f t="shared" si="7"/>
        <v>372391444.15199995</v>
      </c>
      <c r="AH34" s="6">
        <v>443801940</v>
      </c>
      <c r="AI34" s="2">
        <v>1.0451999999999999</v>
      </c>
      <c r="AJ34" s="3">
        <v>1</v>
      </c>
      <c r="AK34" s="7">
        <f t="shared" si="8"/>
        <v>443801940</v>
      </c>
    </row>
    <row r="35" spans="1:37" x14ac:dyDescent="0.25">
      <c r="A35" t="s">
        <v>125</v>
      </c>
      <c r="B35" s="6">
        <v>260786000</v>
      </c>
      <c r="C35" s="2">
        <v>1.0584</v>
      </c>
      <c r="D35" s="2">
        <v>0.64776647727787162</v>
      </c>
      <c r="E35" s="7">
        <f t="shared" si="0"/>
        <v>402592615.00519258</v>
      </c>
      <c r="F35" s="6">
        <v>309421000</v>
      </c>
      <c r="G35" s="2">
        <v>1.0590999999999999</v>
      </c>
      <c r="H35" s="2">
        <v>0.68604947608499378</v>
      </c>
      <c r="I35" s="7">
        <f t="shared" si="1"/>
        <v>451018491.79411983</v>
      </c>
      <c r="J35" s="6">
        <v>329204190</v>
      </c>
      <c r="K35" s="2">
        <v>1.0641</v>
      </c>
      <c r="L35" s="2">
        <v>0.7300252475020419</v>
      </c>
      <c r="M35" s="7">
        <f t="shared" si="2"/>
        <v>450949047.48356557</v>
      </c>
      <c r="N35" s="6">
        <v>357299490</v>
      </c>
      <c r="O35" s="2">
        <v>1.1067</v>
      </c>
      <c r="P35" s="2">
        <v>0.80791894141050979</v>
      </c>
      <c r="Q35" s="7">
        <f t="shared" si="3"/>
        <v>442246705.31452906</v>
      </c>
      <c r="R35" s="6">
        <v>403495370</v>
      </c>
      <c r="S35" s="2">
        <v>1.0629</v>
      </c>
      <c r="T35" s="2">
        <v>0.85873704282523078</v>
      </c>
      <c r="U35" s="7">
        <f t="shared" si="4"/>
        <v>469870693.67883193</v>
      </c>
      <c r="V35" s="6">
        <v>470704680</v>
      </c>
      <c r="W35" s="2">
        <v>1.0295000000000001</v>
      </c>
      <c r="X35" s="2">
        <v>0.88406978558857519</v>
      </c>
      <c r="Y35" s="7">
        <f t="shared" si="5"/>
        <v>532429325.91189653</v>
      </c>
      <c r="Z35" s="6">
        <v>498923000</v>
      </c>
      <c r="AA35" s="2">
        <v>1.0375000000000001</v>
      </c>
      <c r="AB35" s="3">
        <v>0.9172224025481468</v>
      </c>
      <c r="AC35" s="7">
        <f t="shared" si="6"/>
        <v>543949862.77475989</v>
      </c>
      <c r="AD35" s="6">
        <v>493029030</v>
      </c>
      <c r="AE35" s="2">
        <v>1.0430999999999999</v>
      </c>
      <c r="AF35" s="3">
        <v>0.95675468809797182</v>
      </c>
      <c r="AG35" s="7">
        <f t="shared" si="7"/>
        <v>515313942.1559999</v>
      </c>
      <c r="AH35" s="6">
        <v>596139520</v>
      </c>
      <c r="AI35" s="2">
        <v>1.0451999999999999</v>
      </c>
      <c r="AJ35" s="3">
        <v>1</v>
      </c>
      <c r="AK35" s="7">
        <f t="shared" si="8"/>
        <v>596139520</v>
      </c>
    </row>
    <row r="36" spans="1:37" x14ac:dyDescent="0.25">
      <c r="A36" t="s">
        <v>126</v>
      </c>
      <c r="B36" s="6">
        <v>56546000</v>
      </c>
      <c r="C36" s="2">
        <v>1.0584</v>
      </c>
      <c r="D36" s="2">
        <v>0.64776647727787162</v>
      </c>
      <c r="E36" s="7">
        <f t="shared" si="0"/>
        <v>87293804.146248728</v>
      </c>
      <c r="F36" s="6">
        <v>61517000</v>
      </c>
      <c r="G36" s="2">
        <v>1.0590999999999999</v>
      </c>
      <c r="H36" s="2">
        <v>0.68604947608499378</v>
      </c>
      <c r="I36" s="7">
        <f t="shared" si="1"/>
        <v>89668459.99366194</v>
      </c>
      <c r="J36" s="6">
        <v>72679910</v>
      </c>
      <c r="K36" s="2">
        <v>1.0641</v>
      </c>
      <c r="L36" s="2">
        <v>0.7300252475020419</v>
      </c>
      <c r="M36" s="7">
        <f t="shared" si="2"/>
        <v>99558077.270192921</v>
      </c>
      <c r="N36" s="6">
        <v>85506110</v>
      </c>
      <c r="O36" s="2">
        <v>1.1067</v>
      </c>
      <c r="P36" s="2">
        <v>0.80791894141050979</v>
      </c>
      <c r="Q36" s="7">
        <f t="shared" si="3"/>
        <v>105835010.93651633</v>
      </c>
      <c r="R36" s="6">
        <v>95817310</v>
      </c>
      <c r="S36" s="2">
        <v>1.0629</v>
      </c>
      <c r="T36" s="2">
        <v>0.85873704282523078</v>
      </c>
      <c r="U36" s="7">
        <f t="shared" si="4"/>
        <v>111579337.12136444</v>
      </c>
      <c r="V36" s="6">
        <v>96497570</v>
      </c>
      <c r="W36" s="2">
        <v>1.0295000000000001</v>
      </c>
      <c r="X36" s="2">
        <v>0.88406978558857519</v>
      </c>
      <c r="Y36" s="7">
        <f t="shared" si="5"/>
        <v>109151530.31245844</v>
      </c>
      <c r="Z36" s="6">
        <v>96210880</v>
      </c>
      <c r="AA36" s="2">
        <v>1.0375000000000001</v>
      </c>
      <c r="AB36" s="3">
        <v>0.9172224025481468</v>
      </c>
      <c r="AC36" s="7">
        <f t="shared" si="6"/>
        <v>104893731.04354557</v>
      </c>
      <c r="AD36" s="6">
        <v>105022450</v>
      </c>
      <c r="AE36" s="2">
        <v>1.0430999999999999</v>
      </c>
      <c r="AF36" s="3">
        <v>0.95675468809797182</v>
      </c>
      <c r="AG36" s="7">
        <f t="shared" si="7"/>
        <v>109769464.73999998</v>
      </c>
      <c r="AH36" s="6">
        <v>126740990</v>
      </c>
      <c r="AI36" s="2">
        <v>1.0451999999999999</v>
      </c>
      <c r="AJ36" s="3">
        <v>1</v>
      </c>
      <c r="AK36" s="7">
        <f t="shared" si="8"/>
        <v>126740990</v>
      </c>
    </row>
    <row r="37" spans="1:37" x14ac:dyDescent="0.25">
      <c r="A37" t="s">
        <v>127</v>
      </c>
      <c r="B37" s="6">
        <v>115098000</v>
      </c>
      <c r="C37" s="2">
        <v>1.0584</v>
      </c>
      <c r="D37" s="2">
        <v>0.64776647727787162</v>
      </c>
      <c r="E37" s="7">
        <f t="shared" si="0"/>
        <v>177684403.31101999</v>
      </c>
      <c r="F37" s="6">
        <v>127805000</v>
      </c>
      <c r="G37" s="2">
        <v>1.0590999999999999</v>
      </c>
      <c r="H37" s="2">
        <v>0.68604947608499378</v>
      </c>
      <c r="I37" s="7">
        <f t="shared" si="1"/>
        <v>186291228.92029789</v>
      </c>
      <c r="J37" s="6">
        <v>149176150</v>
      </c>
      <c r="K37" s="2">
        <v>1.0641</v>
      </c>
      <c r="L37" s="2">
        <v>0.7300252475020419</v>
      </c>
      <c r="M37" s="7">
        <f t="shared" si="2"/>
        <v>204343823.05330166</v>
      </c>
      <c r="N37" s="6">
        <v>160713120</v>
      </c>
      <c r="O37" s="2">
        <v>1.1067</v>
      </c>
      <c r="P37" s="2">
        <v>0.80791894141050979</v>
      </c>
      <c r="Q37" s="7">
        <f t="shared" si="3"/>
        <v>198922332.13324359</v>
      </c>
      <c r="R37" s="6">
        <v>173133830</v>
      </c>
      <c r="S37" s="2">
        <v>1.0629</v>
      </c>
      <c r="T37" s="2">
        <v>0.85873704282523078</v>
      </c>
      <c r="U37" s="7">
        <f t="shared" si="4"/>
        <v>201614488.9131515</v>
      </c>
      <c r="V37" s="6">
        <v>190014780</v>
      </c>
      <c r="W37" s="2">
        <v>1.0295000000000001</v>
      </c>
      <c r="X37" s="2">
        <v>0.88406978558857519</v>
      </c>
      <c r="Y37" s="7">
        <f t="shared" si="5"/>
        <v>214931878.79223406</v>
      </c>
      <c r="Z37" s="6">
        <v>186281710</v>
      </c>
      <c r="AA37" s="2">
        <v>1.0375000000000001</v>
      </c>
      <c r="AB37" s="3">
        <v>0.9172224025481468</v>
      </c>
      <c r="AC37" s="7">
        <f t="shared" si="6"/>
        <v>203093284.11788514</v>
      </c>
      <c r="AD37" s="6">
        <v>209764170</v>
      </c>
      <c r="AE37" s="2">
        <v>1.0430999999999999</v>
      </c>
      <c r="AF37" s="3">
        <v>0.95675468809797182</v>
      </c>
      <c r="AG37" s="7">
        <f t="shared" si="7"/>
        <v>219245510.48399997</v>
      </c>
      <c r="AH37" s="6">
        <v>255465560</v>
      </c>
      <c r="AI37" s="2">
        <v>1.0451999999999999</v>
      </c>
      <c r="AJ37" s="3">
        <v>1</v>
      </c>
      <c r="AK37" s="7">
        <f t="shared" si="8"/>
        <v>255465560</v>
      </c>
    </row>
    <row r="38" spans="1:37" x14ac:dyDescent="0.25">
      <c r="A38" t="s">
        <v>128</v>
      </c>
      <c r="B38" s="6">
        <v>133433000</v>
      </c>
      <c r="C38" s="2">
        <v>1.0584</v>
      </c>
      <c r="D38" s="2">
        <v>0.64776647727787162</v>
      </c>
      <c r="E38" s="7">
        <f t="shared" si="0"/>
        <v>205989356.7829096</v>
      </c>
      <c r="F38" s="6">
        <v>149547000</v>
      </c>
      <c r="G38" s="2">
        <v>1.0590999999999999</v>
      </c>
      <c r="H38" s="2">
        <v>0.68604947608499378</v>
      </c>
      <c r="I38" s="7">
        <f t="shared" si="1"/>
        <v>217982820.79217392</v>
      </c>
      <c r="J38" s="6">
        <v>178964340</v>
      </c>
      <c r="K38" s="2">
        <v>1.0641</v>
      </c>
      <c r="L38" s="2">
        <v>0.7300252475020419</v>
      </c>
      <c r="M38" s="7">
        <f t="shared" si="2"/>
        <v>245148151.53636098</v>
      </c>
      <c r="N38" s="6">
        <v>194274630</v>
      </c>
      <c r="O38" s="2">
        <v>1.1067</v>
      </c>
      <c r="P38" s="2">
        <v>0.80791894141050979</v>
      </c>
      <c r="Q38" s="7">
        <f t="shared" si="3"/>
        <v>240463021.77397221</v>
      </c>
      <c r="R38" s="6">
        <v>220671260</v>
      </c>
      <c r="S38" s="2">
        <v>1.0629</v>
      </c>
      <c r="T38" s="2">
        <v>0.85873704282523078</v>
      </c>
      <c r="U38" s="7">
        <f t="shared" si="4"/>
        <v>256971865.65283731</v>
      </c>
      <c r="V38" s="6">
        <v>233581320</v>
      </c>
      <c r="W38" s="2">
        <v>1.0295000000000001</v>
      </c>
      <c r="X38" s="2">
        <v>0.88406978558857519</v>
      </c>
      <c r="Y38" s="7">
        <f t="shared" si="5"/>
        <v>264211404.80951029</v>
      </c>
      <c r="Z38" s="6">
        <v>257727470</v>
      </c>
      <c r="AA38" s="2">
        <v>1.0375000000000001</v>
      </c>
      <c r="AB38" s="3">
        <v>0.9172224025481468</v>
      </c>
      <c r="AC38" s="7">
        <f t="shared" si="6"/>
        <v>280986889.63985634</v>
      </c>
      <c r="AD38" s="6">
        <v>241806870</v>
      </c>
      <c r="AE38" s="2">
        <v>1.0430999999999999</v>
      </c>
      <c r="AF38" s="3">
        <v>0.95675468809797182</v>
      </c>
      <c r="AG38" s="7">
        <f t="shared" si="7"/>
        <v>252736540.52399996</v>
      </c>
      <c r="AH38" s="6">
        <v>319738100</v>
      </c>
      <c r="AI38" s="2">
        <v>1.0451999999999999</v>
      </c>
      <c r="AJ38" s="3">
        <v>1</v>
      </c>
      <c r="AK38" s="7">
        <f t="shared" si="8"/>
        <v>319738100</v>
      </c>
    </row>
    <row r="39" spans="1:37" x14ac:dyDescent="0.25">
      <c r="A39" t="s">
        <v>129</v>
      </c>
      <c r="B39" s="6">
        <v>286219000</v>
      </c>
      <c r="C39" s="2">
        <v>1.0584</v>
      </c>
      <c r="D39" s="2">
        <v>0.64776647727787162</v>
      </c>
      <c r="E39" s="7">
        <f t="shared" si="0"/>
        <v>441855221.04012954</v>
      </c>
      <c r="F39" s="6">
        <v>331140000</v>
      </c>
      <c r="G39" s="2">
        <v>1.0590999999999999</v>
      </c>
      <c r="H39" s="2">
        <v>0.68604947608499378</v>
      </c>
      <c r="I39" s="7">
        <f t="shared" si="1"/>
        <v>482676558.38713229</v>
      </c>
      <c r="J39" s="6">
        <v>334790950</v>
      </c>
      <c r="K39" s="2">
        <v>1.0641</v>
      </c>
      <c r="L39" s="2">
        <v>0.7300252475020419</v>
      </c>
      <c r="M39" s="7">
        <f t="shared" si="2"/>
        <v>458601878.69607013</v>
      </c>
      <c r="N39" s="6">
        <v>365287940</v>
      </c>
      <c r="O39" s="2">
        <v>1.1067</v>
      </c>
      <c r="P39" s="2">
        <v>0.80791894141050979</v>
      </c>
      <c r="Q39" s="7">
        <f t="shared" si="3"/>
        <v>452134392.79225218</v>
      </c>
      <c r="R39" s="6">
        <v>398980390</v>
      </c>
      <c r="S39" s="2">
        <v>1.0629</v>
      </c>
      <c r="T39" s="2">
        <v>0.85873704282523078</v>
      </c>
      <c r="U39" s="7">
        <f t="shared" si="4"/>
        <v>464612995.71678084</v>
      </c>
      <c r="V39" s="6">
        <v>382632460</v>
      </c>
      <c r="W39" s="2">
        <v>1.0295000000000001</v>
      </c>
      <c r="X39" s="2">
        <v>0.88406978558857519</v>
      </c>
      <c r="Y39" s="7">
        <f t="shared" si="5"/>
        <v>432807982.17219919</v>
      </c>
      <c r="Z39" s="6">
        <v>403393290</v>
      </c>
      <c r="AA39" s="2">
        <v>1.0375000000000001</v>
      </c>
      <c r="AB39" s="3">
        <v>0.9172224025481468</v>
      </c>
      <c r="AC39" s="7">
        <f t="shared" si="6"/>
        <v>439798776.04311466</v>
      </c>
      <c r="AD39" s="6">
        <v>420026140</v>
      </c>
      <c r="AE39" s="2">
        <v>1.0430999999999999</v>
      </c>
      <c r="AF39" s="3">
        <v>0.95675468809797182</v>
      </c>
      <c r="AG39" s="7">
        <f t="shared" si="7"/>
        <v>439011321.52799994</v>
      </c>
      <c r="AH39" s="6">
        <v>576492010</v>
      </c>
      <c r="AI39" s="2">
        <v>1.0451999999999999</v>
      </c>
      <c r="AJ39" s="3">
        <v>1</v>
      </c>
      <c r="AK39" s="7">
        <f t="shared" si="8"/>
        <v>576492010</v>
      </c>
    </row>
    <row r="40" spans="1:37" x14ac:dyDescent="0.25">
      <c r="A40" t="s">
        <v>130</v>
      </c>
      <c r="B40" s="6">
        <v>162237000</v>
      </c>
      <c r="C40" s="2">
        <v>1.0584</v>
      </c>
      <c r="D40" s="2">
        <v>0.64776647727787162</v>
      </c>
      <c r="E40" s="7">
        <f t="shared" si="0"/>
        <v>250455998.71387815</v>
      </c>
      <c r="F40" s="6">
        <v>179532000</v>
      </c>
      <c r="G40" s="2">
        <v>1.0590999999999999</v>
      </c>
      <c r="H40" s="2">
        <v>0.68604947608499378</v>
      </c>
      <c r="I40" s="7">
        <f t="shared" si="1"/>
        <v>261689581.08461264</v>
      </c>
      <c r="J40" s="6">
        <v>208698500</v>
      </c>
      <c r="K40" s="2">
        <v>1.0641</v>
      </c>
      <c r="L40" s="2">
        <v>0.7300252475020419</v>
      </c>
      <c r="M40" s="7">
        <f t="shared" si="2"/>
        <v>285878468.88051122</v>
      </c>
      <c r="N40" s="6">
        <v>229390100</v>
      </c>
      <c r="O40" s="2">
        <v>1.1067</v>
      </c>
      <c r="P40" s="2">
        <v>0.80791894141050979</v>
      </c>
      <c r="Q40" s="7">
        <f t="shared" si="3"/>
        <v>283927122.19312251</v>
      </c>
      <c r="R40" s="6">
        <v>245272710</v>
      </c>
      <c r="S40" s="2">
        <v>1.0629</v>
      </c>
      <c r="T40" s="2">
        <v>0.85873704282523078</v>
      </c>
      <c r="U40" s="7">
        <f t="shared" si="4"/>
        <v>285620274.62220192</v>
      </c>
      <c r="V40" s="6">
        <v>262186310</v>
      </c>
      <c r="W40" s="2">
        <v>1.0295000000000001</v>
      </c>
      <c r="X40" s="2">
        <v>0.88406978558857519</v>
      </c>
      <c r="Y40" s="7">
        <f t="shared" si="5"/>
        <v>296567436.50100851</v>
      </c>
      <c r="Z40" s="6">
        <v>338280640</v>
      </c>
      <c r="AA40" s="2">
        <v>1.0375000000000001</v>
      </c>
      <c r="AB40" s="3">
        <v>0.9172224025481468</v>
      </c>
      <c r="AC40" s="7">
        <f t="shared" si="6"/>
        <v>368809831.79239672</v>
      </c>
      <c r="AD40" s="6">
        <v>472721620</v>
      </c>
      <c r="AE40" s="2">
        <v>1.0430999999999999</v>
      </c>
      <c r="AF40" s="3">
        <v>0.95675468809797182</v>
      </c>
      <c r="AG40" s="7">
        <f t="shared" si="7"/>
        <v>494088637.22399992</v>
      </c>
      <c r="AH40" s="6">
        <v>296582230</v>
      </c>
      <c r="AI40" s="2">
        <v>1.0451999999999999</v>
      </c>
      <c r="AJ40" s="3">
        <v>1</v>
      </c>
      <c r="AK40" s="7">
        <f t="shared" si="8"/>
        <v>296582230</v>
      </c>
    </row>
    <row r="41" spans="1:37" x14ac:dyDescent="0.25">
      <c r="A41" t="s">
        <v>210</v>
      </c>
      <c r="B41" s="6">
        <v>460776000</v>
      </c>
      <c r="C41" s="2">
        <v>1.0584</v>
      </c>
      <c r="D41" s="2">
        <v>0.64776647727787162</v>
      </c>
      <c r="E41" s="7">
        <f t="shared" si="0"/>
        <v>711330419.4689616</v>
      </c>
      <c r="F41" s="6">
        <v>478296000</v>
      </c>
      <c r="G41" s="2">
        <v>1.0590999999999999</v>
      </c>
      <c r="H41" s="2">
        <v>0.68604947608499378</v>
      </c>
      <c r="I41" s="7">
        <f t="shared" si="1"/>
        <v>697174207.79830825</v>
      </c>
      <c r="J41" s="6">
        <v>524677189.99999994</v>
      </c>
      <c r="K41" s="2">
        <v>1.0641</v>
      </c>
      <c r="L41" s="2">
        <v>0.7300252475020419</v>
      </c>
      <c r="M41" s="7">
        <f t="shared" si="2"/>
        <v>718711019.64666283</v>
      </c>
      <c r="N41" s="6">
        <v>578760330</v>
      </c>
      <c r="O41" s="2">
        <v>1.1067</v>
      </c>
      <c r="P41" s="2">
        <v>0.80791894141050979</v>
      </c>
      <c r="Q41" s="7">
        <f t="shared" si="3"/>
        <v>716359402.33010018</v>
      </c>
      <c r="R41" s="6">
        <v>651574420</v>
      </c>
      <c r="S41" s="2">
        <v>1.0629</v>
      </c>
      <c r="T41" s="2">
        <v>0.85873704282523078</v>
      </c>
      <c r="U41" s="7">
        <f t="shared" si="4"/>
        <v>758758953.56316626</v>
      </c>
      <c r="V41" s="6">
        <v>648881630</v>
      </c>
      <c r="W41" s="2">
        <v>1.0295000000000001</v>
      </c>
      <c r="X41" s="2">
        <v>0.88406978558857519</v>
      </c>
      <c r="Y41" s="7">
        <f t="shared" si="5"/>
        <v>733971051.35541177</v>
      </c>
      <c r="Z41" s="6">
        <v>821359610</v>
      </c>
      <c r="AA41" s="2">
        <v>1.0375000000000001</v>
      </c>
      <c r="AB41" s="3">
        <v>0.9172224025481468</v>
      </c>
      <c r="AC41" s="7">
        <f t="shared" si="6"/>
        <v>895485770.646433</v>
      </c>
      <c r="AD41" s="6">
        <v>810886220</v>
      </c>
      <c r="AE41" s="2">
        <v>1.0430999999999999</v>
      </c>
      <c r="AF41" s="3">
        <v>0.95675468809797182</v>
      </c>
      <c r="AG41" s="7">
        <f t="shared" si="7"/>
        <v>847538277.14399993</v>
      </c>
      <c r="AH41" s="6">
        <v>1059218929.9999999</v>
      </c>
      <c r="AI41" s="2">
        <v>1.0451999999999999</v>
      </c>
      <c r="AJ41" s="3">
        <v>1</v>
      </c>
      <c r="AK41" s="7">
        <f t="shared" si="8"/>
        <v>1059218929.9999999</v>
      </c>
    </row>
    <row r="42" spans="1:37" x14ac:dyDescent="0.25">
      <c r="A42" t="s">
        <v>132</v>
      </c>
      <c r="B42" s="6">
        <v>362817000</v>
      </c>
      <c r="C42" s="2">
        <v>1.0584</v>
      </c>
      <c r="D42" s="2">
        <v>0.64776647727787162</v>
      </c>
      <c r="E42" s="7">
        <f t="shared" si="0"/>
        <v>560104625.24191844</v>
      </c>
      <c r="F42" s="6">
        <v>393194000</v>
      </c>
      <c r="G42" s="2">
        <v>1.0590999999999999</v>
      </c>
      <c r="H42" s="2">
        <v>0.68604947608499378</v>
      </c>
      <c r="I42" s="7">
        <f t="shared" si="1"/>
        <v>573127760.76121902</v>
      </c>
      <c r="J42" s="6">
        <v>447454550</v>
      </c>
      <c r="K42" s="2">
        <v>1.0641</v>
      </c>
      <c r="L42" s="2">
        <v>0.7300252475020419</v>
      </c>
      <c r="M42" s="7">
        <f t="shared" si="2"/>
        <v>612930239.78427327</v>
      </c>
      <c r="N42" s="6">
        <v>455741000</v>
      </c>
      <c r="O42" s="2">
        <v>1.1067</v>
      </c>
      <c r="P42" s="2">
        <v>0.80791894141050979</v>
      </c>
      <c r="Q42" s="7">
        <f t="shared" si="3"/>
        <v>564092480.86737764</v>
      </c>
      <c r="R42" s="6">
        <v>616740830</v>
      </c>
      <c r="S42" s="2">
        <v>1.0629</v>
      </c>
      <c r="T42" s="2">
        <v>0.85873704282523078</v>
      </c>
      <c r="U42" s="7">
        <f t="shared" si="4"/>
        <v>718195209.06066048</v>
      </c>
      <c r="V42" s="6">
        <v>614871760</v>
      </c>
      <c r="W42" s="2">
        <v>1.0295000000000001</v>
      </c>
      <c r="X42" s="2">
        <v>0.88406978558857519</v>
      </c>
      <c r="Y42" s="7">
        <f t="shared" si="5"/>
        <v>695501384.64538193</v>
      </c>
      <c r="Z42" s="6">
        <v>748158390</v>
      </c>
      <c r="AA42" s="2">
        <v>1.0375000000000001</v>
      </c>
      <c r="AB42" s="3">
        <v>0.9172224025481468</v>
      </c>
      <c r="AC42" s="7">
        <f t="shared" si="6"/>
        <v>815678278.15972662</v>
      </c>
      <c r="AD42" s="6">
        <v>686232500</v>
      </c>
      <c r="AE42" s="2">
        <v>1.0430999999999999</v>
      </c>
      <c r="AF42" s="3">
        <v>0.95675468809797182</v>
      </c>
      <c r="AG42" s="7">
        <f t="shared" si="7"/>
        <v>717250208.99999988</v>
      </c>
      <c r="AH42" s="6">
        <v>935253340</v>
      </c>
      <c r="AI42" s="2">
        <v>1.0451999999999999</v>
      </c>
      <c r="AJ42" s="3">
        <v>1</v>
      </c>
      <c r="AK42" s="7">
        <f t="shared" si="8"/>
        <v>935253340</v>
      </c>
    </row>
    <row r="43" spans="1:37" x14ac:dyDescent="0.25">
      <c r="A43" t="s">
        <v>133</v>
      </c>
      <c r="B43" s="6">
        <v>414931000</v>
      </c>
      <c r="C43" s="2">
        <v>1.0584</v>
      </c>
      <c r="D43" s="2">
        <v>0.64776647727787162</v>
      </c>
      <c r="E43" s="7">
        <f t="shared" si="0"/>
        <v>640556457.54265785</v>
      </c>
      <c r="F43" s="6">
        <v>578832000</v>
      </c>
      <c r="G43" s="2">
        <v>1.0590999999999999</v>
      </c>
      <c r="H43" s="2">
        <v>0.68604947608499378</v>
      </c>
      <c r="I43" s="7">
        <f t="shared" si="1"/>
        <v>843717574.57371664</v>
      </c>
      <c r="J43" s="6">
        <v>660934300</v>
      </c>
      <c r="K43" s="2">
        <v>1.0641</v>
      </c>
      <c r="L43" s="2">
        <v>0.7300252475020419</v>
      </c>
      <c r="M43" s="7">
        <f t="shared" si="2"/>
        <v>905358139.68290377</v>
      </c>
      <c r="N43" s="6">
        <v>796822620</v>
      </c>
      <c r="O43" s="2">
        <v>1.1067</v>
      </c>
      <c r="P43" s="2">
        <v>0.80791894141050979</v>
      </c>
      <c r="Q43" s="7">
        <f t="shared" si="3"/>
        <v>986265551.1069746</v>
      </c>
      <c r="R43" s="6">
        <v>1034594170</v>
      </c>
      <c r="S43" s="2">
        <v>1.0629</v>
      </c>
      <c r="T43" s="2">
        <v>0.85873704282523078</v>
      </c>
      <c r="U43" s="7">
        <f t="shared" si="4"/>
        <v>1204785770.7362921</v>
      </c>
      <c r="V43" s="6">
        <v>1091462050</v>
      </c>
      <c r="W43" s="2">
        <v>1.0295000000000001</v>
      </c>
      <c r="X43" s="2">
        <v>0.88406978558857519</v>
      </c>
      <c r="Y43" s="7">
        <f t="shared" si="5"/>
        <v>1234588114.86624</v>
      </c>
      <c r="Z43" s="6">
        <v>1248436230</v>
      </c>
      <c r="AA43" s="2">
        <v>1.0375000000000001</v>
      </c>
      <c r="AB43" s="3">
        <v>0.9172224025481468</v>
      </c>
      <c r="AC43" s="7">
        <f t="shared" si="6"/>
        <v>1361105252.6973872</v>
      </c>
      <c r="AD43" s="6">
        <v>1382579180</v>
      </c>
      <c r="AE43" s="2">
        <v>1.0430999999999999</v>
      </c>
      <c r="AF43" s="3">
        <v>0.95675468809797182</v>
      </c>
      <c r="AG43" s="7">
        <f t="shared" si="7"/>
        <v>1445071758.9359999</v>
      </c>
      <c r="AH43" s="6">
        <v>1459822940</v>
      </c>
      <c r="AI43" s="2">
        <v>1.0451999999999999</v>
      </c>
      <c r="AJ43" s="3">
        <v>1</v>
      </c>
      <c r="AK43" s="7">
        <f t="shared" si="8"/>
        <v>1459822940</v>
      </c>
    </row>
    <row r="44" spans="1:37" x14ac:dyDescent="0.25">
      <c r="A44" t="s">
        <v>134</v>
      </c>
      <c r="B44" s="6">
        <v>56926000</v>
      </c>
      <c r="C44" s="2">
        <v>1.0584</v>
      </c>
      <c r="D44" s="2">
        <v>0.64776647727787162</v>
      </c>
      <c r="E44" s="7">
        <f t="shared" si="0"/>
        <v>87880435.306287885</v>
      </c>
      <c r="F44" s="6">
        <v>83031000</v>
      </c>
      <c r="G44" s="2">
        <v>1.0590999999999999</v>
      </c>
      <c r="H44" s="2">
        <v>0.68604947608499378</v>
      </c>
      <c r="I44" s="7">
        <f t="shared" si="1"/>
        <v>121027714.31854194</v>
      </c>
      <c r="J44" s="6">
        <v>82794240</v>
      </c>
      <c r="K44" s="2">
        <v>1.0641</v>
      </c>
      <c r="L44" s="2">
        <v>0.7300252475020419</v>
      </c>
      <c r="M44" s="7">
        <f t="shared" si="2"/>
        <v>113412844.66982551</v>
      </c>
      <c r="N44" s="6">
        <v>81697920</v>
      </c>
      <c r="O44" s="2">
        <v>1.1067</v>
      </c>
      <c r="P44" s="2">
        <v>0.80791894141050979</v>
      </c>
      <c r="Q44" s="7">
        <f t="shared" si="3"/>
        <v>101121431.63442515</v>
      </c>
      <c r="R44" s="6">
        <v>103129510</v>
      </c>
      <c r="S44" s="2">
        <v>1.0629</v>
      </c>
      <c r="T44" s="2">
        <v>0.85873704282523078</v>
      </c>
      <c r="U44" s="7">
        <f t="shared" si="4"/>
        <v>120094400.097969</v>
      </c>
      <c r="V44" s="6">
        <v>123781970</v>
      </c>
      <c r="W44" s="2">
        <v>1.0295000000000001</v>
      </c>
      <c r="X44" s="2">
        <v>0.88406978558857519</v>
      </c>
      <c r="Y44" s="7">
        <f t="shared" si="5"/>
        <v>140013799.83548623</v>
      </c>
      <c r="Z44" s="6">
        <v>130331610</v>
      </c>
      <c r="AA44" s="2">
        <v>1.0375000000000001</v>
      </c>
      <c r="AB44" s="3">
        <v>0.9172224025481468</v>
      </c>
      <c r="AC44" s="7">
        <f t="shared" si="6"/>
        <v>142093792.77907315</v>
      </c>
      <c r="AD44" s="6">
        <v>107706140</v>
      </c>
      <c r="AE44" s="2">
        <v>1.0430999999999999</v>
      </c>
      <c r="AF44" s="3">
        <v>0.95675468809797182</v>
      </c>
      <c r="AG44" s="7">
        <f t="shared" si="7"/>
        <v>112574457.52799998</v>
      </c>
      <c r="AH44" s="6">
        <v>138550710</v>
      </c>
      <c r="AI44" s="2">
        <v>1.0451999999999999</v>
      </c>
      <c r="AJ44" s="3">
        <v>1</v>
      </c>
      <c r="AK44" s="7">
        <f t="shared" si="8"/>
        <v>138550710</v>
      </c>
    </row>
    <row r="45" spans="1:37" x14ac:dyDescent="0.25">
      <c r="A45" t="s">
        <v>135</v>
      </c>
      <c r="B45" s="6">
        <v>102994000</v>
      </c>
      <c r="C45" s="2">
        <v>1.0584</v>
      </c>
      <c r="D45" s="2">
        <v>0.64776647727787162</v>
      </c>
      <c r="E45" s="7">
        <f t="shared" si="0"/>
        <v>158998657.09756202</v>
      </c>
      <c r="F45" s="6">
        <v>129227000</v>
      </c>
      <c r="G45" s="2">
        <v>1.0590999999999999</v>
      </c>
      <c r="H45" s="2">
        <v>0.68604947608499378</v>
      </c>
      <c r="I45" s="7">
        <f t="shared" si="1"/>
        <v>188363965.72656262</v>
      </c>
      <c r="J45" s="6">
        <v>131889310</v>
      </c>
      <c r="K45" s="2">
        <v>1.0641</v>
      </c>
      <c r="L45" s="2">
        <v>0.7300252475020419</v>
      </c>
      <c r="M45" s="7">
        <f t="shared" si="2"/>
        <v>180664039.29356033</v>
      </c>
      <c r="N45" s="6">
        <v>153131970</v>
      </c>
      <c r="O45" s="2">
        <v>1.1067</v>
      </c>
      <c r="P45" s="2">
        <v>0.80791894141050979</v>
      </c>
      <c r="Q45" s="7">
        <f t="shared" si="3"/>
        <v>189538779.38875118</v>
      </c>
      <c r="R45" s="6">
        <v>265973380</v>
      </c>
      <c r="S45" s="2">
        <v>1.0629</v>
      </c>
      <c r="T45" s="2">
        <v>0.85873704282523078</v>
      </c>
      <c r="U45" s="7">
        <f t="shared" si="4"/>
        <v>309726222.03992963</v>
      </c>
      <c r="V45" s="6">
        <v>191747080</v>
      </c>
      <c r="W45" s="2">
        <v>1.0295000000000001</v>
      </c>
      <c r="X45" s="2">
        <v>0.88406978558857519</v>
      </c>
      <c r="Y45" s="7">
        <f t="shared" si="5"/>
        <v>216891339.49119541</v>
      </c>
      <c r="Z45" s="6">
        <v>475057750</v>
      </c>
      <c r="AA45" s="2">
        <v>1.0375000000000001</v>
      </c>
      <c r="AB45" s="3">
        <v>0.9172224025481468</v>
      </c>
      <c r="AC45" s="7">
        <f t="shared" si="6"/>
        <v>517930818.82892984</v>
      </c>
      <c r="AD45" s="6">
        <v>198720210</v>
      </c>
      <c r="AE45" s="2">
        <v>1.0430999999999999</v>
      </c>
      <c r="AF45" s="3">
        <v>0.95675468809797182</v>
      </c>
      <c r="AG45" s="7">
        <f t="shared" si="7"/>
        <v>207702363.49199998</v>
      </c>
      <c r="AH45" s="6">
        <v>260945630</v>
      </c>
      <c r="AI45" s="2">
        <v>1.0451999999999999</v>
      </c>
      <c r="AJ45" s="3">
        <v>1</v>
      </c>
      <c r="AK45" s="7">
        <f t="shared" si="8"/>
        <v>260945630</v>
      </c>
    </row>
    <row r="46" spans="1:37" x14ac:dyDescent="0.25">
      <c r="A46" t="s">
        <v>136</v>
      </c>
      <c r="B46" s="6">
        <v>332718000</v>
      </c>
      <c r="C46" s="2">
        <v>1.0584</v>
      </c>
      <c r="D46" s="2">
        <v>0.64776647727787162</v>
      </c>
      <c r="E46" s="7">
        <f t="shared" si="0"/>
        <v>513638806.06818491</v>
      </c>
      <c r="F46" s="6">
        <v>379233000</v>
      </c>
      <c r="G46" s="2">
        <v>1.0590999999999999</v>
      </c>
      <c r="H46" s="2">
        <v>0.68604947608499378</v>
      </c>
      <c r="I46" s="7">
        <f t="shared" si="1"/>
        <v>552777916.49099267</v>
      </c>
      <c r="J46" s="6">
        <v>440558930</v>
      </c>
      <c r="K46" s="2">
        <v>1.0641</v>
      </c>
      <c r="L46" s="2">
        <v>0.7300252475020419</v>
      </c>
      <c r="M46" s="7">
        <f t="shared" si="2"/>
        <v>603484511.67610848</v>
      </c>
      <c r="N46" s="6">
        <v>456622070</v>
      </c>
      <c r="O46" s="2">
        <v>1.1067</v>
      </c>
      <c r="P46" s="2">
        <v>0.80791894141050979</v>
      </c>
      <c r="Q46" s="7">
        <f t="shared" si="3"/>
        <v>565183023.43896508</v>
      </c>
      <c r="R46" s="6">
        <v>532510540.00000006</v>
      </c>
      <c r="S46" s="2">
        <v>1.0629</v>
      </c>
      <c r="T46" s="2">
        <v>0.85873704282523078</v>
      </c>
      <c r="U46" s="7">
        <f t="shared" si="4"/>
        <v>620108966.3583734</v>
      </c>
      <c r="V46" s="6">
        <v>528355400</v>
      </c>
      <c r="W46" s="2">
        <v>1.0295000000000001</v>
      </c>
      <c r="X46" s="2">
        <v>0.88406978558857519</v>
      </c>
      <c r="Y46" s="7">
        <f t="shared" si="5"/>
        <v>597639924.59966719</v>
      </c>
      <c r="Z46" s="6">
        <v>605476850</v>
      </c>
      <c r="AA46" s="2">
        <v>1.0375000000000001</v>
      </c>
      <c r="AB46" s="3">
        <v>0.9172224025481468</v>
      </c>
      <c r="AC46" s="7">
        <f t="shared" si="6"/>
        <v>660119997.41602182</v>
      </c>
      <c r="AD46" s="6">
        <v>596916860</v>
      </c>
      <c r="AE46" s="2">
        <v>1.0430999999999999</v>
      </c>
      <c r="AF46" s="3">
        <v>0.95675468809797182</v>
      </c>
      <c r="AG46" s="7">
        <f t="shared" si="7"/>
        <v>623897502.07199991</v>
      </c>
      <c r="AH46" s="6">
        <v>715697160</v>
      </c>
      <c r="AI46" s="2">
        <v>1.0451999999999999</v>
      </c>
      <c r="AJ46" s="3">
        <v>1</v>
      </c>
      <c r="AK46" s="7">
        <f t="shared" si="8"/>
        <v>715697160</v>
      </c>
    </row>
    <row r="47" spans="1:37" x14ac:dyDescent="0.25">
      <c r="A47" t="s">
        <v>137</v>
      </c>
      <c r="B47" s="6">
        <v>103147000</v>
      </c>
      <c r="C47" s="2">
        <v>1.0584</v>
      </c>
      <c r="D47" s="2">
        <v>0.64776647727787162</v>
      </c>
      <c r="E47" s="7">
        <f t="shared" si="0"/>
        <v>159234853.32778829</v>
      </c>
      <c r="F47" s="6">
        <v>136896000</v>
      </c>
      <c r="G47" s="2">
        <v>1.0590999999999999</v>
      </c>
      <c r="H47" s="2">
        <v>0.68604947608499378</v>
      </c>
      <c r="I47" s="7">
        <f t="shared" si="1"/>
        <v>199542459.79635459</v>
      </c>
      <c r="J47" s="6">
        <v>165152850</v>
      </c>
      <c r="K47" s="2">
        <v>1.0641</v>
      </c>
      <c r="L47" s="2">
        <v>0.7300252475020419</v>
      </c>
      <c r="M47" s="7">
        <f t="shared" si="2"/>
        <v>226228956.55336642</v>
      </c>
      <c r="N47" s="6">
        <v>192936830</v>
      </c>
      <c r="O47" s="2">
        <v>1.1067</v>
      </c>
      <c r="P47" s="2">
        <v>0.80791894141050979</v>
      </c>
      <c r="Q47" s="7">
        <f t="shared" si="3"/>
        <v>238807162.5888114</v>
      </c>
      <c r="R47" s="6">
        <v>255085970</v>
      </c>
      <c r="S47" s="2">
        <v>1.0629</v>
      </c>
      <c r="T47" s="2">
        <v>0.85873704282523078</v>
      </c>
      <c r="U47" s="7">
        <f t="shared" si="4"/>
        <v>297047824.04724425</v>
      </c>
      <c r="V47" s="6">
        <v>270487110</v>
      </c>
      <c r="W47" s="2">
        <v>1.0295000000000001</v>
      </c>
      <c r="X47" s="2">
        <v>0.88406978558857519</v>
      </c>
      <c r="Y47" s="7">
        <f t="shared" si="5"/>
        <v>305956740.53029811</v>
      </c>
      <c r="Z47" s="6">
        <v>304985010</v>
      </c>
      <c r="AA47" s="2">
        <v>1.0375000000000001</v>
      </c>
      <c r="AB47" s="3">
        <v>0.9172224025481468</v>
      </c>
      <c r="AC47" s="7">
        <f t="shared" si="6"/>
        <v>332509333.78068113</v>
      </c>
      <c r="AD47" s="6">
        <v>302061250</v>
      </c>
      <c r="AE47" s="2">
        <v>1.0430999999999999</v>
      </c>
      <c r="AF47" s="3">
        <v>0.95675468809797182</v>
      </c>
      <c r="AG47" s="7">
        <f t="shared" si="7"/>
        <v>315714418.49999994</v>
      </c>
      <c r="AH47" s="6">
        <v>401833920</v>
      </c>
      <c r="AI47" s="2">
        <v>1.0451999999999999</v>
      </c>
      <c r="AJ47" s="3">
        <v>1</v>
      </c>
      <c r="AK47" s="7">
        <f t="shared" si="8"/>
        <v>401833920</v>
      </c>
    </row>
    <row r="48" spans="1:37" x14ac:dyDescent="0.25">
      <c r="A48" t="s">
        <v>138</v>
      </c>
      <c r="B48" s="6">
        <v>140981000</v>
      </c>
      <c r="C48" s="2">
        <v>1.0584</v>
      </c>
      <c r="D48" s="2">
        <v>0.64776647727787162</v>
      </c>
      <c r="E48" s="7">
        <f t="shared" si="0"/>
        <v>217641704.14074013</v>
      </c>
      <c r="F48" s="6">
        <v>144821000</v>
      </c>
      <c r="G48" s="2">
        <v>1.0590999999999999</v>
      </c>
      <c r="H48" s="2">
        <v>0.68604947608499378</v>
      </c>
      <c r="I48" s="7">
        <f t="shared" si="1"/>
        <v>211094104.79610702</v>
      </c>
      <c r="J48" s="6">
        <v>166014790</v>
      </c>
      <c r="K48" s="2">
        <v>1.0641</v>
      </c>
      <c r="L48" s="2">
        <v>0.7300252475020419</v>
      </c>
      <c r="M48" s="7">
        <f t="shared" si="2"/>
        <v>227409655.44419155</v>
      </c>
      <c r="N48" s="6">
        <v>171374670</v>
      </c>
      <c r="O48" s="2">
        <v>1.1067</v>
      </c>
      <c r="P48" s="2">
        <v>0.80791894141050979</v>
      </c>
      <c r="Q48" s="7">
        <f t="shared" si="3"/>
        <v>212118643.61145511</v>
      </c>
      <c r="R48" s="6">
        <v>272409740</v>
      </c>
      <c r="S48" s="2">
        <v>1.0629</v>
      </c>
      <c r="T48" s="2">
        <v>0.85873704282523078</v>
      </c>
      <c r="U48" s="7">
        <f t="shared" si="4"/>
        <v>317221368.60869122</v>
      </c>
      <c r="V48" s="6">
        <v>250998270</v>
      </c>
      <c r="W48" s="2">
        <v>1.0295000000000001</v>
      </c>
      <c r="X48" s="2">
        <v>0.88406978558857519</v>
      </c>
      <c r="Y48" s="7">
        <f t="shared" si="5"/>
        <v>283912281.69040555</v>
      </c>
      <c r="Z48" s="6">
        <v>284554210</v>
      </c>
      <c r="AA48" s="2">
        <v>1.0375000000000001</v>
      </c>
      <c r="AB48" s="3">
        <v>0.9172224025481468</v>
      </c>
      <c r="AC48" s="7">
        <f t="shared" si="6"/>
        <v>310234692.49058515</v>
      </c>
      <c r="AD48" s="6">
        <v>288711860</v>
      </c>
      <c r="AE48" s="2">
        <v>1.0430999999999999</v>
      </c>
      <c r="AF48" s="3">
        <v>0.95675468809797182</v>
      </c>
      <c r="AG48" s="7">
        <f t="shared" si="7"/>
        <v>301761636.07199997</v>
      </c>
      <c r="AH48" s="6">
        <v>414013800</v>
      </c>
      <c r="AI48" s="2">
        <v>1.0451999999999999</v>
      </c>
      <c r="AJ48" s="3">
        <v>1</v>
      </c>
      <c r="AK48" s="7">
        <f t="shared" si="8"/>
        <v>414013800</v>
      </c>
    </row>
    <row r="49" spans="1:37" x14ac:dyDescent="0.25">
      <c r="A49" t="s">
        <v>139</v>
      </c>
      <c r="B49" s="6">
        <v>179157000</v>
      </c>
      <c r="C49" s="2">
        <v>1.0584</v>
      </c>
      <c r="D49" s="2">
        <v>0.64776647727787162</v>
      </c>
      <c r="E49" s="7">
        <f t="shared" si="0"/>
        <v>276576522.99772722</v>
      </c>
      <c r="F49" s="6">
        <v>217239000</v>
      </c>
      <c r="G49" s="2">
        <v>1.0590999999999999</v>
      </c>
      <c r="H49" s="2">
        <v>0.68604947608499378</v>
      </c>
      <c r="I49" s="7">
        <f t="shared" si="1"/>
        <v>316652089.35031176</v>
      </c>
      <c r="J49" s="6">
        <v>316455770</v>
      </c>
      <c r="K49" s="2">
        <v>1.0641</v>
      </c>
      <c r="L49" s="2">
        <v>0.7300252475020419</v>
      </c>
      <c r="M49" s="7">
        <f t="shared" si="2"/>
        <v>433486062.41062212</v>
      </c>
      <c r="N49" s="6">
        <v>281177520</v>
      </c>
      <c r="O49" s="2">
        <v>1.1067</v>
      </c>
      <c r="P49" s="2">
        <v>0.80791894141050979</v>
      </c>
      <c r="Q49" s="7">
        <f t="shared" si="3"/>
        <v>348026894.26875508</v>
      </c>
      <c r="R49" s="6">
        <v>277078890</v>
      </c>
      <c r="S49" s="2">
        <v>1.0629</v>
      </c>
      <c r="T49" s="2">
        <v>0.85873704282523078</v>
      </c>
      <c r="U49" s="7">
        <f t="shared" si="4"/>
        <v>322658597.6638611</v>
      </c>
      <c r="V49" s="6">
        <v>294878290</v>
      </c>
      <c r="W49" s="2">
        <v>1.0295000000000001</v>
      </c>
      <c r="X49" s="2">
        <v>0.88406978558857519</v>
      </c>
      <c r="Y49" s="7">
        <f t="shared" si="5"/>
        <v>333546395.10011405</v>
      </c>
      <c r="Z49" s="6">
        <v>324212710</v>
      </c>
      <c r="AA49" s="2">
        <v>1.0375000000000001</v>
      </c>
      <c r="AB49" s="3">
        <v>0.9172224025481468</v>
      </c>
      <c r="AC49" s="7">
        <f t="shared" si="6"/>
        <v>353472297.55760509</v>
      </c>
      <c r="AD49" s="6">
        <v>363291520</v>
      </c>
      <c r="AE49" s="2">
        <v>1.0430999999999999</v>
      </c>
      <c r="AF49" s="3">
        <v>0.95675468809797182</v>
      </c>
      <c r="AG49" s="7">
        <f t="shared" si="7"/>
        <v>379712296.70399994</v>
      </c>
      <c r="AH49" s="6">
        <v>327146450</v>
      </c>
      <c r="AI49" s="2">
        <v>1.0451999999999999</v>
      </c>
      <c r="AJ49" s="3">
        <v>1</v>
      </c>
      <c r="AK49" s="7">
        <f t="shared" si="8"/>
        <v>327146450</v>
      </c>
    </row>
    <row r="50" spans="1:37" x14ac:dyDescent="0.25">
      <c r="A50" t="s">
        <v>140</v>
      </c>
      <c r="B50" s="6">
        <v>293363000</v>
      </c>
      <c r="C50" s="2">
        <v>1.0584</v>
      </c>
      <c r="D50" s="2">
        <v>0.64776647727787162</v>
      </c>
      <c r="E50" s="7">
        <f t="shared" si="0"/>
        <v>452883886.84886581</v>
      </c>
      <c r="F50" s="6">
        <v>301031000</v>
      </c>
      <c r="G50" s="2">
        <v>1.0590999999999999</v>
      </c>
      <c r="H50" s="2">
        <v>0.68604947608499378</v>
      </c>
      <c r="I50" s="7">
        <f t="shared" si="1"/>
        <v>438789053.11299396</v>
      </c>
      <c r="J50" s="6">
        <v>333516580</v>
      </c>
      <c r="K50" s="2">
        <v>1.0641</v>
      </c>
      <c r="L50" s="2">
        <v>0.7300252475020419</v>
      </c>
      <c r="M50" s="7">
        <f t="shared" si="2"/>
        <v>456856226.74175686</v>
      </c>
      <c r="N50" s="6">
        <v>379464350</v>
      </c>
      <c r="O50" s="2">
        <v>1.1067</v>
      </c>
      <c r="P50" s="2">
        <v>0.80791894141050979</v>
      </c>
      <c r="Q50" s="7">
        <f t="shared" si="3"/>
        <v>469681214.97128171</v>
      </c>
      <c r="R50" s="6">
        <v>409440160</v>
      </c>
      <c r="S50" s="2">
        <v>1.0629</v>
      </c>
      <c r="T50" s="2">
        <v>0.85873704282523078</v>
      </c>
      <c r="U50" s="7">
        <f t="shared" si="4"/>
        <v>476793406.57408768</v>
      </c>
      <c r="V50" s="6">
        <v>427607080</v>
      </c>
      <c r="W50" s="2">
        <v>1.0295000000000001</v>
      </c>
      <c r="X50" s="2">
        <v>0.88406978558857519</v>
      </c>
      <c r="Y50" s="7">
        <f t="shared" si="5"/>
        <v>483680233.13376534</v>
      </c>
      <c r="Z50" s="6">
        <v>596894940</v>
      </c>
      <c r="AA50" s="2">
        <v>1.0375000000000001</v>
      </c>
      <c r="AB50" s="3">
        <v>0.9172224025481468</v>
      </c>
      <c r="AC50" s="7">
        <f t="shared" si="6"/>
        <v>650763586.17251265</v>
      </c>
      <c r="AD50" s="6">
        <v>491949060</v>
      </c>
      <c r="AE50" s="2">
        <v>1.0430999999999999</v>
      </c>
      <c r="AF50" s="3">
        <v>0.95675468809797182</v>
      </c>
      <c r="AG50" s="7">
        <f t="shared" si="7"/>
        <v>514185157.51199991</v>
      </c>
      <c r="AH50" s="6">
        <v>725706200</v>
      </c>
      <c r="AI50" s="2">
        <v>1.0451999999999999</v>
      </c>
      <c r="AJ50" s="3">
        <v>1</v>
      </c>
      <c r="AK50" s="7">
        <f t="shared" si="8"/>
        <v>725706200</v>
      </c>
    </row>
    <row r="51" spans="1:37" x14ac:dyDescent="0.25">
      <c r="A51" t="s">
        <v>141</v>
      </c>
      <c r="B51" s="6">
        <v>1673506000</v>
      </c>
      <c r="C51" s="2">
        <v>1.0584</v>
      </c>
      <c r="D51" s="2">
        <v>0.64776647727787162</v>
      </c>
      <c r="E51" s="7">
        <f t="shared" si="0"/>
        <v>2583502016.0855255</v>
      </c>
      <c r="F51" s="6">
        <v>1783231000</v>
      </c>
      <c r="G51" s="2">
        <v>1.0590999999999999</v>
      </c>
      <c r="H51" s="2">
        <v>0.68604947608499378</v>
      </c>
      <c r="I51" s="7">
        <f t="shared" si="1"/>
        <v>2599274632.751236</v>
      </c>
      <c r="J51" s="6">
        <v>1817349340</v>
      </c>
      <c r="K51" s="2">
        <v>1.0641</v>
      </c>
      <c r="L51" s="2">
        <v>0.7300252475020419</v>
      </c>
      <c r="M51" s="7">
        <f t="shared" si="2"/>
        <v>2489433545.2349091</v>
      </c>
      <c r="N51" s="6">
        <v>2055475820</v>
      </c>
      <c r="O51" s="2">
        <v>1.1067</v>
      </c>
      <c r="P51" s="2">
        <v>0.80791894141050979</v>
      </c>
      <c r="Q51" s="7">
        <f t="shared" si="3"/>
        <v>2544160948.1409559</v>
      </c>
      <c r="R51" s="6">
        <v>2313443930</v>
      </c>
      <c r="S51" s="2">
        <v>1.0629</v>
      </c>
      <c r="T51" s="2">
        <v>0.85873704282523078</v>
      </c>
      <c r="U51" s="7">
        <f t="shared" si="4"/>
        <v>2694007379.0095363</v>
      </c>
      <c r="V51" s="6">
        <v>2386846300</v>
      </c>
      <c r="W51" s="2">
        <v>1.0295000000000001</v>
      </c>
      <c r="X51" s="2">
        <v>0.88406978558857519</v>
      </c>
      <c r="Y51" s="7">
        <f t="shared" si="5"/>
        <v>2699839242.2278538</v>
      </c>
      <c r="Z51" s="6">
        <v>2922077940</v>
      </c>
      <c r="AA51" s="2">
        <v>1.0375000000000001</v>
      </c>
      <c r="AB51" s="3">
        <v>0.9172224025481468</v>
      </c>
      <c r="AC51" s="7">
        <f t="shared" si="6"/>
        <v>3185789980.5784721</v>
      </c>
      <c r="AD51" s="6">
        <v>2548084610</v>
      </c>
      <c r="AE51" s="2">
        <v>1.0430999999999999</v>
      </c>
      <c r="AF51" s="3">
        <v>0.95675468809797182</v>
      </c>
      <c r="AG51" s="7">
        <f t="shared" si="7"/>
        <v>2663258034.3719997</v>
      </c>
      <c r="AH51" s="6">
        <v>3680368590</v>
      </c>
      <c r="AI51" s="2">
        <v>1.0451999999999999</v>
      </c>
      <c r="AJ51" s="3">
        <v>1</v>
      </c>
      <c r="AK51" s="7">
        <f t="shared" si="8"/>
        <v>3680368590</v>
      </c>
    </row>
    <row r="52" spans="1:37" x14ac:dyDescent="0.25">
      <c r="A52" t="s">
        <v>142</v>
      </c>
      <c r="B52" s="6">
        <v>323277000</v>
      </c>
      <c r="C52" s="2">
        <v>1.0584</v>
      </c>
      <c r="D52" s="2">
        <v>0.64776647727787162</v>
      </c>
      <c r="E52" s="7">
        <f t="shared" si="0"/>
        <v>499064109.27363294</v>
      </c>
      <c r="F52" s="6">
        <v>361849000</v>
      </c>
      <c r="G52" s="2">
        <v>1.0590999999999999</v>
      </c>
      <c r="H52" s="2">
        <v>0.68604947608499378</v>
      </c>
      <c r="I52" s="7">
        <f t="shared" si="1"/>
        <v>527438636.15336543</v>
      </c>
      <c r="J52" s="6">
        <v>399318540</v>
      </c>
      <c r="K52" s="2">
        <v>1.0641</v>
      </c>
      <c r="L52" s="2">
        <v>0.7300252475020419</v>
      </c>
      <c r="M52" s="7">
        <f t="shared" si="2"/>
        <v>546992780.54610443</v>
      </c>
      <c r="N52" s="6">
        <v>431483100</v>
      </c>
      <c r="O52" s="2">
        <v>1.1067</v>
      </c>
      <c r="P52" s="2">
        <v>0.80791894141050979</v>
      </c>
      <c r="Q52" s="7">
        <f t="shared" si="3"/>
        <v>534067315.27632314</v>
      </c>
      <c r="R52" s="6">
        <v>462982280</v>
      </c>
      <c r="S52" s="2">
        <v>1.0629</v>
      </c>
      <c r="T52" s="2">
        <v>0.85873704282523078</v>
      </c>
      <c r="U52" s="7">
        <f t="shared" si="4"/>
        <v>539143249.80880749</v>
      </c>
      <c r="V52" s="6">
        <v>500880680</v>
      </c>
      <c r="W52" s="2">
        <v>1.0295000000000001</v>
      </c>
      <c r="X52" s="2">
        <v>0.88406978558857519</v>
      </c>
      <c r="Y52" s="7">
        <f t="shared" si="5"/>
        <v>566562377.95360851</v>
      </c>
      <c r="Z52" s="6">
        <v>500769700</v>
      </c>
      <c r="AA52" s="2">
        <v>1.0375000000000001</v>
      </c>
      <c r="AB52" s="3">
        <v>0.9172224025481468</v>
      </c>
      <c r="AC52" s="7">
        <f t="shared" si="6"/>
        <v>545963223.97796381</v>
      </c>
      <c r="AD52" s="6">
        <v>515590250</v>
      </c>
      <c r="AE52" s="2">
        <v>1.0430999999999999</v>
      </c>
      <c r="AF52" s="3">
        <v>0.95675468809797182</v>
      </c>
      <c r="AG52" s="7">
        <f t="shared" si="7"/>
        <v>538894929.29999995</v>
      </c>
      <c r="AH52" s="6">
        <v>563291000</v>
      </c>
      <c r="AI52" s="2">
        <v>1.0451999999999999</v>
      </c>
      <c r="AJ52" s="3">
        <v>1</v>
      </c>
      <c r="AK52" s="7">
        <f t="shared" si="8"/>
        <v>563291000</v>
      </c>
    </row>
    <row r="53" spans="1:37" x14ac:dyDescent="0.25">
      <c r="A53" t="s">
        <v>143</v>
      </c>
      <c r="B53" s="6">
        <v>278786000</v>
      </c>
      <c r="C53" s="2">
        <v>1.0584</v>
      </c>
      <c r="D53" s="2">
        <v>0.64776647727787162</v>
      </c>
      <c r="E53" s="7">
        <f t="shared" si="0"/>
        <v>430380406.79652137</v>
      </c>
      <c r="F53" s="6">
        <v>334444000</v>
      </c>
      <c r="G53" s="2">
        <v>1.0590999999999999</v>
      </c>
      <c r="H53" s="2">
        <v>0.68604947608499378</v>
      </c>
      <c r="I53" s="7">
        <f t="shared" si="1"/>
        <v>487492537.5769344</v>
      </c>
      <c r="J53" s="6">
        <v>369831510</v>
      </c>
      <c r="K53" s="2">
        <v>1.0641</v>
      </c>
      <c r="L53" s="2">
        <v>0.7300252475020419</v>
      </c>
      <c r="M53" s="7">
        <f t="shared" si="2"/>
        <v>506600985.74051791</v>
      </c>
      <c r="N53" s="6">
        <v>385185210</v>
      </c>
      <c r="O53" s="2">
        <v>1.1067</v>
      </c>
      <c r="P53" s="2">
        <v>0.80791894141050979</v>
      </c>
      <c r="Q53" s="7">
        <f t="shared" si="3"/>
        <v>476762197.61294645</v>
      </c>
      <c r="R53" s="6">
        <v>430284970</v>
      </c>
      <c r="S53" s="2">
        <v>1.0629</v>
      </c>
      <c r="T53" s="2">
        <v>0.85873704282523078</v>
      </c>
      <c r="U53" s="7">
        <f t="shared" si="4"/>
        <v>501067205.141599</v>
      </c>
      <c r="V53" s="6">
        <v>463454070</v>
      </c>
      <c r="W53" s="2">
        <v>1.0295000000000001</v>
      </c>
      <c r="X53" s="2">
        <v>0.88406978558857519</v>
      </c>
      <c r="Y53" s="7">
        <f t="shared" si="5"/>
        <v>524227925.84349263</v>
      </c>
      <c r="Z53" s="6">
        <v>518656150</v>
      </c>
      <c r="AA53" s="2">
        <v>1.0375000000000001</v>
      </c>
      <c r="AB53" s="3">
        <v>0.9172224025481468</v>
      </c>
      <c r="AC53" s="7">
        <f t="shared" si="6"/>
        <v>565463892.46393788</v>
      </c>
      <c r="AD53" s="6">
        <v>544368280</v>
      </c>
      <c r="AE53" s="2">
        <v>1.0430999999999999</v>
      </c>
      <c r="AF53" s="3">
        <v>0.95675468809797182</v>
      </c>
      <c r="AG53" s="7">
        <f t="shared" si="7"/>
        <v>568973726.25599992</v>
      </c>
      <c r="AH53" s="6">
        <v>640893360</v>
      </c>
      <c r="AI53" s="2">
        <v>1.0451999999999999</v>
      </c>
      <c r="AJ53" s="3">
        <v>1</v>
      </c>
      <c r="AK53" s="7">
        <f t="shared" si="8"/>
        <v>640893360</v>
      </c>
    </row>
    <row r="54" spans="1:37" x14ac:dyDescent="0.25">
      <c r="A54" t="s">
        <v>144</v>
      </c>
      <c r="B54" s="6">
        <v>1106755000</v>
      </c>
      <c r="C54" s="2">
        <v>1.0584</v>
      </c>
      <c r="D54" s="2">
        <v>0.64776647727787162</v>
      </c>
      <c r="E54" s="7">
        <f t="shared" si="0"/>
        <v>1708570972.4451156</v>
      </c>
      <c r="F54" s="6">
        <v>1194054000</v>
      </c>
      <c r="G54" s="2">
        <v>1.0590999999999999</v>
      </c>
      <c r="H54" s="2">
        <v>0.68604947608499378</v>
      </c>
      <c r="I54" s="7">
        <f t="shared" si="1"/>
        <v>1740477970.7929842</v>
      </c>
      <c r="J54" s="6">
        <v>1350498620</v>
      </c>
      <c r="K54" s="2">
        <v>1.0641</v>
      </c>
      <c r="L54" s="2">
        <v>0.7300252475020419</v>
      </c>
      <c r="M54" s="7">
        <f t="shared" si="2"/>
        <v>1849934128.471663</v>
      </c>
      <c r="N54" s="6">
        <v>1355461030</v>
      </c>
      <c r="O54" s="2">
        <v>1.1067</v>
      </c>
      <c r="P54" s="2">
        <v>0.80791894141050979</v>
      </c>
      <c r="Q54" s="7">
        <f t="shared" si="3"/>
        <v>1677719088.5431659</v>
      </c>
      <c r="R54" s="6">
        <v>1505870870</v>
      </c>
      <c r="S54" s="2">
        <v>1.0629</v>
      </c>
      <c r="T54" s="2">
        <v>0.85873704282523078</v>
      </c>
      <c r="U54" s="7">
        <f t="shared" si="4"/>
        <v>1753587879.5279515</v>
      </c>
      <c r="V54" s="6">
        <v>1481032520</v>
      </c>
      <c r="W54" s="2">
        <v>1.0295000000000001</v>
      </c>
      <c r="X54" s="2">
        <v>0.88406978558857519</v>
      </c>
      <c r="Y54" s="7">
        <f t="shared" si="5"/>
        <v>1675243905.1109443</v>
      </c>
      <c r="Z54" s="6">
        <v>1840136080</v>
      </c>
      <c r="AA54" s="2">
        <v>1.0375000000000001</v>
      </c>
      <c r="AB54" s="3">
        <v>0.9172224025481468</v>
      </c>
      <c r="AC54" s="7">
        <f t="shared" si="6"/>
        <v>2006204901.764169</v>
      </c>
      <c r="AD54" s="6">
        <v>1908762230</v>
      </c>
      <c r="AE54" s="2">
        <v>1.0430999999999999</v>
      </c>
      <c r="AF54" s="3">
        <v>0.95675468809797182</v>
      </c>
      <c r="AG54" s="7">
        <f t="shared" si="7"/>
        <v>1995038282.7959998</v>
      </c>
      <c r="AH54" s="6">
        <v>2541300540</v>
      </c>
      <c r="AI54" s="2">
        <v>1.0451999999999999</v>
      </c>
      <c r="AJ54" s="3">
        <v>1</v>
      </c>
      <c r="AK54" s="7">
        <f t="shared" si="8"/>
        <v>2541300540</v>
      </c>
    </row>
    <row r="55" spans="1:37" x14ac:dyDescent="0.25">
      <c r="A55" t="s">
        <v>145</v>
      </c>
      <c r="B55" s="6">
        <v>205381000</v>
      </c>
      <c r="C55" s="2">
        <v>1.0584</v>
      </c>
      <c r="D55" s="2">
        <v>0.64776647727787162</v>
      </c>
      <c r="E55" s="7">
        <f t="shared" si="0"/>
        <v>317060248.105272</v>
      </c>
      <c r="F55" s="6">
        <v>185836000</v>
      </c>
      <c r="G55" s="2">
        <v>1.0590999999999999</v>
      </c>
      <c r="H55" s="2">
        <v>0.68604947608499378</v>
      </c>
      <c r="I55" s="7">
        <f t="shared" si="1"/>
        <v>270878422.73488891</v>
      </c>
      <c r="J55" s="6">
        <v>216909070</v>
      </c>
      <c r="K55" s="2">
        <v>1.0641</v>
      </c>
      <c r="L55" s="2">
        <v>0.7300252475020419</v>
      </c>
      <c r="M55" s="7">
        <f t="shared" si="2"/>
        <v>297125436.06157035</v>
      </c>
      <c r="N55" s="6">
        <v>230827740</v>
      </c>
      <c r="O55" s="2">
        <v>1.1067</v>
      </c>
      <c r="P55" s="2">
        <v>0.80791894141050979</v>
      </c>
      <c r="Q55" s="7">
        <f t="shared" si="3"/>
        <v>285706558.1319434</v>
      </c>
      <c r="R55" s="6">
        <v>250433090</v>
      </c>
      <c r="S55" s="2">
        <v>1.0629</v>
      </c>
      <c r="T55" s="2">
        <v>0.85873704282523078</v>
      </c>
      <c r="U55" s="7">
        <f t="shared" si="4"/>
        <v>291629541.42059511</v>
      </c>
      <c r="V55" s="6">
        <v>253275900</v>
      </c>
      <c r="W55" s="2">
        <v>1.0295000000000001</v>
      </c>
      <c r="X55" s="2">
        <v>0.88406978558857519</v>
      </c>
      <c r="Y55" s="7">
        <f t="shared" si="5"/>
        <v>286488582.83441949</v>
      </c>
      <c r="Z55" s="6">
        <v>279934160</v>
      </c>
      <c r="AA55" s="2">
        <v>1.0375000000000001</v>
      </c>
      <c r="AB55" s="3">
        <v>0.9172224025481468</v>
      </c>
      <c r="AC55" s="7">
        <f t="shared" si="6"/>
        <v>305197691.66377914</v>
      </c>
      <c r="AD55" s="6">
        <v>315020550</v>
      </c>
      <c r="AE55" s="2">
        <v>1.0430999999999999</v>
      </c>
      <c r="AF55" s="3">
        <v>0.95675468809797182</v>
      </c>
      <c r="AG55" s="7">
        <f t="shared" si="7"/>
        <v>329259478.85999995</v>
      </c>
      <c r="AH55" s="6">
        <v>400110880</v>
      </c>
      <c r="AI55" s="2">
        <v>1.0451999999999999</v>
      </c>
      <c r="AJ55" s="3">
        <v>1</v>
      </c>
      <c r="AK55" s="7">
        <f t="shared" si="8"/>
        <v>400110880</v>
      </c>
    </row>
    <row r="56" spans="1:37" x14ac:dyDescent="0.25">
      <c r="A56" t="s">
        <v>146</v>
      </c>
      <c r="B56" s="6">
        <v>682274000</v>
      </c>
      <c r="C56" s="2">
        <v>1.0584</v>
      </c>
      <c r="D56" s="2">
        <v>0.64776647727787162</v>
      </c>
      <c r="E56" s="7">
        <f t="shared" si="0"/>
        <v>1053271547.5909473</v>
      </c>
      <c r="F56" s="6">
        <v>833869000</v>
      </c>
      <c r="G56" s="2">
        <v>1.0590999999999999</v>
      </c>
      <c r="H56" s="2">
        <v>0.68604947608499378</v>
      </c>
      <c r="I56" s="7">
        <f t="shared" si="1"/>
        <v>1215464815.6843619</v>
      </c>
      <c r="J56" s="6">
        <v>904587820</v>
      </c>
      <c r="K56" s="2">
        <v>1.0641</v>
      </c>
      <c r="L56" s="2">
        <v>0.7300252475020419</v>
      </c>
      <c r="M56" s="7">
        <f t="shared" si="2"/>
        <v>1239118541.5782073</v>
      </c>
      <c r="N56" s="6">
        <v>1139114970</v>
      </c>
      <c r="O56" s="2">
        <v>1.1067</v>
      </c>
      <c r="P56" s="2">
        <v>0.80791894141050979</v>
      </c>
      <c r="Q56" s="7">
        <f t="shared" si="3"/>
        <v>1409937199.9018488</v>
      </c>
      <c r="R56" s="6">
        <v>1427691540</v>
      </c>
      <c r="S56" s="2">
        <v>1.0629</v>
      </c>
      <c r="T56" s="2">
        <v>0.85873704282523078</v>
      </c>
      <c r="U56" s="7">
        <f t="shared" si="4"/>
        <v>1662547984.7741497</v>
      </c>
      <c r="V56" s="6">
        <v>1434427320</v>
      </c>
      <c r="W56" s="2">
        <v>1.0295000000000001</v>
      </c>
      <c r="X56" s="2">
        <v>0.88406978558857519</v>
      </c>
      <c r="Y56" s="7">
        <f t="shared" si="5"/>
        <v>1622527252.2406371</v>
      </c>
      <c r="Z56" s="6">
        <v>1492668120</v>
      </c>
      <c r="AA56" s="2">
        <v>1.0375000000000001</v>
      </c>
      <c r="AB56" s="3">
        <v>0.9172224025481468</v>
      </c>
      <c r="AC56" s="7">
        <f t="shared" si="6"/>
        <v>1627378611.613934</v>
      </c>
      <c r="AD56" s="6">
        <v>1542215350</v>
      </c>
      <c r="AE56" s="2">
        <v>1.0430999999999999</v>
      </c>
      <c r="AF56" s="3">
        <v>0.95675468809797182</v>
      </c>
      <c r="AG56" s="7">
        <f t="shared" si="7"/>
        <v>1611923483.8199997</v>
      </c>
      <c r="AH56" s="6">
        <v>1783087630</v>
      </c>
      <c r="AI56" s="2">
        <v>1.0451999999999999</v>
      </c>
      <c r="AJ56" s="3">
        <v>1</v>
      </c>
      <c r="AK56" s="7">
        <f t="shared" si="8"/>
        <v>1783087630</v>
      </c>
    </row>
    <row r="57" spans="1:37" x14ac:dyDescent="0.25">
      <c r="A57" t="s">
        <v>147</v>
      </c>
      <c r="B57" s="6">
        <v>1236165000</v>
      </c>
      <c r="C57" s="2">
        <v>1.0584</v>
      </c>
      <c r="D57" s="2">
        <v>0.64776647727787162</v>
      </c>
      <c r="E57" s="7">
        <f t="shared" si="0"/>
        <v>1908349757.7626631</v>
      </c>
      <c r="F57" s="6">
        <v>1408110000</v>
      </c>
      <c r="G57" s="2">
        <v>1.0590999999999999</v>
      </c>
      <c r="H57" s="2">
        <v>0.68604947608499378</v>
      </c>
      <c r="I57" s="7">
        <f t="shared" si="1"/>
        <v>2052490453.0727329</v>
      </c>
      <c r="J57" s="6">
        <v>1694982700</v>
      </c>
      <c r="K57" s="2">
        <v>1.0641</v>
      </c>
      <c r="L57" s="2">
        <v>0.7300252475020419</v>
      </c>
      <c r="M57" s="7">
        <f t="shared" si="2"/>
        <v>2321813808.2207341</v>
      </c>
      <c r="N57" s="6">
        <v>1570147510</v>
      </c>
      <c r="O57" s="2">
        <v>1.1067</v>
      </c>
      <c r="P57" s="2">
        <v>0.80791894141050979</v>
      </c>
      <c r="Q57" s="7">
        <f t="shared" si="3"/>
        <v>1943446835.469347</v>
      </c>
      <c r="R57" s="6">
        <v>1824707760</v>
      </c>
      <c r="S57" s="2">
        <v>1.0629</v>
      </c>
      <c r="T57" s="2">
        <v>0.85873704282523078</v>
      </c>
      <c r="U57" s="7">
        <f t="shared" si="4"/>
        <v>2124873702.8936605</v>
      </c>
      <c r="V57" s="6">
        <v>2008456990</v>
      </c>
      <c r="W57" s="2">
        <v>1.0295000000000001</v>
      </c>
      <c r="X57" s="2">
        <v>0.88406978558857519</v>
      </c>
      <c r="Y57" s="7">
        <f t="shared" si="5"/>
        <v>2271830824.6026716</v>
      </c>
      <c r="Z57" s="6">
        <v>2095518850</v>
      </c>
      <c r="AA57" s="2">
        <v>1.0375000000000001</v>
      </c>
      <c r="AB57" s="3">
        <v>0.9172224025481468</v>
      </c>
      <c r="AC57" s="7">
        <f t="shared" si="6"/>
        <v>2284635486.6370616</v>
      </c>
      <c r="AD57" s="6">
        <v>2159902370</v>
      </c>
      <c r="AE57" s="2">
        <v>1.0430999999999999</v>
      </c>
      <c r="AF57" s="3">
        <v>0.95675468809797182</v>
      </c>
      <c r="AG57" s="7">
        <f t="shared" si="7"/>
        <v>2257529957.1239996</v>
      </c>
      <c r="AH57" s="6">
        <v>2493876820</v>
      </c>
      <c r="AI57" s="2">
        <v>1.0451999999999999</v>
      </c>
      <c r="AJ57" s="3">
        <v>1</v>
      </c>
      <c r="AK57" s="7">
        <f t="shared" si="8"/>
        <v>2493876820</v>
      </c>
    </row>
    <row r="58" spans="1:37" x14ac:dyDescent="0.25">
      <c r="A58" t="s">
        <v>148</v>
      </c>
      <c r="B58" s="6">
        <v>77521000</v>
      </c>
      <c r="C58" s="2">
        <v>1.0584</v>
      </c>
      <c r="D58" s="2">
        <v>0.64776647727787162</v>
      </c>
      <c r="E58" s="7">
        <f t="shared" si="0"/>
        <v>119674300.4141999</v>
      </c>
      <c r="F58" s="6">
        <v>120818000</v>
      </c>
      <c r="G58" s="2">
        <v>1.0590999999999999</v>
      </c>
      <c r="H58" s="2">
        <v>0.68604947608499378</v>
      </c>
      <c r="I58" s="7">
        <f t="shared" si="1"/>
        <v>176106832.24985367</v>
      </c>
      <c r="J58" s="6">
        <v>120083390</v>
      </c>
      <c r="K58" s="2">
        <v>1.0641</v>
      </c>
      <c r="L58" s="2">
        <v>0.7300252475020419</v>
      </c>
      <c r="M58" s="7">
        <f t="shared" si="2"/>
        <v>164492105.4592213</v>
      </c>
      <c r="N58" s="6">
        <v>138981800</v>
      </c>
      <c r="O58" s="2">
        <v>1.1067</v>
      </c>
      <c r="P58" s="2">
        <v>0.80791894141050979</v>
      </c>
      <c r="Q58" s="7">
        <f t="shared" si="3"/>
        <v>172024435.71549127</v>
      </c>
      <c r="R58" s="6">
        <v>159908750</v>
      </c>
      <c r="S58" s="2">
        <v>1.0629</v>
      </c>
      <c r="T58" s="2">
        <v>0.85873704282523078</v>
      </c>
      <c r="U58" s="7">
        <f t="shared" si="4"/>
        <v>186213872.26280916</v>
      </c>
      <c r="V58" s="6">
        <v>185797280</v>
      </c>
      <c r="W58" s="2">
        <v>1.0295000000000001</v>
      </c>
      <c r="X58" s="2">
        <v>0.88406978558857519</v>
      </c>
      <c r="Y58" s="7">
        <f t="shared" si="5"/>
        <v>210161327.79190531</v>
      </c>
      <c r="Z58" s="6">
        <v>168713270</v>
      </c>
      <c r="AA58" s="2">
        <v>1.0375000000000001</v>
      </c>
      <c r="AB58" s="3">
        <v>0.9172224025481468</v>
      </c>
      <c r="AC58" s="7">
        <f t="shared" si="6"/>
        <v>183939325.43655235</v>
      </c>
      <c r="AD58" s="6">
        <v>178434480</v>
      </c>
      <c r="AE58" s="2">
        <v>1.0430999999999999</v>
      </c>
      <c r="AF58" s="3">
        <v>0.95675468809797182</v>
      </c>
      <c r="AG58" s="7">
        <f t="shared" si="7"/>
        <v>186499718.49599996</v>
      </c>
      <c r="AH58" s="6">
        <v>247121440</v>
      </c>
      <c r="AI58" s="2">
        <v>1.0451999999999999</v>
      </c>
      <c r="AJ58" s="3">
        <v>1</v>
      </c>
      <c r="AK58" s="7">
        <f t="shared" si="8"/>
        <v>247121440</v>
      </c>
    </row>
    <row r="59" spans="1:37" x14ac:dyDescent="0.25">
      <c r="A59" t="s">
        <v>149</v>
      </c>
      <c r="B59" s="6">
        <v>271487480</v>
      </c>
      <c r="C59" s="2">
        <v>1.0584</v>
      </c>
      <c r="D59" s="2">
        <v>0.64776647727787162</v>
      </c>
      <c r="E59" s="7">
        <f>B59/D59</f>
        <v>419113198.23291862</v>
      </c>
      <c r="F59" s="6">
        <v>282660000</v>
      </c>
      <c r="G59" s="2">
        <v>1.0590999999999999</v>
      </c>
      <c r="H59" s="2">
        <v>0.68604947608499378</v>
      </c>
      <c r="I59" s="7">
        <f>F59/H59</f>
        <v>412011101.02587062</v>
      </c>
      <c r="J59" s="6">
        <v>344579020</v>
      </c>
      <c r="K59" s="2">
        <v>1.0641</v>
      </c>
      <c r="L59" s="2">
        <v>0.7300252475020419</v>
      </c>
      <c r="M59" s="7">
        <f t="shared" si="2"/>
        <v>472009730.04572177</v>
      </c>
      <c r="N59" s="6">
        <v>440583810</v>
      </c>
      <c r="O59" s="2">
        <v>1.1067</v>
      </c>
      <c r="P59" s="2">
        <v>0.80791894141050979</v>
      </c>
      <c r="Q59" s="7">
        <f t="shared" si="3"/>
        <v>545331700.27033198</v>
      </c>
      <c r="R59" s="6">
        <v>484055940</v>
      </c>
      <c r="S59" s="2">
        <v>1.0629</v>
      </c>
      <c r="T59" s="2">
        <v>0.85873704282523078</v>
      </c>
      <c r="U59" s="7">
        <f t="shared" si="4"/>
        <v>563683544.39149833</v>
      </c>
      <c r="V59" s="6">
        <v>618053590</v>
      </c>
      <c r="W59" s="2">
        <v>1.0295000000000001</v>
      </c>
      <c r="X59" s="2">
        <v>0.88406978558857519</v>
      </c>
      <c r="Y59" s="7">
        <f t="shared" si="5"/>
        <v>699100455.72762883</v>
      </c>
      <c r="Z59" s="6">
        <v>725417270</v>
      </c>
      <c r="AA59" s="2">
        <v>1.0375000000000001</v>
      </c>
      <c r="AB59" s="3">
        <v>0.9172224025481468</v>
      </c>
      <c r="AC59" s="7">
        <f t="shared" si="6"/>
        <v>790884814.83303225</v>
      </c>
      <c r="AD59" s="6">
        <v>738899380</v>
      </c>
      <c r="AE59" s="2">
        <v>1.0430999999999999</v>
      </c>
      <c r="AF59" s="3">
        <v>0.95675468809797182</v>
      </c>
      <c r="AG59" s="7">
        <f t="shared" si="7"/>
        <v>772297631.97599983</v>
      </c>
      <c r="AH59" s="6">
        <v>903054530</v>
      </c>
      <c r="AI59" s="2">
        <v>1.0451999999999999</v>
      </c>
      <c r="AJ59" s="3">
        <v>1</v>
      </c>
      <c r="AK59" s="7">
        <f t="shared" si="8"/>
        <v>903054530</v>
      </c>
    </row>
    <row r="60" spans="1:37" x14ac:dyDescent="0.25">
      <c r="A60" t="s">
        <v>150</v>
      </c>
      <c r="B60" s="6">
        <v>745776000</v>
      </c>
      <c r="C60" s="2">
        <v>1.0584</v>
      </c>
      <c r="D60" s="2">
        <v>0.64776647727787162</v>
      </c>
      <c r="E60" s="7">
        <f t="shared" si="0"/>
        <v>1151303789.4983339</v>
      </c>
      <c r="F60" s="6">
        <v>872942000</v>
      </c>
      <c r="G60" s="2">
        <v>1.0590999999999999</v>
      </c>
      <c r="H60" s="2">
        <v>0.68604947608499378</v>
      </c>
      <c r="I60" s="7">
        <f t="shared" si="1"/>
        <v>1272418433.9903967</v>
      </c>
      <c r="J60" s="6">
        <v>1011809030</v>
      </c>
      <c r="K60" s="2">
        <v>1.0641</v>
      </c>
      <c r="L60" s="2">
        <v>0.7300252475020419</v>
      </c>
      <c r="M60" s="7">
        <f t="shared" si="2"/>
        <v>1385991831.7375317</v>
      </c>
      <c r="N60" s="6">
        <v>1106216830</v>
      </c>
      <c r="O60" s="2">
        <v>1.1067</v>
      </c>
      <c r="P60" s="2">
        <v>0.80791894141050979</v>
      </c>
      <c r="Q60" s="7">
        <f t="shared" si="3"/>
        <v>1369217595.1076295</v>
      </c>
      <c r="R60" s="6">
        <v>1171747220</v>
      </c>
      <c r="S60" s="2">
        <v>1.0629</v>
      </c>
      <c r="T60" s="2">
        <v>0.85873704282523078</v>
      </c>
      <c r="U60" s="7">
        <f t="shared" si="4"/>
        <v>1364500611.438597</v>
      </c>
      <c r="V60" s="6">
        <v>1192607140</v>
      </c>
      <c r="W60" s="2">
        <v>1.0295000000000001</v>
      </c>
      <c r="X60" s="2">
        <v>0.88406978558857519</v>
      </c>
      <c r="Y60" s="7">
        <f t="shared" si="5"/>
        <v>1348996605.7442107</v>
      </c>
      <c r="Z60" s="6">
        <v>1317553580</v>
      </c>
      <c r="AA60" s="2">
        <v>1.0375000000000001</v>
      </c>
      <c r="AB60" s="3">
        <v>0.9172224025481468</v>
      </c>
      <c r="AC60" s="7">
        <f t="shared" si="6"/>
        <v>1436460313.5942693</v>
      </c>
      <c r="AD60" s="6">
        <v>1373410940</v>
      </c>
      <c r="AE60" s="2">
        <v>1.0430999999999999</v>
      </c>
      <c r="AF60" s="3">
        <v>0.95675468809797182</v>
      </c>
      <c r="AG60" s="7">
        <f t="shared" si="7"/>
        <v>1435489114.4879997</v>
      </c>
      <c r="AH60" s="6">
        <v>1401774480</v>
      </c>
      <c r="AI60" s="2">
        <v>1.0451999999999999</v>
      </c>
      <c r="AJ60" s="3">
        <v>1</v>
      </c>
      <c r="AK60" s="7">
        <f t="shared" si="8"/>
        <v>1401774480</v>
      </c>
    </row>
    <row r="61" spans="1:37" x14ac:dyDescent="0.25">
      <c r="A61" t="s">
        <v>151</v>
      </c>
      <c r="B61" s="6">
        <v>101922000</v>
      </c>
      <c r="C61" s="2">
        <v>1.0584</v>
      </c>
      <c r="D61" s="2">
        <v>0.64776647727787162</v>
      </c>
      <c r="E61" s="7">
        <f t="shared" si="0"/>
        <v>157343739.7197673</v>
      </c>
      <c r="F61" s="6">
        <v>118904000</v>
      </c>
      <c r="G61" s="2">
        <v>1.0590999999999999</v>
      </c>
      <c r="H61" s="2">
        <v>0.68604947608499378</v>
      </c>
      <c r="I61" s="7">
        <f t="shared" si="1"/>
        <v>173316946.0000712</v>
      </c>
      <c r="J61" s="6">
        <v>128147080</v>
      </c>
      <c r="K61" s="2">
        <v>1.0641</v>
      </c>
      <c r="L61" s="2">
        <v>0.7300252475020419</v>
      </c>
      <c r="M61" s="7">
        <f t="shared" si="2"/>
        <v>175537874.11940375</v>
      </c>
      <c r="N61" s="6">
        <v>145192100</v>
      </c>
      <c r="O61" s="2">
        <v>1.1067</v>
      </c>
      <c r="P61" s="2">
        <v>0.80791894141050979</v>
      </c>
      <c r="Q61" s="7">
        <f t="shared" si="3"/>
        <v>179711221.7056275</v>
      </c>
      <c r="R61" s="6">
        <v>164974970</v>
      </c>
      <c r="S61" s="2">
        <v>1.0629</v>
      </c>
      <c r="T61" s="2">
        <v>0.85873704282523078</v>
      </c>
      <c r="U61" s="7">
        <f t="shared" si="4"/>
        <v>192113489.66295323</v>
      </c>
      <c r="V61" s="6">
        <v>159637710</v>
      </c>
      <c r="W61" s="2">
        <v>1.0295000000000001</v>
      </c>
      <c r="X61" s="2">
        <v>0.88406978558857519</v>
      </c>
      <c r="Y61" s="7">
        <f t="shared" si="5"/>
        <v>180571389.95392784</v>
      </c>
      <c r="Z61" s="6">
        <v>168516910</v>
      </c>
      <c r="AA61" s="2">
        <v>1.0375000000000001</v>
      </c>
      <c r="AB61" s="3">
        <v>0.9172224025481468</v>
      </c>
      <c r="AC61" s="7">
        <f t="shared" si="6"/>
        <v>183725244.31570914</v>
      </c>
      <c r="AD61" s="6">
        <v>179501560</v>
      </c>
      <c r="AE61" s="2">
        <v>1.0430999999999999</v>
      </c>
      <c r="AF61" s="3">
        <v>0.95675468809797182</v>
      </c>
      <c r="AG61" s="7">
        <f t="shared" si="7"/>
        <v>187615030.51199996</v>
      </c>
      <c r="AH61" s="6">
        <v>233583600</v>
      </c>
      <c r="AI61" s="2">
        <v>1.0451999999999999</v>
      </c>
      <c r="AJ61" s="3">
        <v>1</v>
      </c>
      <c r="AK61" s="7">
        <f t="shared" si="8"/>
        <v>233583600</v>
      </c>
    </row>
    <row r="62" spans="1:37" x14ac:dyDescent="0.25">
      <c r="A62" t="s">
        <v>152</v>
      </c>
      <c r="B62" s="6">
        <v>157221000</v>
      </c>
      <c r="C62" s="2">
        <v>1.0584</v>
      </c>
      <c r="D62" s="2">
        <v>0.64776647727787162</v>
      </c>
      <c r="E62" s="7">
        <f t="shared" si="0"/>
        <v>242712467.4013612</v>
      </c>
      <c r="F62" s="6">
        <v>150138000</v>
      </c>
      <c r="G62" s="2">
        <v>1.0590999999999999</v>
      </c>
      <c r="H62" s="2">
        <v>0.68604947608499378</v>
      </c>
      <c r="I62" s="7">
        <f t="shared" si="1"/>
        <v>218844274.69688731</v>
      </c>
      <c r="J62" s="6">
        <v>174117940</v>
      </c>
      <c r="K62" s="2">
        <v>1.0641</v>
      </c>
      <c r="L62" s="2">
        <v>0.7300252475020419</v>
      </c>
      <c r="M62" s="7">
        <f t="shared" si="2"/>
        <v>238509477.02944067</v>
      </c>
      <c r="N62" s="6">
        <v>196866090</v>
      </c>
      <c r="O62" s="2">
        <v>1.1067</v>
      </c>
      <c r="P62" s="2">
        <v>0.80791894141050979</v>
      </c>
      <c r="Q62" s="7">
        <f t="shared" si="3"/>
        <v>243670596.0331865</v>
      </c>
      <c r="R62" s="6">
        <v>204175670</v>
      </c>
      <c r="S62" s="2">
        <v>1.0629</v>
      </c>
      <c r="T62" s="2">
        <v>0.85873704282523078</v>
      </c>
      <c r="U62" s="7">
        <f t="shared" si="4"/>
        <v>237762737.38962674</v>
      </c>
      <c r="V62" s="6">
        <v>206438410</v>
      </c>
      <c r="W62" s="2">
        <v>1.0295000000000001</v>
      </c>
      <c r="X62" s="2">
        <v>0.88406978558857519</v>
      </c>
      <c r="Y62" s="7">
        <f t="shared" si="5"/>
        <v>233509179.21322501</v>
      </c>
      <c r="Z62" s="6">
        <v>228203330</v>
      </c>
      <c r="AA62" s="2">
        <v>1.0375000000000001</v>
      </c>
      <c r="AB62" s="3">
        <v>0.9172224025481468</v>
      </c>
      <c r="AC62" s="7">
        <f t="shared" si="6"/>
        <v>248798251.51023954</v>
      </c>
      <c r="AD62" s="6">
        <v>223217660</v>
      </c>
      <c r="AE62" s="2">
        <v>1.0430999999999999</v>
      </c>
      <c r="AF62" s="3">
        <v>0.95675468809797182</v>
      </c>
      <c r="AG62" s="7">
        <f t="shared" si="7"/>
        <v>233307098.23199996</v>
      </c>
      <c r="AH62" s="6">
        <v>263145060</v>
      </c>
      <c r="AI62" s="2">
        <v>1.0451999999999999</v>
      </c>
      <c r="AJ62" s="3">
        <v>1</v>
      </c>
      <c r="AK62" s="7">
        <f t="shared" si="8"/>
        <v>263145060</v>
      </c>
    </row>
    <row r="63" spans="1:37" x14ac:dyDescent="0.25">
      <c r="A63" t="s">
        <v>153</v>
      </c>
      <c r="B63" s="6">
        <v>1529316000</v>
      </c>
      <c r="C63" s="2">
        <v>1.0584</v>
      </c>
      <c r="D63" s="2">
        <v>0.64776647727787162</v>
      </c>
      <c r="E63" s="7">
        <f t="shared" si="0"/>
        <v>2360906366.1748757</v>
      </c>
      <c r="F63" s="6">
        <v>1785684000</v>
      </c>
      <c r="G63" s="2">
        <v>1.0590999999999999</v>
      </c>
      <c r="H63" s="2">
        <v>0.68604947608499378</v>
      </c>
      <c r="I63" s="7">
        <f t="shared" si="1"/>
        <v>2602850176.6230836</v>
      </c>
      <c r="J63" s="6">
        <v>2091128410</v>
      </c>
      <c r="K63" s="2">
        <v>1.0641</v>
      </c>
      <c r="L63" s="2">
        <v>0.7300252475020419</v>
      </c>
      <c r="M63" s="7">
        <f t="shared" si="2"/>
        <v>2864460396.6168323</v>
      </c>
      <c r="N63" s="6">
        <v>2257506270</v>
      </c>
      <c r="O63" s="2">
        <v>1.1067</v>
      </c>
      <c r="P63" s="2">
        <v>0.80791894141050979</v>
      </c>
      <c r="Q63" s="7">
        <f t="shared" si="3"/>
        <v>2794223720.090929</v>
      </c>
      <c r="R63" s="6">
        <v>2583870690</v>
      </c>
      <c r="S63" s="2">
        <v>1.0629</v>
      </c>
      <c r="T63" s="2">
        <v>0.85873704282523078</v>
      </c>
      <c r="U63" s="7">
        <f t="shared" si="4"/>
        <v>3008919565.7603264</v>
      </c>
      <c r="V63" s="6">
        <v>2642104870</v>
      </c>
      <c r="W63" s="2">
        <v>1.0295000000000001</v>
      </c>
      <c r="X63" s="2">
        <v>0.88406978558857519</v>
      </c>
      <c r="Y63" s="7">
        <f t="shared" si="5"/>
        <v>2988570487.3863568</v>
      </c>
      <c r="Z63" s="6">
        <v>3062324320</v>
      </c>
      <c r="AA63" s="2">
        <v>1.0375000000000001</v>
      </c>
      <c r="AB63" s="3">
        <v>0.9172224025481468</v>
      </c>
      <c r="AC63" s="7">
        <f t="shared" si="6"/>
        <v>3338693332.7102776</v>
      </c>
      <c r="AD63" s="6">
        <v>3219706710</v>
      </c>
      <c r="AE63" s="2">
        <v>1.0430999999999999</v>
      </c>
      <c r="AF63" s="3">
        <v>0.95675468809797182</v>
      </c>
      <c r="AG63" s="7">
        <f t="shared" si="7"/>
        <v>3365237453.2919993</v>
      </c>
      <c r="AH63" s="6">
        <v>4290078190.0000005</v>
      </c>
      <c r="AI63" s="2">
        <v>1.0451999999999999</v>
      </c>
      <c r="AJ63" s="3">
        <v>1</v>
      </c>
      <c r="AK63" s="7">
        <f t="shared" si="8"/>
        <v>4290078190.0000005</v>
      </c>
    </row>
    <row r="64" spans="1:37" x14ac:dyDescent="0.25">
      <c r="A64" t="s">
        <v>154</v>
      </c>
      <c r="B64" s="6">
        <v>241132000</v>
      </c>
      <c r="C64" s="2">
        <v>1.0584</v>
      </c>
      <c r="D64" s="2">
        <v>0.64776647727787162</v>
      </c>
      <c r="E64" s="7">
        <f t="shared" si="0"/>
        <v>372251433.90148282</v>
      </c>
      <c r="F64" s="6">
        <v>271139000</v>
      </c>
      <c r="G64" s="2">
        <v>1.0590999999999999</v>
      </c>
      <c r="H64" s="2">
        <v>0.68604947608499378</v>
      </c>
      <c r="I64" s="7">
        <f t="shared" si="1"/>
        <v>395217851.55682993</v>
      </c>
      <c r="J64" s="6">
        <v>286960340</v>
      </c>
      <c r="K64" s="2">
        <v>1.0641</v>
      </c>
      <c r="L64" s="2">
        <v>0.7300252475020419</v>
      </c>
      <c r="M64" s="7">
        <f t="shared" si="2"/>
        <v>393082761.1536783</v>
      </c>
      <c r="N64" s="6">
        <v>292009020</v>
      </c>
      <c r="O64" s="2">
        <v>1.1067</v>
      </c>
      <c r="P64" s="2">
        <v>0.80791894141050979</v>
      </c>
      <c r="Q64" s="7">
        <f t="shared" si="3"/>
        <v>361433561.00822991</v>
      </c>
      <c r="R64" s="6">
        <v>311524350</v>
      </c>
      <c r="S64" s="2">
        <v>1.0629</v>
      </c>
      <c r="T64" s="2">
        <v>0.85873704282523078</v>
      </c>
      <c r="U64" s="7">
        <f t="shared" si="4"/>
        <v>362770364.45882201</v>
      </c>
      <c r="V64" s="6">
        <v>321354770</v>
      </c>
      <c r="W64" s="2">
        <v>1.0295000000000001</v>
      </c>
      <c r="X64" s="2">
        <v>0.88406978558857519</v>
      </c>
      <c r="Y64" s="7">
        <f t="shared" si="5"/>
        <v>363494800.11473978</v>
      </c>
      <c r="Z64" s="6">
        <v>344187450</v>
      </c>
      <c r="AA64" s="2">
        <v>1.0375000000000001</v>
      </c>
      <c r="AB64" s="3">
        <v>0.9172224025481468</v>
      </c>
      <c r="AC64" s="7">
        <f t="shared" si="6"/>
        <v>375249720.2900939</v>
      </c>
      <c r="AD64" s="6">
        <v>354838570</v>
      </c>
      <c r="AE64" s="2">
        <v>1.0430999999999999</v>
      </c>
      <c r="AF64" s="3">
        <v>0.95675468809797182</v>
      </c>
      <c r="AG64" s="7">
        <f t="shared" si="7"/>
        <v>370877273.36399996</v>
      </c>
      <c r="AH64" s="6">
        <v>405916360</v>
      </c>
      <c r="AI64" s="2">
        <v>1.0451999999999999</v>
      </c>
      <c r="AJ64" s="3">
        <v>1</v>
      </c>
      <c r="AK64" s="7">
        <f t="shared" si="8"/>
        <v>405916360</v>
      </c>
    </row>
    <row r="65" spans="1:37" x14ac:dyDescent="0.25">
      <c r="A65" t="s">
        <v>155</v>
      </c>
      <c r="B65" s="6">
        <v>550693000</v>
      </c>
      <c r="C65" s="2">
        <v>1.0584</v>
      </c>
      <c r="D65" s="2">
        <v>0.64776647727787162</v>
      </c>
      <c r="E65" s="7">
        <f t="shared" si="0"/>
        <v>850141245.83012319</v>
      </c>
      <c r="F65" s="6">
        <v>594452000</v>
      </c>
      <c r="G65" s="2">
        <v>1.0590999999999999</v>
      </c>
      <c r="H65" s="2">
        <v>0.68604947608499378</v>
      </c>
      <c r="I65" s="7">
        <f t="shared" si="1"/>
        <v>866485611.78458524</v>
      </c>
      <c r="J65" s="6">
        <v>667812410</v>
      </c>
      <c r="K65" s="2">
        <v>1.0641</v>
      </c>
      <c r="L65" s="2">
        <v>0.7300252475020419</v>
      </c>
      <c r="M65" s="7">
        <f t="shared" si="2"/>
        <v>914779882.31925106</v>
      </c>
      <c r="N65" s="6">
        <v>876782550</v>
      </c>
      <c r="O65" s="2">
        <v>1.1067</v>
      </c>
      <c r="P65" s="2">
        <v>0.80791894141050979</v>
      </c>
      <c r="Q65" s="7">
        <f t="shared" si="3"/>
        <v>1085235789.210814</v>
      </c>
      <c r="R65" s="6">
        <v>915437430</v>
      </c>
      <c r="S65" s="2">
        <v>1.0629</v>
      </c>
      <c r="T65" s="2">
        <v>0.85873704282523078</v>
      </c>
      <c r="U65" s="7">
        <f t="shared" si="4"/>
        <v>1066027647.9843304</v>
      </c>
      <c r="V65" s="6">
        <v>967028400</v>
      </c>
      <c r="W65" s="2">
        <v>1.0295000000000001</v>
      </c>
      <c r="X65" s="2">
        <v>0.88406978558857519</v>
      </c>
      <c r="Y65" s="7">
        <f t="shared" si="5"/>
        <v>1093837178.6523557</v>
      </c>
      <c r="Z65" s="6">
        <v>870939140</v>
      </c>
      <c r="AA65" s="2">
        <v>1.0375000000000001</v>
      </c>
      <c r="AB65" s="3">
        <v>0.9172224025481468</v>
      </c>
      <c r="AC65" s="7">
        <f t="shared" si="6"/>
        <v>949539760.01941657</v>
      </c>
      <c r="AD65" s="6">
        <v>1122905940</v>
      </c>
      <c r="AE65" s="2">
        <v>1.0430999999999999</v>
      </c>
      <c r="AF65" s="3">
        <v>0.95675468809797182</v>
      </c>
      <c r="AG65" s="7">
        <f t="shared" si="7"/>
        <v>1173661288.4879999</v>
      </c>
      <c r="AH65" s="6">
        <v>1591135500</v>
      </c>
      <c r="AI65" s="2">
        <v>1.0451999999999999</v>
      </c>
      <c r="AJ65" s="3">
        <v>1</v>
      </c>
      <c r="AK65" s="7">
        <f t="shared" si="8"/>
        <v>1591135500</v>
      </c>
    </row>
    <row r="66" spans="1:37" x14ac:dyDescent="0.25">
      <c r="A66" t="s">
        <v>156</v>
      </c>
      <c r="B66" s="6">
        <v>1299428000</v>
      </c>
      <c r="C66" s="2">
        <v>1.0584</v>
      </c>
      <c r="D66" s="2">
        <v>0.64776647727787162</v>
      </c>
      <c r="E66" s="7">
        <f t="shared" si="0"/>
        <v>2006013039.5457094</v>
      </c>
      <c r="F66" s="6">
        <v>1451388000</v>
      </c>
      <c r="G66" s="2">
        <v>1.0590999999999999</v>
      </c>
      <c r="H66" s="2">
        <v>0.68604947608499378</v>
      </c>
      <c r="I66" s="7">
        <f t="shared" si="1"/>
        <v>2115573366.9275324</v>
      </c>
      <c r="J66" s="6">
        <v>1475577660</v>
      </c>
      <c r="K66" s="2">
        <v>1.0641</v>
      </c>
      <c r="L66" s="2">
        <v>0.7300252475020419</v>
      </c>
      <c r="M66" s="7">
        <f t="shared" si="2"/>
        <v>2021269353.4217429</v>
      </c>
      <c r="N66" s="6">
        <v>1683093630</v>
      </c>
      <c r="O66" s="2">
        <v>1.1067</v>
      </c>
      <c r="P66" s="2">
        <v>0.80791894141050979</v>
      </c>
      <c r="Q66" s="7">
        <f t="shared" si="3"/>
        <v>2083245662.0729322</v>
      </c>
      <c r="R66" s="6">
        <v>2203357060</v>
      </c>
      <c r="S66" s="2">
        <v>1.0629</v>
      </c>
      <c r="T66" s="2">
        <v>0.85873704282523078</v>
      </c>
      <c r="U66" s="7">
        <f t="shared" si="4"/>
        <v>2565811127.409843</v>
      </c>
      <c r="V66" s="6">
        <v>2077345410</v>
      </c>
      <c r="W66" s="2">
        <v>1.0295000000000001</v>
      </c>
      <c r="X66" s="2">
        <v>0.88406978558857519</v>
      </c>
      <c r="Y66" s="7">
        <f t="shared" si="5"/>
        <v>2349752750.1372461</v>
      </c>
      <c r="Z66" s="6">
        <v>2293491670</v>
      </c>
      <c r="AA66" s="2">
        <v>1.0375000000000001</v>
      </c>
      <c r="AB66" s="3">
        <v>0.9172224025481468</v>
      </c>
      <c r="AC66" s="7">
        <f t="shared" si="6"/>
        <v>2500474981.4531598</v>
      </c>
      <c r="AD66" s="6">
        <v>2334595140</v>
      </c>
      <c r="AE66" s="2">
        <v>1.0430999999999999</v>
      </c>
      <c r="AF66" s="3">
        <v>0.95675468809797182</v>
      </c>
      <c r="AG66" s="7">
        <f t="shared" si="7"/>
        <v>2440118840.3279996</v>
      </c>
      <c r="AH66" s="6">
        <v>3121227830</v>
      </c>
      <c r="AI66" s="2">
        <v>1.0451999999999999</v>
      </c>
      <c r="AJ66" s="3">
        <v>1</v>
      </c>
      <c r="AK66" s="7">
        <f t="shared" si="8"/>
        <v>3121227830</v>
      </c>
    </row>
    <row r="67" spans="1:37" x14ac:dyDescent="0.25">
      <c r="A67" t="s">
        <v>157</v>
      </c>
      <c r="B67" s="6">
        <v>62733000</v>
      </c>
      <c r="C67" s="2">
        <v>1.0584</v>
      </c>
      <c r="D67" s="2">
        <v>0.64776647727787162</v>
      </c>
      <c r="E67" s="7">
        <f t="shared" ref="E67:E80" si="9">B67/D67</f>
        <v>96845085.691412672</v>
      </c>
      <c r="F67" s="6">
        <v>69796000</v>
      </c>
      <c r="G67" s="2">
        <v>1.0590999999999999</v>
      </c>
      <c r="H67" s="2">
        <v>0.68604947608499378</v>
      </c>
      <c r="I67" s="7">
        <f t="shared" ref="I67:I80" si="10">F67/H67</f>
        <v>101736102.76375033</v>
      </c>
      <c r="J67" s="6">
        <v>78200340</v>
      </c>
      <c r="K67" s="2">
        <v>1.0641</v>
      </c>
      <c r="L67" s="2">
        <v>0.7300252475020419</v>
      </c>
      <c r="M67" s="7">
        <f t="shared" ref="M67:M80" si="11">J67/L67</f>
        <v>107120048.61144377</v>
      </c>
      <c r="N67" s="6">
        <v>91989740</v>
      </c>
      <c r="O67" s="2">
        <v>1.1067</v>
      </c>
      <c r="P67" s="2">
        <v>0.80791894141050979</v>
      </c>
      <c r="Q67" s="7">
        <f t="shared" ref="Q67:Q80" si="12">N67/P67</f>
        <v>113860110.56925984</v>
      </c>
      <c r="R67" s="6">
        <v>93810270</v>
      </c>
      <c r="S67" s="2">
        <v>1.0629</v>
      </c>
      <c r="T67" s="2">
        <v>0.85873704282523078</v>
      </c>
      <c r="U67" s="7">
        <f t="shared" ref="U67:U80" si="13">R67/T67</f>
        <v>109242137.37346855</v>
      </c>
      <c r="V67" s="6">
        <v>87574920</v>
      </c>
      <c r="W67" s="2">
        <v>1.0295000000000001</v>
      </c>
      <c r="X67" s="2">
        <v>0.88406978558857519</v>
      </c>
      <c r="Y67" s="7">
        <f t="shared" ref="Y67:Y80" si="14">V67/X67</f>
        <v>99058831.584993526</v>
      </c>
      <c r="Z67" s="6">
        <v>95258790</v>
      </c>
      <c r="AA67" s="2">
        <v>1.0375000000000001</v>
      </c>
      <c r="AB67" s="3">
        <v>0.9172224025481468</v>
      </c>
      <c r="AC67" s="7">
        <f t="shared" ref="AC67:AC80" si="15">Z67/AB67</f>
        <v>103855716.71097477</v>
      </c>
      <c r="AD67" s="6">
        <v>105600580</v>
      </c>
      <c r="AE67" s="2">
        <v>1.0430999999999999</v>
      </c>
      <c r="AF67" s="3">
        <v>0.95675468809797182</v>
      </c>
      <c r="AG67" s="7">
        <f t="shared" ref="AG67:AG80" si="16">AD67/AF67</f>
        <v>110373726.21599999</v>
      </c>
      <c r="AH67" s="6">
        <v>110409730</v>
      </c>
      <c r="AI67" s="2">
        <v>1.0451999999999999</v>
      </c>
      <c r="AJ67" s="3">
        <v>1</v>
      </c>
      <c r="AK67" s="7">
        <f t="shared" ref="AK67:AK80" si="17">AH67/AJ67</f>
        <v>110409730</v>
      </c>
    </row>
    <row r="68" spans="1:37" x14ac:dyDescent="0.25">
      <c r="A68" t="s">
        <v>158</v>
      </c>
      <c r="B68" s="6">
        <v>296516000</v>
      </c>
      <c r="C68" s="2">
        <v>1.0584</v>
      </c>
      <c r="D68" s="2">
        <v>0.64776647727787162</v>
      </c>
      <c r="E68" s="7">
        <f t="shared" si="9"/>
        <v>457751381.71098024</v>
      </c>
      <c r="F68" s="6">
        <v>348139000</v>
      </c>
      <c r="G68" s="2">
        <v>1.0590999999999999</v>
      </c>
      <c r="H68" s="2">
        <v>0.68604947608499378</v>
      </c>
      <c r="I68" s="7">
        <f t="shared" si="10"/>
        <v>507454654.70899874</v>
      </c>
      <c r="J68" s="6">
        <v>368741700</v>
      </c>
      <c r="K68" s="2">
        <v>1.0641</v>
      </c>
      <c r="L68" s="2">
        <v>0.7300252475020419</v>
      </c>
      <c r="M68" s="7">
        <f t="shared" si="11"/>
        <v>505108146.96031266</v>
      </c>
      <c r="N68" s="6">
        <v>400840010</v>
      </c>
      <c r="O68" s="2">
        <v>1.1067</v>
      </c>
      <c r="P68" s="2">
        <v>0.80791894141050979</v>
      </c>
      <c r="Q68" s="7">
        <f t="shared" si="12"/>
        <v>496138893.95907867</v>
      </c>
      <c r="R68" s="6">
        <v>429246150</v>
      </c>
      <c r="S68" s="2">
        <v>1.0629</v>
      </c>
      <c r="T68" s="2">
        <v>0.85873704282523078</v>
      </c>
      <c r="U68" s="7">
        <f t="shared" si="13"/>
        <v>499857498.38831598</v>
      </c>
      <c r="V68" s="6">
        <v>446401220</v>
      </c>
      <c r="W68" s="2">
        <v>1.0295000000000001</v>
      </c>
      <c r="X68" s="2">
        <v>0.88406978558857519</v>
      </c>
      <c r="Y68" s="7">
        <f t="shared" si="14"/>
        <v>504938894.2783578</v>
      </c>
      <c r="Z68" s="6">
        <v>468050740</v>
      </c>
      <c r="AA68" s="2">
        <v>1.0375000000000001</v>
      </c>
      <c r="AB68" s="3">
        <v>0.9172224025481468</v>
      </c>
      <c r="AC68" s="7">
        <f t="shared" si="15"/>
        <v>510291439.34960866</v>
      </c>
      <c r="AD68" s="6">
        <v>482075840</v>
      </c>
      <c r="AE68" s="2">
        <v>1.0430999999999999</v>
      </c>
      <c r="AF68" s="3">
        <v>0.95675468809797182</v>
      </c>
      <c r="AG68" s="7">
        <f t="shared" si="16"/>
        <v>503865667.96799994</v>
      </c>
      <c r="AH68" s="6">
        <v>549742240</v>
      </c>
      <c r="AI68" s="2">
        <v>1.0451999999999999</v>
      </c>
      <c r="AJ68" s="3">
        <v>1</v>
      </c>
      <c r="AK68" s="7">
        <f t="shared" si="17"/>
        <v>549742240</v>
      </c>
    </row>
    <row r="69" spans="1:37" x14ac:dyDescent="0.25">
      <c r="A69" t="s">
        <v>159</v>
      </c>
      <c r="B69" s="6">
        <v>104577000</v>
      </c>
      <c r="C69" s="2">
        <v>1.0584</v>
      </c>
      <c r="D69" s="2">
        <v>0.64776647727787162</v>
      </c>
      <c r="E69" s="7">
        <f t="shared" si="9"/>
        <v>161442439.00898832</v>
      </c>
      <c r="F69" s="6">
        <v>110099000</v>
      </c>
      <c r="G69" s="2">
        <v>1.0590999999999999</v>
      </c>
      <c r="H69" s="2">
        <v>0.68604947608499378</v>
      </c>
      <c r="I69" s="7">
        <f t="shared" si="10"/>
        <v>160482594.67857969</v>
      </c>
      <c r="J69" s="6">
        <v>140732880</v>
      </c>
      <c r="K69" s="2">
        <v>1.0641</v>
      </c>
      <c r="L69" s="2">
        <v>0.7300252475020419</v>
      </c>
      <c r="M69" s="7">
        <f t="shared" si="11"/>
        <v>192778099.77333197</v>
      </c>
      <c r="N69" s="6">
        <v>140158890</v>
      </c>
      <c r="O69" s="2">
        <v>1.1067</v>
      </c>
      <c r="P69" s="2">
        <v>0.80791894141050979</v>
      </c>
      <c r="Q69" s="7">
        <f t="shared" si="12"/>
        <v>173481376.4302924</v>
      </c>
      <c r="R69" s="6">
        <v>175714310</v>
      </c>
      <c r="S69" s="2">
        <v>1.0629</v>
      </c>
      <c r="T69" s="2">
        <v>0.85873704282523078</v>
      </c>
      <c r="U69" s="7">
        <f t="shared" si="13"/>
        <v>204619460.01758909</v>
      </c>
      <c r="V69" s="6">
        <v>176279420</v>
      </c>
      <c r="W69" s="2">
        <v>1.0295000000000001</v>
      </c>
      <c r="X69" s="2">
        <v>0.88406978558857519</v>
      </c>
      <c r="Y69" s="7">
        <f t="shared" si="14"/>
        <v>199395367.73405376</v>
      </c>
      <c r="Z69" s="6">
        <v>176008470</v>
      </c>
      <c r="AA69" s="2">
        <v>1.0375000000000001</v>
      </c>
      <c r="AB69" s="3">
        <v>0.9172224025481468</v>
      </c>
      <c r="AC69" s="7">
        <f t="shared" si="15"/>
        <v>191892903.52157634</v>
      </c>
      <c r="AD69" s="6">
        <v>179112370</v>
      </c>
      <c r="AE69" s="2">
        <v>1.0430999999999999</v>
      </c>
      <c r="AF69" s="3">
        <v>0.95675468809797182</v>
      </c>
      <c r="AG69" s="7">
        <f t="shared" si="16"/>
        <v>187208249.12399998</v>
      </c>
      <c r="AH69" s="6">
        <v>228337840</v>
      </c>
      <c r="AI69" s="2">
        <v>1.0451999999999999</v>
      </c>
      <c r="AJ69" s="3">
        <v>1</v>
      </c>
      <c r="AK69" s="7">
        <f t="shared" si="17"/>
        <v>228337840</v>
      </c>
    </row>
    <row r="70" spans="1:37" x14ac:dyDescent="0.25">
      <c r="A70" t="s">
        <v>160</v>
      </c>
      <c r="B70" s="6">
        <v>147371000</v>
      </c>
      <c r="C70" s="2">
        <v>1.0584</v>
      </c>
      <c r="D70" s="2">
        <v>0.64776647727787162</v>
      </c>
      <c r="E70" s="7">
        <f t="shared" si="9"/>
        <v>227506370.22666186</v>
      </c>
      <c r="F70" s="6">
        <v>155779000</v>
      </c>
      <c r="G70" s="2">
        <v>1.0590999999999999</v>
      </c>
      <c r="H70" s="2">
        <v>0.68604947608499378</v>
      </c>
      <c r="I70" s="7">
        <f t="shared" si="10"/>
        <v>227066713.74339879</v>
      </c>
      <c r="J70" s="6">
        <v>245813110</v>
      </c>
      <c r="K70" s="2">
        <v>1.0641</v>
      </c>
      <c r="L70" s="2">
        <v>0.7300252475020419</v>
      </c>
      <c r="M70" s="7">
        <f t="shared" si="11"/>
        <v>336718642.04848951</v>
      </c>
      <c r="N70" s="6">
        <v>239229970</v>
      </c>
      <c r="O70" s="2">
        <v>1.1067</v>
      </c>
      <c r="P70" s="2">
        <v>0.80791894141050979</v>
      </c>
      <c r="Q70" s="7">
        <f t="shared" si="12"/>
        <v>296106400.94950491</v>
      </c>
      <c r="R70" s="6">
        <v>400677590</v>
      </c>
      <c r="S70" s="2">
        <v>1.0629</v>
      </c>
      <c r="T70" s="2">
        <v>0.85873704282523078</v>
      </c>
      <c r="U70" s="7">
        <f t="shared" si="13"/>
        <v>466589386.52719265</v>
      </c>
      <c r="V70" s="6">
        <v>441579230</v>
      </c>
      <c r="W70" s="2">
        <v>1.0295000000000001</v>
      </c>
      <c r="X70" s="2">
        <v>0.88406978558857519</v>
      </c>
      <c r="Y70" s="7">
        <f t="shared" si="14"/>
        <v>499484585.03874302</v>
      </c>
      <c r="Z70" s="6">
        <v>333825720</v>
      </c>
      <c r="AA70" s="2">
        <v>1.0375000000000001</v>
      </c>
      <c r="AB70" s="3">
        <v>0.9172224025481468</v>
      </c>
      <c r="AC70" s="7">
        <f t="shared" si="15"/>
        <v>363952863.63764632</v>
      </c>
      <c r="AD70" s="6">
        <v>255663920</v>
      </c>
      <c r="AE70" s="2">
        <v>1.0430999999999999</v>
      </c>
      <c r="AF70" s="3">
        <v>0.95675468809797182</v>
      </c>
      <c r="AG70" s="7">
        <f t="shared" si="16"/>
        <v>267219929.18399996</v>
      </c>
      <c r="AH70" s="6">
        <v>328331870</v>
      </c>
      <c r="AI70" s="2">
        <v>1.0451999999999999</v>
      </c>
      <c r="AJ70" s="3">
        <v>1</v>
      </c>
      <c r="AK70" s="7">
        <f t="shared" si="17"/>
        <v>328331870</v>
      </c>
    </row>
    <row r="71" spans="1:37" x14ac:dyDescent="0.25">
      <c r="A71" t="s">
        <v>161</v>
      </c>
      <c r="B71" s="6">
        <v>963415000</v>
      </c>
      <c r="C71" s="2">
        <v>1.0584</v>
      </c>
      <c r="D71" s="2">
        <v>0.64776647727787162</v>
      </c>
      <c r="E71" s="7">
        <f t="shared" si="9"/>
        <v>1487287523.8135009</v>
      </c>
      <c r="F71" s="6">
        <v>1041096000</v>
      </c>
      <c r="G71" s="2">
        <v>1.0590999999999999</v>
      </c>
      <c r="H71" s="2">
        <v>0.68604947608499378</v>
      </c>
      <c r="I71" s="7">
        <f t="shared" si="10"/>
        <v>1517523205.3832514</v>
      </c>
      <c r="J71" s="6">
        <v>1204775710</v>
      </c>
      <c r="K71" s="2">
        <v>1.0641</v>
      </c>
      <c r="L71" s="2">
        <v>0.7300252475020419</v>
      </c>
      <c r="M71" s="7">
        <f t="shared" si="11"/>
        <v>1650320607.571357</v>
      </c>
      <c r="N71" s="6">
        <v>1376367090</v>
      </c>
      <c r="O71" s="2">
        <v>1.1067</v>
      </c>
      <c r="P71" s="2">
        <v>0.80791894141050979</v>
      </c>
      <c r="Q71" s="7">
        <f t="shared" si="12"/>
        <v>1703595521.1014881</v>
      </c>
      <c r="R71" s="6">
        <v>1546832130</v>
      </c>
      <c r="S71" s="2">
        <v>1.0629</v>
      </c>
      <c r="T71" s="2">
        <v>0.85873704282523078</v>
      </c>
      <c r="U71" s="7">
        <f t="shared" si="13"/>
        <v>1801287300.8376904</v>
      </c>
      <c r="V71" s="6">
        <v>1412971420</v>
      </c>
      <c r="W71" s="2">
        <v>1.0295000000000001</v>
      </c>
      <c r="X71" s="2">
        <v>0.88406978558857519</v>
      </c>
      <c r="Y71" s="7">
        <f t="shared" si="14"/>
        <v>1598257788.0538075</v>
      </c>
      <c r="Z71" s="6">
        <v>1696273960</v>
      </c>
      <c r="AA71" s="2">
        <v>1.0375000000000001</v>
      </c>
      <c r="AB71" s="3">
        <v>0.9172224025481468</v>
      </c>
      <c r="AC71" s="7">
        <f t="shared" si="15"/>
        <v>1849359495.8949547</v>
      </c>
      <c r="AD71" s="6">
        <v>1574225990</v>
      </c>
      <c r="AE71" s="2">
        <v>1.0430999999999999</v>
      </c>
      <c r="AF71" s="3">
        <v>0.95675468809797182</v>
      </c>
      <c r="AG71" s="7">
        <f t="shared" si="16"/>
        <v>1645381004.7479997</v>
      </c>
      <c r="AH71" s="6">
        <v>1842399950</v>
      </c>
      <c r="AI71" s="2">
        <v>1.0451999999999999</v>
      </c>
      <c r="AJ71" s="3">
        <v>1</v>
      </c>
      <c r="AK71" s="7">
        <f t="shared" si="17"/>
        <v>1842399950</v>
      </c>
    </row>
    <row r="72" spans="1:37" x14ac:dyDescent="0.25">
      <c r="A72" t="s">
        <v>163</v>
      </c>
      <c r="B72" s="6">
        <v>137342000</v>
      </c>
      <c r="C72" s="2">
        <v>1.0584</v>
      </c>
      <c r="D72" s="2">
        <v>0.64776647727787162</v>
      </c>
      <c r="E72" s="7">
        <f t="shared" si="9"/>
        <v>212023938.90025982</v>
      </c>
      <c r="F72" s="6">
        <v>159139000</v>
      </c>
      <c r="G72" s="2">
        <v>1.0590999999999999</v>
      </c>
      <c r="H72" s="2">
        <v>0.68604947608499378</v>
      </c>
      <c r="I72" s="7">
        <f t="shared" si="10"/>
        <v>231964319.69912979</v>
      </c>
      <c r="J72" s="6">
        <v>169550880</v>
      </c>
      <c r="K72" s="2">
        <v>1.0641</v>
      </c>
      <c r="L72" s="2">
        <v>0.7300252475020419</v>
      </c>
      <c r="M72" s="7">
        <f t="shared" si="11"/>
        <v>232253446.82277685</v>
      </c>
      <c r="N72" s="6">
        <v>188305030</v>
      </c>
      <c r="O72" s="2">
        <v>1.1067</v>
      </c>
      <c r="P72" s="2">
        <v>0.80791894141050979</v>
      </c>
      <c r="Q72" s="7">
        <f t="shared" si="12"/>
        <v>233074161.71137989</v>
      </c>
      <c r="R72" s="6">
        <v>212309370</v>
      </c>
      <c r="S72" s="2">
        <v>1.0629</v>
      </c>
      <c r="T72" s="2">
        <v>0.85873704282523078</v>
      </c>
      <c r="U72" s="7">
        <f t="shared" si="13"/>
        <v>247234437.79891649</v>
      </c>
      <c r="V72" s="6">
        <v>206944270</v>
      </c>
      <c r="W72" s="2">
        <v>1.0295000000000001</v>
      </c>
      <c r="X72" s="2">
        <v>0.88406978558857519</v>
      </c>
      <c r="Y72" s="7">
        <f t="shared" si="14"/>
        <v>234081373.86148256</v>
      </c>
      <c r="Z72" s="6">
        <v>249469870</v>
      </c>
      <c r="AA72" s="2">
        <v>1.0375000000000001</v>
      </c>
      <c r="AB72" s="3">
        <v>0.9172224025481468</v>
      </c>
      <c r="AC72" s="7">
        <f t="shared" si="15"/>
        <v>271984056.7641443</v>
      </c>
      <c r="AD72" s="6">
        <v>267443419.99999997</v>
      </c>
      <c r="AE72" s="2">
        <v>1.0430999999999999</v>
      </c>
      <c r="AF72" s="3">
        <v>0.95675468809797182</v>
      </c>
      <c r="AG72" s="7">
        <f t="shared" si="16"/>
        <v>279531862.58399993</v>
      </c>
      <c r="AH72" s="6">
        <v>319012200</v>
      </c>
      <c r="AI72" s="2">
        <v>1.0451999999999999</v>
      </c>
      <c r="AJ72" s="3">
        <v>1</v>
      </c>
      <c r="AK72" s="7">
        <f t="shared" si="17"/>
        <v>319012200</v>
      </c>
    </row>
    <row r="73" spans="1:37" x14ac:dyDescent="0.25">
      <c r="A73" t="s">
        <v>162</v>
      </c>
      <c r="B73" s="6">
        <v>1360297000</v>
      </c>
      <c r="C73" s="2">
        <v>1.0584</v>
      </c>
      <c r="D73" s="2">
        <v>0.64776647727787162</v>
      </c>
      <c r="E73" s="7">
        <f t="shared" si="9"/>
        <v>2099980545.020509</v>
      </c>
      <c r="F73" s="6">
        <v>1668012000</v>
      </c>
      <c r="G73" s="2">
        <v>1.0590999999999999</v>
      </c>
      <c r="H73" s="2">
        <v>0.68604947608499378</v>
      </c>
      <c r="I73" s="7">
        <f t="shared" si="10"/>
        <v>2431329019.4734468</v>
      </c>
      <c r="J73" s="6">
        <v>1863503560</v>
      </c>
      <c r="K73" s="2">
        <v>1.0641</v>
      </c>
      <c r="L73" s="2">
        <v>0.7300252475020419</v>
      </c>
      <c r="M73" s="7">
        <f t="shared" si="11"/>
        <v>2552656317.5402884</v>
      </c>
      <c r="N73" s="6">
        <v>1590243570</v>
      </c>
      <c r="O73" s="2">
        <v>1.1067</v>
      </c>
      <c r="P73" s="2">
        <v>0.80791894141050979</v>
      </c>
      <c r="Q73" s="7">
        <f t="shared" si="12"/>
        <v>1968320692.2017009</v>
      </c>
      <c r="R73" s="6">
        <v>1980488480</v>
      </c>
      <c r="S73" s="2">
        <v>1.0629</v>
      </c>
      <c r="T73" s="2">
        <v>0.85873704282523078</v>
      </c>
      <c r="U73" s="7">
        <f t="shared" si="13"/>
        <v>2306280480.7909827</v>
      </c>
      <c r="V73" s="6">
        <v>1757882410</v>
      </c>
      <c r="W73" s="2">
        <v>1.0295000000000001</v>
      </c>
      <c r="X73" s="2">
        <v>0.88406978558857519</v>
      </c>
      <c r="Y73" s="7">
        <f t="shared" si="14"/>
        <v>1988397792.4092026</v>
      </c>
      <c r="Z73" s="6">
        <v>2358951040</v>
      </c>
      <c r="AA73" s="2">
        <v>1.0375000000000001</v>
      </c>
      <c r="AB73" s="3">
        <v>0.9172224025481468</v>
      </c>
      <c r="AC73" s="7">
        <f t="shared" si="15"/>
        <v>2571841936.5320439</v>
      </c>
      <c r="AD73" s="6">
        <v>2308035600</v>
      </c>
      <c r="AE73" s="2">
        <v>1.0430999999999999</v>
      </c>
      <c r="AF73" s="3">
        <v>0.95675468809797182</v>
      </c>
      <c r="AG73" s="7">
        <f t="shared" si="16"/>
        <v>2412358809.1199999</v>
      </c>
      <c r="AH73" s="6">
        <v>2656123930</v>
      </c>
      <c r="AI73" s="2">
        <v>1.0451999999999999</v>
      </c>
      <c r="AJ73" s="3">
        <v>1</v>
      </c>
      <c r="AK73" s="7">
        <f t="shared" si="17"/>
        <v>2656123930</v>
      </c>
    </row>
    <row r="74" spans="1:37" x14ac:dyDescent="0.25">
      <c r="A74" t="s">
        <v>164</v>
      </c>
      <c r="B74" s="6">
        <v>1090684000</v>
      </c>
      <c r="C74" s="2">
        <v>1.0584</v>
      </c>
      <c r="D74" s="2">
        <v>0.64776647727787162</v>
      </c>
      <c r="E74" s="7">
        <f t="shared" si="9"/>
        <v>1683761105.6740909</v>
      </c>
      <c r="F74" s="6">
        <v>1058944000</v>
      </c>
      <c r="G74" s="2">
        <v>1.0590999999999999</v>
      </c>
      <c r="H74" s="2">
        <v>0.68604947608499378</v>
      </c>
      <c r="I74" s="7">
        <f t="shared" si="10"/>
        <v>1543538821.7814319</v>
      </c>
      <c r="J74" s="6">
        <v>1230600860</v>
      </c>
      <c r="K74" s="2">
        <v>1.0641</v>
      </c>
      <c r="L74" s="2">
        <v>0.7300252475020419</v>
      </c>
      <c r="M74" s="7">
        <f t="shared" si="11"/>
        <v>1685696301.8892822</v>
      </c>
      <c r="N74" s="6">
        <v>1331443730</v>
      </c>
      <c r="O74" s="2">
        <v>1.1067</v>
      </c>
      <c r="P74" s="2">
        <v>0.80791894141050979</v>
      </c>
      <c r="Q74" s="7">
        <f t="shared" si="12"/>
        <v>1647991725.104862</v>
      </c>
      <c r="R74" s="6">
        <v>1506209370</v>
      </c>
      <c r="S74" s="2">
        <v>1.0629</v>
      </c>
      <c r="T74" s="2">
        <v>0.85873704282523078</v>
      </c>
      <c r="U74" s="7">
        <f t="shared" si="13"/>
        <v>1753982063.0592525</v>
      </c>
      <c r="V74" s="6">
        <v>1632387240</v>
      </c>
      <c r="W74" s="2">
        <v>1.0295000000000001</v>
      </c>
      <c r="X74" s="2">
        <v>0.88406978558857519</v>
      </c>
      <c r="Y74" s="7">
        <f t="shared" si="14"/>
        <v>1846446136.5040629</v>
      </c>
      <c r="Z74" s="6">
        <v>2166104680</v>
      </c>
      <c r="AA74" s="2">
        <v>1.0375000000000001</v>
      </c>
      <c r="AB74" s="3">
        <v>0.9172224025481468</v>
      </c>
      <c r="AC74" s="7">
        <f t="shared" si="15"/>
        <v>2361591555.0932012</v>
      </c>
      <c r="AD74" s="6">
        <v>1992067820</v>
      </c>
      <c r="AE74" s="2">
        <v>1.0430999999999999</v>
      </c>
      <c r="AF74" s="3">
        <v>0.95675468809797182</v>
      </c>
      <c r="AG74" s="7">
        <f t="shared" si="16"/>
        <v>2082109285.4639997</v>
      </c>
      <c r="AH74" s="6">
        <v>2709872550</v>
      </c>
      <c r="AI74" s="2">
        <v>1.0451999999999999</v>
      </c>
      <c r="AJ74" s="3">
        <v>1</v>
      </c>
      <c r="AK74" s="7">
        <f t="shared" si="17"/>
        <v>2709872550</v>
      </c>
    </row>
    <row r="75" spans="1:37" x14ac:dyDescent="0.25">
      <c r="A75" t="s">
        <v>165</v>
      </c>
      <c r="B75" s="6">
        <v>481033000</v>
      </c>
      <c r="C75" s="2">
        <v>1.0584</v>
      </c>
      <c r="D75" s="2">
        <v>0.64776647727787162</v>
      </c>
      <c r="E75" s="7">
        <f t="shared" si="9"/>
        <v>742602491.59768093</v>
      </c>
      <c r="F75" s="6">
        <v>561231000</v>
      </c>
      <c r="G75" s="2">
        <v>1.0590999999999999</v>
      </c>
      <c r="H75" s="2">
        <v>0.68604947608499378</v>
      </c>
      <c r="I75" s="7">
        <f t="shared" si="10"/>
        <v>818061990.51811504</v>
      </c>
      <c r="J75" s="6">
        <v>516373150</v>
      </c>
      <c r="K75" s="2">
        <v>1.0641</v>
      </c>
      <c r="L75" s="2">
        <v>0.7300252475020419</v>
      </c>
      <c r="M75" s="7">
        <f t="shared" si="11"/>
        <v>707336015.79794085</v>
      </c>
      <c r="N75" s="6">
        <v>589712150</v>
      </c>
      <c r="O75" s="2">
        <v>1.1067</v>
      </c>
      <c r="P75" s="2">
        <v>0.80791894141050979</v>
      </c>
      <c r="Q75" s="7">
        <f t="shared" si="12"/>
        <v>729914994.90090895</v>
      </c>
      <c r="R75" s="6">
        <v>620291110</v>
      </c>
      <c r="S75" s="2">
        <v>1.0629</v>
      </c>
      <c r="T75" s="2">
        <v>0.85873704282523078</v>
      </c>
      <c r="U75" s="7">
        <f t="shared" si="13"/>
        <v>722329513.07102394</v>
      </c>
      <c r="V75" s="6">
        <v>648634110</v>
      </c>
      <c r="W75" s="2">
        <v>1.0295000000000001</v>
      </c>
      <c r="X75" s="2">
        <v>0.88406978558857519</v>
      </c>
      <c r="Y75" s="7">
        <f t="shared" si="14"/>
        <v>733691073.45769954</v>
      </c>
      <c r="Z75" s="6">
        <v>714334370</v>
      </c>
      <c r="AA75" s="2">
        <v>1.0375000000000001</v>
      </c>
      <c r="AB75" s="3">
        <v>0.9172224025481468</v>
      </c>
      <c r="AC75" s="7">
        <f t="shared" si="15"/>
        <v>778801703.94388425</v>
      </c>
      <c r="AD75" s="6">
        <v>764438750</v>
      </c>
      <c r="AE75" s="2">
        <v>1.0430999999999999</v>
      </c>
      <c r="AF75" s="3">
        <v>0.95675468809797182</v>
      </c>
      <c r="AG75" s="7">
        <f t="shared" si="16"/>
        <v>798991381.49999988</v>
      </c>
      <c r="AH75" s="6">
        <v>883089500</v>
      </c>
      <c r="AI75" s="2">
        <v>1.0451999999999999</v>
      </c>
      <c r="AJ75" s="3">
        <v>1</v>
      </c>
      <c r="AK75" s="7">
        <f t="shared" si="17"/>
        <v>883089500</v>
      </c>
    </row>
    <row r="76" spans="1:37" x14ac:dyDescent="0.25">
      <c r="A76" t="s">
        <v>166</v>
      </c>
      <c r="B76" s="6">
        <v>130419000</v>
      </c>
      <c r="C76" s="2">
        <v>1.0584</v>
      </c>
      <c r="D76" s="2">
        <v>0.64776647727787162</v>
      </c>
      <c r="E76" s="7">
        <f t="shared" si="9"/>
        <v>201336445.42407265</v>
      </c>
      <c r="F76" s="6">
        <v>147974000</v>
      </c>
      <c r="G76" s="2">
        <v>1.0590999999999999</v>
      </c>
      <c r="H76" s="2">
        <v>0.68604947608499378</v>
      </c>
      <c r="I76" s="7">
        <f t="shared" si="10"/>
        <v>215689983.24206531</v>
      </c>
      <c r="J76" s="6">
        <v>168301460</v>
      </c>
      <c r="K76" s="2">
        <v>1.0641</v>
      </c>
      <c r="L76" s="2">
        <v>0.7300252475020419</v>
      </c>
      <c r="M76" s="7">
        <f t="shared" si="11"/>
        <v>230541971.76862606</v>
      </c>
      <c r="N76" s="6">
        <v>176211970</v>
      </c>
      <c r="O76" s="2">
        <v>1.1067</v>
      </c>
      <c r="P76" s="2">
        <v>0.80791894141050979</v>
      </c>
      <c r="Q76" s="7">
        <f t="shared" si="12"/>
        <v>218106001.68917856</v>
      </c>
      <c r="R76" s="6">
        <v>191669250</v>
      </c>
      <c r="S76" s="2">
        <v>1.0629</v>
      </c>
      <c r="T76" s="2">
        <v>0.85873704282523078</v>
      </c>
      <c r="U76" s="7">
        <f t="shared" si="13"/>
        <v>223199000.90650719</v>
      </c>
      <c r="V76" s="6">
        <v>193502440</v>
      </c>
      <c r="W76" s="2">
        <v>1.0295000000000001</v>
      </c>
      <c r="X76" s="2">
        <v>0.88406978558857519</v>
      </c>
      <c r="Y76" s="7">
        <f t="shared" si="14"/>
        <v>218876884.10386574</v>
      </c>
      <c r="Z76" s="6">
        <v>222611730</v>
      </c>
      <c r="AA76" s="2">
        <v>1.0375000000000001</v>
      </c>
      <c r="AB76" s="3">
        <v>0.9172224025481468</v>
      </c>
      <c r="AC76" s="7">
        <f t="shared" si="15"/>
        <v>242702020.12244755</v>
      </c>
      <c r="AD76" s="6">
        <v>197864600</v>
      </c>
      <c r="AE76" s="2">
        <v>1.0430999999999999</v>
      </c>
      <c r="AF76" s="3">
        <v>0.95675468809797182</v>
      </c>
      <c r="AG76" s="7">
        <f t="shared" si="16"/>
        <v>206808079.91999996</v>
      </c>
      <c r="AH76" s="6">
        <v>259192660</v>
      </c>
      <c r="AI76" s="2">
        <v>1.0451999999999999</v>
      </c>
      <c r="AJ76" s="3">
        <v>1</v>
      </c>
      <c r="AK76" s="7">
        <f t="shared" si="17"/>
        <v>259192660</v>
      </c>
    </row>
    <row r="77" spans="1:37" x14ac:dyDescent="0.25">
      <c r="A77" t="s">
        <v>167</v>
      </c>
      <c r="B77" s="6">
        <v>87321000</v>
      </c>
      <c r="C77" s="2">
        <v>1.0584</v>
      </c>
      <c r="D77" s="2">
        <v>0.64776647727787162</v>
      </c>
      <c r="E77" s="7">
        <f t="shared" si="9"/>
        <v>134803209.27836779</v>
      </c>
      <c r="F77" s="6">
        <v>97648000</v>
      </c>
      <c r="G77" s="2">
        <v>1.0590999999999999</v>
      </c>
      <c r="H77" s="2">
        <v>0.68604947608499378</v>
      </c>
      <c r="I77" s="7">
        <f t="shared" si="10"/>
        <v>142333757.84679195</v>
      </c>
      <c r="J77" s="6">
        <v>92455920</v>
      </c>
      <c r="K77" s="2">
        <v>1.0641</v>
      </c>
      <c r="L77" s="2">
        <v>0.7300252475020419</v>
      </c>
      <c r="M77" s="7">
        <f t="shared" si="11"/>
        <v>126647565.02101853</v>
      </c>
      <c r="N77" s="6">
        <v>89826930</v>
      </c>
      <c r="O77" s="2">
        <v>1.1067</v>
      </c>
      <c r="P77" s="2">
        <v>0.80791894141050979</v>
      </c>
      <c r="Q77" s="7">
        <f t="shared" si="12"/>
        <v>111183096.96165206</v>
      </c>
      <c r="R77" s="6">
        <v>108412840</v>
      </c>
      <c r="S77" s="2">
        <v>1.0629</v>
      </c>
      <c r="T77" s="2">
        <v>0.85873704282523078</v>
      </c>
      <c r="U77" s="7">
        <f t="shared" si="13"/>
        <v>126246842.27353641</v>
      </c>
      <c r="V77" s="6">
        <v>109310740</v>
      </c>
      <c r="W77" s="2">
        <v>1.0295000000000001</v>
      </c>
      <c r="X77" s="2">
        <v>0.88406978558857519</v>
      </c>
      <c r="Y77" s="7">
        <f t="shared" si="14"/>
        <v>123644922.36008911</v>
      </c>
      <c r="Z77" s="6">
        <v>113303750</v>
      </c>
      <c r="AA77" s="2">
        <v>1.0375000000000001</v>
      </c>
      <c r="AB77" s="3">
        <v>0.9172224025481468</v>
      </c>
      <c r="AC77" s="7">
        <f t="shared" si="15"/>
        <v>123529200.42644997</v>
      </c>
      <c r="AD77" s="6">
        <v>109807280</v>
      </c>
      <c r="AE77" s="2">
        <v>1.0430999999999999</v>
      </c>
      <c r="AF77" s="3">
        <v>0.95675468809797182</v>
      </c>
      <c r="AG77" s="7">
        <f t="shared" si="16"/>
        <v>114770569.05599998</v>
      </c>
      <c r="AH77" s="6">
        <v>165450800</v>
      </c>
      <c r="AI77" s="2">
        <v>1.0451999999999999</v>
      </c>
      <c r="AJ77" s="3">
        <v>1</v>
      </c>
      <c r="AK77" s="7">
        <f t="shared" si="17"/>
        <v>165450800</v>
      </c>
    </row>
    <row r="78" spans="1:37" x14ac:dyDescent="0.25">
      <c r="A78" t="s">
        <v>168</v>
      </c>
      <c r="B78" s="6">
        <v>278498000</v>
      </c>
      <c r="C78" s="2">
        <v>1.0584</v>
      </c>
      <c r="D78" s="2">
        <v>0.64776647727787162</v>
      </c>
      <c r="E78" s="7">
        <f t="shared" si="9"/>
        <v>429935802.12786013</v>
      </c>
      <c r="F78" s="6">
        <v>280401000</v>
      </c>
      <c r="G78" s="2">
        <v>1.0590999999999999</v>
      </c>
      <c r="H78" s="2">
        <v>0.68604947608499378</v>
      </c>
      <c r="I78" s="7">
        <f t="shared" si="10"/>
        <v>408718335.59313363</v>
      </c>
      <c r="J78" s="6">
        <v>366771980</v>
      </c>
      <c r="K78" s="2">
        <v>1.0641</v>
      </c>
      <c r="L78" s="2">
        <v>0.7300252475020419</v>
      </c>
      <c r="M78" s="7">
        <f t="shared" si="11"/>
        <v>502409993.7022714</v>
      </c>
      <c r="N78" s="6">
        <v>394642020</v>
      </c>
      <c r="O78" s="2">
        <v>1.1067</v>
      </c>
      <c r="P78" s="2">
        <v>0.80791894141050979</v>
      </c>
      <c r="Q78" s="7">
        <f t="shared" si="12"/>
        <v>488467344.64600128</v>
      </c>
      <c r="R78" s="6">
        <v>461394370</v>
      </c>
      <c r="S78" s="2">
        <v>1.0629</v>
      </c>
      <c r="T78" s="2">
        <v>0.85873704282523078</v>
      </c>
      <c r="U78" s="7">
        <f t="shared" si="13"/>
        <v>537294127.29421818</v>
      </c>
      <c r="V78" s="6">
        <v>466114100</v>
      </c>
      <c r="W78" s="2">
        <v>1.0295000000000001</v>
      </c>
      <c r="X78" s="2">
        <v>0.88406978558857519</v>
      </c>
      <c r="Y78" s="7">
        <f t="shared" si="14"/>
        <v>527236772.02663535</v>
      </c>
      <c r="Z78" s="6">
        <v>520371800</v>
      </c>
      <c r="AA78" s="2">
        <v>1.0375000000000001</v>
      </c>
      <c r="AB78" s="3">
        <v>0.9172224025481468</v>
      </c>
      <c r="AC78" s="7">
        <f t="shared" si="15"/>
        <v>567334376.65101588</v>
      </c>
      <c r="AD78" s="6">
        <v>568755020</v>
      </c>
      <c r="AE78" s="2">
        <v>1.0430999999999999</v>
      </c>
      <c r="AF78" s="3">
        <v>0.95675468809797182</v>
      </c>
      <c r="AG78" s="7">
        <f t="shared" si="16"/>
        <v>594462746.90399992</v>
      </c>
      <c r="AH78" s="6">
        <v>653284340</v>
      </c>
      <c r="AI78" s="2">
        <v>1.0451999999999999</v>
      </c>
      <c r="AJ78" s="3">
        <v>1</v>
      </c>
      <c r="AK78" s="7">
        <f t="shared" si="17"/>
        <v>653284340</v>
      </c>
    </row>
    <row r="79" spans="1:37" x14ac:dyDescent="0.25">
      <c r="A79" t="s">
        <v>169</v>
      </c>
      <c r="B79" s="6">
        <v>5050497000</v>
      </c>
      <c r="C79" s="2">
        <v>1.0584</v>
      </c>
      <c r="D79" s="2">
        <v>0.64776647727787162</v>
      </c>
      <c r="E79" s="7">
        <f t="shared" si="9"/>
        <v>7796786615.485034</v>
      </c>
      <c r="F79" s="6">
        <v>6494386000</v>
      </c>
      <c r="G79" s="2">
        <v>1.0590999999999999</v>
      </c>
      <c r="H79" s="2">
        <v>0.68604947608499378</v>
      </c>
      <c r="I79" s="7">
        <f t="shared" si="10"/>
        <v>9466352247.7428703</v>
      </c>
      <c r="J79" s="6">
        <v>7241440820</v>
      </c>
      <c r="K79" s="2">
        <v>1.0641</v>
      </c>
      <c r="L79" s="2">
        <v>0.7300252475020419</v>
      </c>
      <c r="M79" s="7">
        <f t="shared" si="11"/>
        <v>9919438875.2695103</v>
      </c>
      <c r="N79" s="6">
        <v>7866704890</v>
      </c>
      <c r="O79" s="2">
        <v>1.1067</v>
      </c>
      <c r="P79" s="2">
        <v>0.80791894141050979</v>
      </c>
      <c r="Q79" s="7">
        <f t="shared" si="12"/>
        <v>9736997719.4319382</v>
      </c>
      <c r="R79" s="6">
        <v>9233556730</v>
      </c>
      <c r="S79" s="2">
        <v>1.0629</v>
      </c>
      <c r="T79" s="2">
        <v>0.85873704282523078</v>
      </c>
      <c r="U79" s="7">
        <f t="shared" si="13"/>
        <v>10752484485.380705</v>
      </c>
      <c r="V79" s="6">
        <v>10135687140</v>
      </c>
      <c r="W79" s="2">
        <v>1.0295000000000001</v>
      </c>
      <c r="X79" s="2">
        <v>0.88406978558857519</v>
      </c>
      <c r="Y79" s="7">
        <f t="shared" si="14"/>
        <v>11464804368.641668</v>
      </c>
      <c r="Z79" s="6">
        <v>11544590760</v>
      </c>
      <c r="AA79" s="2">
        <v>1.0375000000000001</v>
      </c>
      <c r="AB79" s="2">
        <v>0.9172224025481468</v>
      </c>
      <c r="AC79" s="7">
        <f t="shared" si="15"/>
        <v>12586468372.259369</v>
      </c>
      <c r="AD79" s="6">
        <v>10354989190</v>
      </c>
      <c r="AE79" s="2">
        <v>1.0430999999999999</v>
      </c>
      <c r="AF79" s="2">
        <v>0.95675468809797182</v>
      </c>
      <c r="AG79" s="7">
        <f t="shared" si="16"/>
        <v>10823034701.387999</v>
      </c>
      <c r="AH79" s="6">
        <v>11626097040</v>
      </c>
      <c r="AI79" s="2">
        <v>1.0451999999999999</v>
      </c>
      <c r="AJ79" s="2">
        <v>1</v>
      </c>
      <c r="AK79" s="7">
        <f t="shared" si="17"/>
        <v>11626097040</v>
      </c>
    </row>
    <row r="80" spans="1:37" x14ac:dyDescent="0.25">
      <c r="A80" t="s">
        <v>170</v>
      </c>
      <c r="B80" s="6">
        <v>108312000</v>
      </c>
      <c r="C80" s="2">
        <v>1.0584</v>
      </c>
      <c r="D80" s="2">
        <v>0.64776647727787162</v>
      </c>
      <c r="E80" s="7">
        <f t="shared" si="9"/>
        <v>167208405.80568904</v>
      </c>
      <c r="F80" s="6">
        <v>136503000</v>
      </c>
      <c r="G80" s="2">
        <v>1.0590999999999999</v>
      </c>
      <c r="H80" s="2">
        <v>0.68604947608499378</v>
      </c>
      <c r="I80" s="7">
        <f t="shared" si="10"/>
        <v>198969614.81403247</v>
      </c>
      <c r="J80" s="6">
        <v>133938100</v>
      </c>
      <c r="K80" s="2">
        <v>1.0641</v>
      </c>
      <c r="L80" s="2">
        <v>0.7300252475020419</v>
      </c>
      <c r="M80" s="7">
        <f t="shared" si="11"/>
        <v>183470503.87408057</v>
      </c>
      <c r="N80" s="6">
        <v>169583490</v>
      </c>
      <c r="O80" s="2">
        <v>1.1067</v>
      </c>
      <c r="P80" s="2">
        <v>0.80791894141050979</v>
      </c>
      <c r="Q80" s="7">
        <f t="shared" si="12"/>
        <v>209901614.2682974</v>
      </c>
      <c r="R80" s="6">
        <v>209187070</v>
      </c>
      <c r="S80" s="2">
        <v>1.0629</v>
      </c>
      <c r="T80" s="2">
        <v>0.85873704282523078</v>
      </c>
      <c r="U80" s="7">
        <f t="shared" si="13"/>
        <v>243598516.85421416</v>
      </c>
      <c r="V80" s="6">
        <v>214380030</v>
      </c>
      <c r="W80" s="2">
        <v>1.0295000000000001</v>
      </c>
      <c r="X80" s="2">
        <v>0.88406978558857519</v>
      </c>
      <c r="Y80" s="7">
        <f t="shared" si="14"/>
        <v>242492203.09828269</v>
      </c>
      <c r="Z80" s="6">
        <v>263888750</v>
      </c>
      <c r="AA80" s="2">
        <v>1.0375000000000001</v>
      </c>
      <c r="AB80" s="2">
        <v>0.9172224025481468</v>
      </c>
      <c r="AC80" s="7">
        <f t="shared" si="15"/>
        <v>287704213.5766499</v>
      </c>
      <c r="AD80" s="6">
        <v>266726289.99999997</v>
      </c>
      <c r="AE80" s="2">
        <v>1.0430999999999999</v>
      </c>
      <c r="AF80" s="2">
        <v>0.95675468809797182</v>
      </c>
      <c r="AG80" s="7">
        <f t="shared" si="16"/>
        <v>278782318.30799991</v>
      </c>
      <c r="AH80" s="6">
        <v>285942010</v>
      </c>
      <c r="AI80" s="2">
        <v>1.0451999999999999</v>
      </c>
      <c r="AJ80" s="2">
        <v>1</v>
      </c>
      <c r="AK80" s="7">
        <f t="shared" si="17"/>
        <v>285942010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IPCA</vt:lpstr>
      <vt:lpstr>Saúde</vt:lpstr>
      <vt:lpstr>Educação</vt:lpstr>
      <vt:lpstr>Administração</vt:lpstr>
      <vt:lpstr>Custeio</vt:lpstr>
      <vt:lpstr>Seguridade Social</vt:lpstr>
      <vt:lpstr>PIB Per Capita</vt:lpstr>
      <vt:lpstr>Planilha R</vt:lpstr>
      <vt:lpstr>PIB Corrente</vt:lpstr>
      <vt:lpstr>tx corrente anual</vt:lpstr>
      <vt:lpstr>tx per capita anual</vt:lpstr>
      <vt:lpstr>Tx Cres Corrente</vt:lpstr>
      <vt:lpstr>Tx Cres Per Capita</vt:lpstr>
      <vt:lpstr>Correção Paraiso e Figueirao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Peixoto Martins</dc:creator>
  <cp:lastModifiedBy>Fernando Peixoto Martins</cp:lastModifiedBy>
  <dcterms:created xsi:type="dcterms:W3CDTF">2023-08-03T14:33:23Z</dcterms:created>
  <dcterms:modified xsi:type="dcterms:W3CDTF">2023-09-18T18:18:27Z</dcterms:modified>
</cp:coreProperties>
</file>