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F:\Policy Research\Projects\Trends 2018\Trends in Student Aid\Final Files\"/>
    </mc:Choice>
  </mc:AlternateContent>
  <xr:revisionPtr revIDLastSave="0" documentId="8_{7472D484-AC0E-455F-B738-3B2D85BB53CF}" xr6:coauthVersionLast="36" xr6:coauthVersionMax="36" xr10:uidLastSave="{00000000-0000-0000-0000-000000000000}"/>
  <bookViews>
    <workbookView xWindow="0" yWindow="0" windowWidth="28800" windowHeight="11925" xr2:uid="{F8C53C39-25D8-42C4-9EFE-42C4C32E40F8}"/>
  </bookViews>
  <sheets>
    <sheet name="List of Figures and Tables" sheetId="39" r:id="rId1"/>
    <sheet name="Table 1" sheetId="40" r:id="rId2"/>
    <sheet name="Table 1_UG" sheetId="49" r:id="rId3"/>
    <sheet name="Table 1_GRAD" sheetId="50" r:id="rId4"/>
    <sheet name="Table 2" sheetId="42" r:id="rId5"/>
    <sheet name="Table 2_UG" sheetId="43" r:id="rId6"/>
    <sheet name="Table 2_GRAD" sheetId="52" r:id="rId7"/>
    <sheet name="Table 3" sheetId="44" r:id="rId8"/>
    <sheet name="Table 4" sheetId="45" r:id="rId9"/>
    <sheet name="Table 5" sheetId="46" r:id="rId10"/>
    <sheet name="Table 6" sheetId="47" r:id="rId11"/>
    <sheet name="Table 7" sheetId="53" r:id="rId12"/>
    <sheet name="Table 8" sheetId="48" r:id="rId13"/>
    <sheet name="Table A1" sheetId="54" r:id="rId14"/>
    <sheet name="Fig 1" sheetId="1" r:id="rId15"/>
    <sheet name="Fig 2" sheetId="12" r:id="rId16"/>
    <sheet name="Fig 3" sheetId="13" r:id="rId17"/>
    <sheet name="Fig 4" sheetId="14" r:id="rId18"/>
    <sheet name="Fig 5" sheetId="2" r:id="rId19"/>
    <sheet name="Fig 6" sheetId="15" r:id="rId20"/>
    <sheet name="Fig 7" sheetId="3" r:id="rId21"/>
    <sheet name="Fig 8" sheetId="16" r:id="rId22"/>
    <sheet name="Fig 9A" sheetId="4" r:id="rId23"/>
    <sheet name="Fig 9B" sheetId="5" r:id="rId24"/>
    <sheet name="Fig 10A" sheetId="24" r:id="rId25"/>
    <sheet name=" Fig 10B" sheetId="25" r:id="rId26"/>
    <sheet name="Fig 11" sheetId="17" r:id="rId27"/>
    <sheet name="Fig 12" sheetId="6" r:id="rId28"/>
    <sheet name="Fig 13A" sheetId="26" r:id="rId29"/>
    <sheet name="Fig 13B" sheetId="27" r:id="rId30"/>
    <sheet name="Fig 14A" sheetId="28" r:id="rId31"/>
    <sheet name="Fig 14B" sheetId="29" r:id="rId32"/>
    <sheet name="Fig 15" sheetId="30" r:id="rId33"/>
    <sheet name="Fig 16" sheetId="31" r:id="rId34"/>
    <sheet name="Fig 17" sheetId="32" r:id="rId35"/>
    <sheet name="Fig 18" sheetId="33" r:id="rId36"/>
    <sheet name="Fig 19" sheetId="34" r:id="rId37"/>
    <sheet name="Fig 20A" sheetId="7" r:id="rId38"/>
    <sheet name="Fig 20B" sheetId="8" r:id="rId39"/>
    <sheet name="Fig 21A" sheetId="9" r:id="rId40"/>
    <sheet name="Fig 21B" sheetId="10" r:id="rId41"/>
    <sheet name="Fig 22A" sheetId="35" r:id="rId42"/>
    <sheet name="Fig 22B" sheetId="36" r:id="rId43"/>
    <sheet name="Fig 23A" sheetId="18" r:id="rId44"/>
    <sheet name="Fig 23B" sheetId="19" r:id="rId45"/>
    <sheet name="Fig 24A" sheetId="20" r:id="rId46"/>
    <sheet name="Fig 24B" sheetId="21" r:id="rId47"/>
    <sheet name="Fig 25A" sheetId="37" r:id="rId48"/>
    <sheet name="Fig 25B" sheetId="38" r:id="rId49"/>
    <sheet name="Fig 26A" sheetId="22" r:id="rId50"/>
    <sheet name="Fig 26B" sheetId="23" r:id="rId51"/>
    <sheet name="OLD_FIGURES --&gt;" sheetId="57" r:id="rId52"/>
    <sheet name="Fig 2011_9A" sheetId="58" r:id="rId53"/>
    <sheet name="Fig 2011_9B" sheetId="59" r:id="rId54"/>
    <sheet name="Fig 2013_9B" sheetId="60" r:id="rId55"/>
    <sheet name="Fig 2013_9C" sheetId="61" r:id="rId56"/>
    <sheet name="Fig 2014_14A" sheetId="62" r:id="rId57"/>
    <sheet name="Fig 2014_14B" sheetId="63" r:id="rId58"/>
    <sheet name="Fig 2014_15A" sheetId="64" r:id="rId59"/>
    <sheet name="Fig 2014_15B" sheetId="65" r:id="rId60"/>
    <sheet name="Fig 2014_16A" sheetId="66" r:id="rId61"/>
    <sheet name="Fig 2014_16B" sheetId="67" r:id="rId62"/>
    <sheet name="Fig 2014_17A" sheetId="68" r:id="rId63"/>
    <sheet name="Fig 2014_17B" sheetId="69" r:id="rId64"/>
    <sheet name="Fig 2014_28" sheetId="70" r:id="rId65"/>
    <sheet name="Fig 2014_29A" sheetId="71" r:id="rId66"/>
    <sheet name="Fig 2014_30" sheetId="72" r:id="rId67"/>
    <sheet name="Fig 2015 12" sheetId="73" r:id="rId68"/>
    <sheet name="Fig 2015 14A" sheetId="74" r:id="rId69"/>
    <sheet name="Fig 2015 14B" sheetId="75" r:id="rId70"/>
    <sheet name="Fig 2015 16A" sheetId="76" r:id="rId71"/>
    <sheet name="Fig 2015 16B" sheetId="77" r:id="rId72"/>
    <sheet name="Fig 2015 17A" sheetId="78" r:id="rId73"/>
    <sheet name="Fig 2015 17B" sheetId="79" r:id="rId74"/>
    <sheet name="Fig 2015 18" sheetId="80" r:id="rId75"/>
    <sheet name="Fig 2015 19A" sheetId="81" r:id="rId76"/>
    <sheet name="Fig 2015 20" sheetId="82" r:id="rId77"/>
    <sheet name="Fig 2015 21A" sheetId="83" r:id="rId78"/>
    <sheet name="Fig 2015 21B" sheetId="84" r:id="rId79"/>
    <sheet name="Fig 2015 22A" sheetId="85" r:id="rId80"/>
    <sheet name="Fig 2015 22B" sheetId="86" r:id="rId81"/>
    <sheet name="Fig  2015 32A" sheetId="87" r:id="rId82"/>
    <sheet name="Fig 2015 32B" sheetId="88" r:id="rId83"/>
    <sheet name="Fig 2016 11A" sheetId="89" r:id="rId84"/>
    <sheet name="Fig 2016 11B" sheetId="90" r:id="rId85"/>
    <sheet name="Fig 2016 12A" sheetId="91" r:id="rId86"/>
    <sheet name="Fig 2016 12B" sheetId="92" r:id="rId87"/>
    <sheet name="Fig 2017_21" sheetId="93" r:id="rId88"/>
  </sheets>
  <externalReferences>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s>
  <definedNames>
    <definedName name="_xlnm._FilterDatabase" localSheetId="38" hidden="1">'Fig 20B'!$A$2:$E$42</definedName>
    <definedName name="_xlnm._FilterDatabase" localSheetId="9" hidden="1">'Table 5'!$A$2:$AO$49</definedName>
    <definedName name="_MailAutoSig" localSheetId="0">'List of Figures and Tables'!$A$24</definedName>
    <definedName name="aaa" localSheetId="27">[1]TAB350!#REF!</definedName>
    <definedName name="aaa" localSheetId="40">[1]TAB350!#REF!</definedName>
    <definedName name="aaa" localSheetId="17">[1]TAB350!#REF!</definedName>
    <definedName name="aaa" localSheetId="18">[1]TAB350!#REF!</definedName>
    <definedName name="aaa" localSheetId="19">[1]TAB350!#REF!</definedName>
    <definedName name="aaa" localSheetId="22">[1]TAB350!#REF!</definedName>
    <definedName name="aaa" localSheetId="23">[1]TAB350!#REF!</definedName>
    <definedName name="aaa" localSheetId="8">[1]TAB350!#REF!</definedName>
    <definedName name="aaa">[1]TAB350!#REF!</definedName>
    <definedName name="aaaa" localSheetId="17">[1]TAB350!#REF!</definedName>
    <definedName name="aaaa" localSheetId="18">[1]TAB350!#REF!</definedName>
    <definedName name="aaaa" localSheetId="19">[1]TAB350!#REF!</definedName>
    <definedName name="aaaa">[1]TAB350!#REF!</definedName>
    <definedName name="HTML_CodePage" hidden="1">1252</definedName>
    <definedName name="HTML_Control" localSheetId="27" hidden="1">{"'xls'!$A$71:$A$78","'xls'!$A$1:$J$77"}</definedName>
    <definedName name="HTML_Control" localSheetId="15" hidden="1">{"'xls'!$A$71:$A$78","'xls'!$A$1:$J$77"}</definedName>
    <definedName name="HTML_Control" localSheetId="37" hidden="1">{"'xls'!$A$71:$A$78","'xls'!$A$1:$J$77"}</definedName>
    <definedName name="HTML_Control" localSheetId="38" hidden="1">{"'xls'!$A$71:$A$78","'xls'!$A$1:$J$77"}</definedName>
    <definedName name="HTML_Control" localSheetId="39" hidden="1">{"'xls'!$A$71:$A$78","'xls'!$A$1:$J$77"}</definedName>
    <definedName name="HTML_Control" localSheetId="40" hidden="1">{"'xls'!$A$71:$A$78","'xls'!$A$1:$J$77"}</definedName>
    <definedName name="HTML_Control" localSheetId="16" hidden="1">{"'xls'!$A$71:$A$78","'xls'!$A$1:$J$77"}</definedName>
    <definedName name="HTML_Control" localSheetId="17" hidden="1">{"'xls'!$A$71:$A$78","'xls'!$A$1:$J$77"}</definedName>
    <definedName name="HTML_Control" localSheetId="18" hidden="1">{"'xls'!$A$71:$A$78","'xls'!$A$1:$J$77"}</definedName>
    <definedName name="HTML_Control" localSheetId="19" hidden="1">{"'xls'!$A$71:$A$78","'xls'!$A$1:$J$77"}</definedName>
    <definedName name="HTML_Control" localSheetId="20" hidden="1">{"'xls'!$A$71:$A$78","'xls'!$A$1:$J$77"}</definedName>
    <definedName name="HTML_Control" localSheetId="22" hidden="1">{"'xls'!$A$71:$A$78","'xls'!$A$1:$J$77"}</definedName>
    <definedName name="HTML_Control" localSheetId="23"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87">[1]TAB350!#REF!</definedName>
    <definedName name="IRENE" localSheetId="38">[1]TAB350!#REF!</definedName>
    <definedName name="IRENE" localSheetId="43">[1]TAB350!#REF!</definedName>
    <definedName name="IRENE" localSheetId="44">[1]TAB350!#REF!</definedName>
    <definedName name="IRENE" localSheetId="45">[1]TAB350!#REF!</definedName>
    <definedName name="IRENE" localSheetId="46">[1]TAB350!#REF!</definedName>
    <definedName name="IRENE" localSheetId="16">[1]TAB350!#REF!</definedName>
    <definedName name="IRENE" localSheetId="17">[1]TAB350!#REF!</definedName>
    <definedName name="IRENE" localSheetId="18">[1]TAB350!#REF!</definedName>
    <definedName name="IRENE" localSheetId="19">[1]TAB350!#REF!</definedName>
    <definedName name="IRENE" localSheetId="22">[1]TAB350!#REF!</definedName>
    <definedName name="IRENE" localSheetId="0">[1]TAB350!#REF!</definedName>
    <definedName name="IRENE" localSheetId="1">[1]TAB350!#REF!</definedName>
    <definedName name="IRENE" localSheetId="5">[1]TAB350!#REF!</definedName>
    <definedName name="IRENE" localSheetId="13">[1]TAB350!#REF!</definedName>
    <definedName name="IRENE">[1]TAB350!#REF!</definedName>
    <definedName name="_xlnm.Print_Area">'[2]TAB239-OK, agree with history'!$A$1:$AA$215</definedName>
    <definedName name="PRINT_AREA_MI">'[2]TAB239-OK, agree with history'!$A$1:$AA$215</definedName>
    <definedName name="qqq" localSheetId="16">[1]TAB350!#REF!</definedName>
    <definedName name="qqq" localSheetId="17">[1]TAB350!#REF!</definedName>
    <definedName name="qqq" localSheetId="18">[1]TAB350!#REF!</definedName>
    <definedName name="qqq" localSheetId="19">[1]TAB350!#REF!</definedName>
    <definedName name="qqq">[1]TAB350!#REF!</definedName>
    <definedName name="SPSS" localSheetId="83">'[3]Other types'!$A$1:$J$1121</definedName>
    <definedName name="SPSS" localSheetId="86">'[3]Other types'!$A$1:$J$1121</definedName>
    <definedName name="SPSS" localSheetId="43">'[3]Other types'!$A$1:$J$1121</definedName>
    <definedName name="SPSS" localSheetId="44">'[3]Other types'!$A$1:$J$1121</definedName>
    <definedName name="SPSS" localSheetId="45">'[3]Other types'!$A$1:$J$1121</definedName>
    <definedName name="SPSS" localSheetId="46">'[3]Other types'!$A$1:$J$1121</definedName>
    <definedName name="SPSS">'[4]Other types'!$A$1:$J$1121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0" i="93" l="1"/>
  <c r="N10" i="93"/>
  <c r="Q9" i="93"/>
  <c r="N9" i="93"/>
  <c r="Q8" i="93"/>
  <c r="N8" i="93"/>
  <c r="Q6" i="93"/>
  <c r="N6" i="93"/>
  <c r="Q5" i="93"/>
  <c r="N5" i="93"/>
  <c r="Q4" i="93"/>
  <c r="N4" i="93"/>
  <c r="E6" i="82"/>
  <c r="E5" i="82"/>
  <c r="F9" i="71"/>
  <c r="E9" i="71"/>
  <c r="D9" i="71"/>
  <c r="F8" i="71"/>
  <c r="E8" i="71"/>
  <c r="D8" i="71"/>
  <c r="E7" i="71"/>
  <c r="D7" i="71"/>
  <c r="F7" i="71" s="1"/>
  <c r="E6" i="71"/>
  <c r="D6" i="71"/>
  <c r="F6" i="71" s="1"/>
  <c r="F5" i="71"/>
  <c r="E5" i="71"/>
  <c r="D5" i="71"/>
  <c r="F4" i="71"/>
  <c r="E4" i="71"/>
  <c r="D4" i="71"/>
  <c r="AG41" i="53" l="1"/>
  <c r="AF41" i="53"/>
  <c r="AE41" i="53"/>
  <c r="AD41" i="53"/>
  <c r="AC41" i="53"/>
  <c r="AB41" i="53"/>
  <c r="AA41" i="53"/>
  <c r="Z41" i="53"/>
  <c r="Y41" i="53"/>
  <c r="X41" i="53"/>
  <c r="AG40" i="53"/>
  <c r="AF40" i="53"/>
  <c r="AE40" i="53"/>
  <c r="AD40" i="53"/>
  <c r="AC40" i="53"/>
  <c r="AB40" i="53"/>
  <c r="AA40" i="53"/>
  <c r="Z40" i="53"/>
  <c r="Y40" i="53"/>
  <c r="X40" i="53"/>
  <c r="AG39" i="53"/>
  <c r="AF39" i="53"/>
  <c r="AE39" i="53"/>
  <c r="AD39" i="53"/>
  <c r="AC39" i="53"/>
  <c r="AB39" i="53"/>
  <c r="AA39" i="53"/>
  <c r="Z39" i="53"/>
  <c r="Y39" i="53"/>
  <c r="X39" i="53"/>
  <c r="AG38" i="53"/>
  <c r="AF38" i="53"/>
  <c r="AE38" i="53"/>
  <c r="AD38" i="53"/>
  <c r="AC38" i="53"/>
  <c r="AB38" i="53"/>
  <c r="AA38" i="53"/>
  <c r="Z38" i="53"/>
  <c r="Y38" i="53"/>
  <c r="X38" i="53"/>
  <c r="AG36" i="53"/>
  <c r="AF36" i="53"/>
  <c r="AE36" i="53"/>
  <c r="AD36" i="53"/>
  <c r="AC36" i="53"/>
  <c r="AB36" i="53"/>
  <c r="AA36" i="53"/>
  <c r="Z36" i="53"/>
  <c r="Y36" i="53"/>
  <c r="X36" i="53"/>
  <c r="AG35" i="53"/>
  <c r="AF35" i="53"/>
  <c r="AE35" i="53"/>
  <c r="AD35" i="53"/>
  <c r="AC35" i="53"/>
  <c r="AB35" i="53"/>
  <c r="AA35" i="53"/>
  <c r="Z35" i="53"/>
  <c r="Y35" i="53"/>
  <c r="X35" i="53"/>
  <c r="AG34" i="53"/>
  <c r="AF34" i="53"/>
  <c r="AE34" i="53"/>
  <c r="AD34" i="53"/>
  <c r="AC34" i="53"/>
  <c r="AB34" i="53"/>
  <c r="AA34" i="53"/>
  <c r="Z34" i="53"/>
  <c r="Y34" i="53"/>
  <c r="X34" i="53"/>
  <c r="AG33" i="53"/>
  <c r="AF33" i="53"/>
  <c r="AE33" i="53"/>
  <c r="AD33" i="53"/>
  <c r="AC33" i="53"/>
  <c r="AB33" i="53"/>
  <c r="AA33" i="53"/>
  <c r="Z33" i="53"/>
  <c r="Y33" i="53"/>
  <c r="X33" i="53"/>
  <c r="AG31" i="53"/>
  <c r="AF31" i="53"/>
  <c r="AE31" i="53"/>
  <c r="AD31" i="53"/>
  <c r="AC31" i="53"/>
  <c r="AB31" i="53"/>
  <c r="AA31" i="53"/>
  <c r="Z31" i="53"/>
  <c r="Y31" i="53"/>
  <c r="X31" i="53"/>
  <c r="AG30" i="53"/>
  <c r="AF30" i="53"/>
  <c r="AE30" i="53"/>
  <c r="AD30" i="53"/>
  <c r="AC30" i="53"/>
  <c r="AB30" i="53"/>
  <c r="AA30" i="53"/>
  <c r="Z30" i="53"/>
  <c r="Y30" i="53"/>
  <c r="X30" i="53"/>
  <c r="AG29" i="53"/>
  <c r="AF29" i="53"/>
  <c r="AE29" i="53"/>
  <c r="AD29" i="53"/>
  <c r="AC29" i="53"/>
  <c r="AB29" i="53"/>
  <c r="AA29" i="53"/>
  <c r="Z29" i="53"/>
  <c r="Y29" i="53"/>
  <c r="X29" i="53"/>
  <c r="AG28" i="53"/>
  <c r="AF28" i="53"/>
  <c r="AE28" i="53"/>
  <c r="AD28" i="53"/>
  <c r="AC28" i="53"/>
  <c r="AB28" i="53"/>
  <c r="AA28" i="53"/>
  <c r="Z28" i="53"/>
  <c r="Y28" i="53"/>
  <c r="X28" i="53"/>
  <c r="AG26" i="53"/>
  <c r="AF26" i="53"/>
  <c r="AE26" i="53"/>
  <c r="AD26" i="53"/>
  <c r="AC26" i="53"/>
  <c r="AB26" i="53"/>
  <c r="AA26" i="53"/>
  <c r="Z26" i="53"/>
  <c r="Y26" i="53"/>
  <c r="X26" i="53"/>
  <c r="AG25" i="53"/>
  <c r="AF25" i="53"/>
  <c r="AE25" i="53"/>
  <c r="AD25" i="53"/>
  <c r="AC25" i="53"/>
  <c r="AB25" i="53"/>
  <c r="AA25" i="53"/>
  <c r="Z25" i="53"/>
  <c r="Y25" i="53"/>
  <c r="X25" i="53"/>
  <c r="AG24" i="53"/>
  <c r="AF24" i="53"/>
  <c r="AE24" i="53"/>
  <c r="AD24" i="53"/>
  <c r="AC24" i="53"/>
  <c r="AB24" i="53"/>
  <c r="AA24" i="53"/>
  <c r="Z24" i="53"/>
  <c r="Y24" i="53"/>
  <c r="X24" i="53"/>
  <c r="AG23" i="53"/>
  <c r="AF23" i="53"/>
  <c r="AE23" i="53"/>
  <c r="AD23" i="53"/>
  <c r="AC23" i="53"/>
  <c r="AB23" i="53"/>
  <c r="AA23" i="53"/>
  <c r="Z23" i="53"/>
  <c r="Y23" i="53"/>
  <c r="X23" i="53"/>
  <c r="AG21" i="53"/>
  <c r="AF21" i="53"/>
  <c r="AE21" i="53"/>
  <c r="AD21" i="53"/>
  <c r="Z21" i="53"/>
  <c r="Y21" i="53"/>
  <c r="X21" i="53"/>
  <c r="AG20" i="53"/>
  <c r="AF20" i="53"/>
  <c r="AE20" i="53"/>
  <c r="AD20" i="53"/>
  <c r="Z20" i="53"/>
  <c r="Y20" i="53"/>
  <c r="X20" i="53"/>
  <c r="AG19" i="53"/>
  <c r="AF19" i="53"/>
  <c r="AE19" i="53"/>
  <c r="AD19" i="53"/>
  <c r="Z19" i="53"/>
  <c r="Y19" i="53"/>
  <c r="X19" i="53"/>
  <c r="AG18" i="53"/>
  <c r="AF18" i="53"/>
  <c r="AE18" i="53"/>
  <c r="AD18" i="53"/>
  <c r="Z18" i="53"/>
  <c r="Y18" i="53"/>
  <c r="X18" i="53"/>
  <c r="AG16" i="53"/>
  <c r="AF16" i="53"/>
  <c r="AE16" i="53"/>
  <c r="AD16" i="53"/>
  <c r="Z16" i="53"/>
  <c r="Y16" i="53"/>
  <c r="X16" i="53"/>
  <c r="AG15" i="53"/>
  <c r="AF15" i="53"/>
  <c r="AE15" i="53"/>
  <c r="AD15" i="53"/>
  <c r="Z15" i="53"/>
  <c r="Y15" i="53"/>
  <c r="X15" i="53"/>
  <c r="AG14" i="53"/>
  <c r="AF14" i="53"/>
  <c r="AE14" i="53"/>
  <c r="AD14" i="53"/>
  <c r="Z14" i="53"/>
  <c r="Y14" i="53"/>
  <c r="X14" i="53"/>
  <c r="AG13" i="53"/>
  <c r="AF13" i="53"/>
  <c r="AE13" i="53"/>
  <c r="AD13" i="53"/>
  <c r="Z13" i="53"/>
  <c r="Y13" i="53"/>
  <c r="X13" i="53"/>
  <c r="AG11" i="53"/>
  <c r="AF11" i="53"/>
  <c r="AE11" i="53"/>
  <c r="AD11" i="53"/>
  <c r="Z11" i="53"/>
  <c r="Y11" i="53"/>
  <c r="X11" i="53"/>
  <c r="AG10" i="53"/>
  <c r="AF10" i="53"/>
  <c r="AE10" i="53"/>
  <c r="AD10" i="53"/>
  <c r="Z10" i="53"/>
  <c r="Y10" i="53"/>
  <c r="X10" i="53"/>
  <c r="AG9" i="53"/>
  <c r="AF9" i="53"/>
  <c r="AE9" i="53"/>
  <c r="AD9" i="53"/>
  <c r="Z9" i="53"/>
  <c r="Y9" i="53"/>
  <c r="X9" i="53"/>
  <c r="AG8" i="53"/>
  <c r="AF8" i="53"/>
  <c r="AE8" i="53"/>
  <c r="AD8" i="53"/>
  <c r="Z8" i="53"/>
  <c r="Y8" i="53"/>
  <c r="X8" i="53"/>
  <c r="AG6" i="53"/>
  <c r="AF6" i="53"/>
  <c r="AE6" i="53"/>
  <c r="AD6" i="53"/>
  <c r="AC6" i="53"/>
  <c r="AB6" i="53"/>
  <c r="AA6" i="53"/>
  <c r="Z6" i="53"/>
  <c r="Y6" i="53"/>
  <c r="X6" i="53"/>
  <c r="AG5" i="53"/>
  <c r="AF5" i="53"/>
  <c r="AE5" i="53"/>
  <c r="AD5" i="53"/>
  <c r="AC5" i="53"/>
  <c r="AB5" i="53"/>
  <c r="AA5" i="53"/>
  <c r="Z5" i="53"/>
  <c r="Y5" i="53"/>
  <c r="X5" i="53"/>
  <c r="AG4" i="53"/>
  <c r="AF4" i="53"/>
  <c r="AE4" i="53"/>
  <c r="AD4" i="53"/>
  <c r="AC4" i="53"/>
  <c r="AB4" i="53"/>
  <c r="AA4" i="53"/>
  <c r="Z4" i="53"/>
  <c r="Y4" i="53"/>
  <c r="X4" i="53"/>
  <c r="AG3" i="53"/>
  <c r="AF3" i="53"/>
  <c r="AE3" i="53"/>
  <c r="AD3" i="53"/>
  <c r="AC3" i="53"/>
  <c r="AB3" i="53"/>
  <c r="AA3" i="53"/>
  <c r="Z3" i="53"/>
  <c r="Y3" i="53"/>
  <c r="X3" i="53"/>
  <c r="B15" i="38" l="1"/>
  <c r="B14" i="38"/>
  <c r="B13" i="38"/>
  <c r="B12" i="38"/>
  <c r="B10" i="38"/>
  <c r="A7" i="36"/>
  <c r="A6" i="36"/>
  <c r="A5" i="36"/>
  <c r="A4" i="36"/>
  <c r="A3" i="36"/>
  <c r="B8" i="35"/>
  <c r="G21" i="32"/>
  <c r="F21" i="32"/>
  <c r="E21" i="32"/>
  <c r="D21" i="32"/>
  <c r="C21" i="32"/>
  <c r="B21" i="32"/>
  <c r="G19" i="32"/>
  <c r="F19" i="32"/>
  <c r="E19" i="32"/>
  <c r="D19" i="32"/>
  <c r="C19" i="32"/>
  <c r="B19" i="32"/>
  <c r="G18" i="32"/>
  <c r="F18" i="32"/>
  <c r="E18" i="32"/>
  <c r="D18" i="32"/>
  <c r="C18" i="32"/>
  <c r="B18" i="32"/>
  <c r="G17" i="32"/>
  <c r="F17" i="32"/>
  <c r="E17" i="32"/>
  <c r="D17" i="32"/>
  <c r="C17" i="32"/>
  <c r="B17" i="32"/>
  <c r="F14" i="32"/>
  <c r="E14" i="32"/>
  <c r="D14" i="32"/>
  <c r="C14" i="32"/>
  <c r="B14" i="32"/>
  <c r="F12" i="32"/>
  <c r="E12" i="32"/>
  <c r="D12" i="32"/>
  <c r="C12" i="32"/>
  <c r="B12" i="32"/>
  <c r="F11" i="32"/>
  <c r="E11" i="32"/>
  <c r="D11" i="32"/>
  <c r="C11" i="32"/>
  <c r="B11" i="32"/>
  <c r="F10" i="32"/>
  <c r="E10" i="32"/>
  <c r="D10" i="32"/>
  <c r="C10" i="32"/>
  <c r="B10" i="32"/>
  <c r="G7" i="32"/>
  <c r="F7" i="32"/>
  <c r="E7" i="32"/>
  <c r="D7" i="32"/>
  <c r="C7" i="32"/>
  <c r="B7" i="32"/>
  <c r="G5" i="32"/>
  <c r="F5" i="32"/>
  <c r="E5" i="32"/>
  <c r="D5" i="32"/>
  <c r="C5" i="32"/>
  <c r="B5" i="32"/>
  <c r="G4" i="32"/>
  <c r="F4" i="32"/>
  <c r="E4" i="32"/>
  <c r="D4" i="32"/>
  <c r="C4" i="32"/>
  <c r="B4" i="32"/>
  <c r="G3" i="32"/>
  <c r="F3" i="32"/>
  <c r="E3" i="32"/>
  <c r="D3" i="32"/>
  <c r="C3" i="32"/>
  <c r="B3" i="32"/>
  <c r="F22" i="31"/>
  <c r="E22" i="31"/>
  <c r="D22" i="31"/>
  <c r="C22" i="31"/>
  <c r="B22" i="31"/>
  <c r="F20" i="31"/>
  <c r="E20" i="31"/>
  <c r="D20" i="31"/>
  <c r="C20" i="31"/>
  <c r="B20" i="31"/>
  <c r="F19" i="31"/>
  <c r="E19" i="31"/>
  <c r="D19" i="31"/>
  <c r="C19" i="31"/>
  <c r="B19" i="31"/>
  <c r="F18" i="31"/>
  <c r="E18" i="31"/>
  <c r="D18" i="31"/>
  <c r="C18" i="31"/>
  <c r="B18" i="31"/>
  <c r="F17" i="31"/>
  <c r="E17" i="31"/>
  <c r="D17" i="31"/>
  <c r="C17" i="31"/>
  <c r="B17" i="31"/>
  <c r="F16" i="31"/>
  <c r="E16" i="31"/>
  <c r="D16" i="31"/>
  <c r="C16" i="31"/>
  <c r="B16" i="31"/>
  <c r="G13" i="31"/>
  <c r="F13" i="31"/>
  <c r="E13" i="31"/>
  <c r="D13" i="31"/>
  <c r="C13" i="31"/>
  <c r="B13" i="31"/>
  <c r="G11" i="31"/>
  <c r="F11" i="31"/>
  <c r="E11" i="31"/>
  <c r="D11" i="31"/>
  <c r="C11" i="31"/>
  <c r="B11" i="31"/>
  <c r="G10" i="31"/>
  <c r="F10" i="31"/>
  <c r="E10" i="31"/>
  <c r="D10" i="31"/>
  <c r="C10" i="31"/>
  <c r="B10" i="31"/>
  <c r="H7" i="31"/>
  <c r="G7" i="31"/>
  <c r="F7" i="31"/>
  <c r="E7" i="31"/>
  <c r="D7" i="31"/>
  <c r="C7" i="31"/>
  <c r="B7" i="31"/>
  <c r="H5" i="31"/>
  <c r="G5" i="31"/>
  <c r="F5" i="31"/>
  <c r="E5" i="31"/>
  <c r="D5" i="31"/>
  <c r="C5" i="31"/>
  <c r="B5" i="31"/>
  <c r="H4" i="31"/>
  <c r="G4" i="31"/>
  <c r="F4" i="31"/>
  <c r="E4" i="31"/>
  <c r="D4" i="31"/>
  <c r="C4" i="31"/>
  <c r="B4" i="31"/>
  <c r="H3" i="31"/>
  <c r="G3" i="31"/>
  <c r="F3" i="31"/>
  <c r="E3" i="31"/>
  <c r="D3" i="31"/>
  <c r="C3" i="31"/>
  <c r="B3" i="31"/>
  <c r="I6" i="30"/>
  <c r="H6" i="30"/>
  <c r="I5" i="30"/>
  <c r="H5" i="30"/>
  <c r="G5" i="30"/>
  <c r="I4" i="30"/>
  <c r="H4" i="30"/>
  <c r="G4" i="30"/>
  <c r="I3" i="30"/>
  <c r="H3" i="30"/>
  <c r="G3" i="30"/>
  <c r="D11" i="30"/>
  <c r="C11" i="30"/>
  <c r="B11" i="30"/>
  <c r="D10" i="30"/>
  <c r="C10" i="30"/>
  <c r="B10" i="30"/>
  <c r="D9" i="30"/>
  <c r="C9" i="30"/>
  <c r="B9" i="30"/>
  <c r="D8" i="30"/>
  <c r="C8" i="30"/>
  <c r="B8" i="30"/>
  <c r="D6" i="30"/>
  <c r="C6" i="30"/>
  <c r="B6" i="30"/>
  <c r="D5" i="30"/>
  <c r="C5" i="30"/>
  <c r="B5" i="30"/>
  <c r="D4" i="30"/>
  <c r="C4" i="30"/>
  <c r="B4" i="30"/>
  <c r="D3" i="30"/>
  <c r="C3" i="30"/>
  <c r="B3" i="30"/>
  <c r="A53" i="20" l="1"/>
  <c r="A52" i="20"/>
  <c r="A51" i="20"/>
  <c r="A50" i="20"/>
  <c r="A49" i="20"/>
  <c r="A48" i="20"/>
  <c r="A47" i="20"/>
  <c r="A46" i="20"/>
  <c r="A45" i="20"/>
  <c r="A44" i="20"/>
  <c r="A43" i="20"/>
  <c r="A42" i="20"/>
  <c r="A41" i="20"/>
  <c r="A40" i="20"/>
  <c r="A39" i="20"/>
  <c r="A38" i="20"/>
  <c r="A37" i="20"/>
  <c r="A36"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20" i="15"/>
  <c r="S3" i="14"/>
  <c r="R3" i="14"/>
  <c r="Q3" i="14"/>
  <c r="P3" i="14"/>
  <c r="O3" i="14"/>
  <c r="N3" i="14"/>
  <c r="M3" i="14"/>
  <c r="L3" i="14"/>
  <c r="K3" i="14"/>
  <c r="J3" i="14"/>
  <c r="I3" i="14"/>
  <c r="H3" i="14"/>
  <c r="G3" i="14"/>
  <c r="F3" i="14"/>
  <c r="E3" i="14"/>
  <c r="D3" i="14"/>
  <c r="C3" i="14"/>
  <c r="B3" i="14"/>
  <c r="S3" i="13"/>
  <c r="R3" i="13"/>
  <c r="Q3" i="13"/>
  <c r="P3" i="13"/>
  <c r="O3" i="13"/>
  <c r="N3" i="13"/>
  <c r="M3" i="13"/>
  <c r="L3" i="13"/>
  <c r="K3" i="13"/>
  <c r="J3" i="13"/>
  <c r="I3" i="13"/>
  <c r="H3" i="13"/>
  <c r="G3" i="13"/>
  <c r="F3" i="13"/>
  <c r="E3" i="13"/>
  <c r="D3" i="13"/>
  <c r="C3" i="13"/>
  <c r="B3" i="13"/>
  <c r="A16" i="2"/>
  <c r="A15" i="2"/>
  <c r="A14" i="2"/>
  <c r="A13" i="2"/>
  <c r="A12" i="2"/>
  <c r="S3" i="2"/>
  <c r="R3" i="2"/>
  <c r="Q3" i="2"/>
  <c r="P3" i="2"/>
  <c r="O3" i="2"/>
  <c r="N3" i="2"/>
  <c r="M3" i="2"/>
  <c r="L3" i="2"/>
  <c r="K3" i="2"/>
  <c r="J3" i="2"/>
  <c r="I3" i="2"/>
  <c r="H3" i="2"/>
  <c r="G3" i="2"/>
  <c r="F3" i="2"/>
  <c r="E3" i="2"/>
  <c r="D3" i="2"/>
  <c r="C3" i="2"/>
  <c r="B3" i="2"/>
</calcChain>
</file>

<file path=xl/sharedStrings.xml><?xml version="1.0" encoding="utf-8"?>
<sst xmlns="http://schemas.openxmlformats.org/spreadsheetml/2006/main" count="4678" uniqueCount="1254">
  <si>
    <t>Undergraduate</t>
  </si>
  <si>
    <t>Graduate</t>
  </si>
  <si>
    <t xml:space="preserve"> </t>
  </si>
  <si>
    <t xml:space="preserve">Average Grant Aid </t>
  </si>
  <si>
    <t xml:space="preserve">Average Federal Loans </t>
  </si>
  <si>
    <t>Average Other Aid</t>
  </si>
  <si>
    <t>Total</t>
  </si>
  <si>
    <t>Academic Year</t>
  </si>
  <si>
    <t>97-98</t>
  </si>
  <si>
    <t>98-99</t>
  </si>
  <si>
    <t>99-00</t>
  </si>
  <si>
    <t>00-01</t>
  </si>
  <si>
    <t>01-02</t>
  </si>
  <si>
    <t>02-03</t>
  </si>
  <si>
    <t>03-04</t>
  </si>
  <si>
    <t>04-05</t>
  </si>
  <si>
    <t>05-06</t>
  </si>
  <si>
    <t>06-07</t>
  </si>
  <si>
    <t>07-08</t>
  </si>
  <si>
    <t>08-09</t>
  </si>
  <si>
    <t>09-10</t>
  </si>
  <si>
    <t>10-11</t>
  </si>
  <si>
    <t>11-12</t>
  </si>
  <si>
    <t>12-13</t>
  </si>
  <si>
    <t>13-14</t>
  </si>
  <si>
    <t>14-15</t>
  </si>
  <si>
    <t>15-16</t>
  </si>
  <si>
    <t>16-17</t>
  </si>
  <si>
    <t>17-18</t>
  </si>
  <si>
    <t>GRANTS</t>
  </si>
  <si>
    <t>Federal Grants</t>
  </si>
  <si>
    <t>Institutional Grants</t>
  </si>
  <si>
    <t>Private and Employer Grants</t>
  </si>
  <si>
    <t>State Grants</t>
  </si>
  <si>
    <t>LOANS</t>
  </si>
  <si>
    <t>Federal Subsidized Loans</t>
  </si>
  <si>
    <t>Federal Unsubsidized Loans</t>
  </si>
  <si>
    <t>Parent PLUS Loans</t>
  </si>
  <si>
    <t>Grad PLUS Loans</t>
  </si>
  <si>
    <t>Perkins Loans</t>
  </si>
  <si>
    <t>Nonfederal Loans</t>
  </si>
  <si>
    <t>Federal Pell Grant ($4,010)</t>
  </si>
  <si>
    <t>Direct Subsidized Loans ($3,850)</t>
  </si>
  <si>
    <t>Direct Unsubsidized Loans ($7,220)</t>
  </si>
  <si>
    <t>FSEOG ($530)</t>
  </si>
  <si>
    <t>Federal Work-Study ($1,600)</t>
  </si>
  <si>
    <t>Post/9-11 GI Bill Veterans Benefits ($15,310)</t>
  </si>
  <si>
    <t>Perkins Loan ($2,810)</t>
  </si>
  <si>
    <t>2002-03</t>
  </si>
  <si>
    <t>2007-08</t>
  </si>
  <si>
    <t>2012-13</t>
  </si>
  <si>
    <t>2017-18</t>
  </si>
  <si>
    <t>Subsidized</t>
  </si>
  <si>
    <t>Unsubsidized</t>
  </si>
  <si>
    <t>PLUS</t>
  </si>
  <si>
    <t>95-96</t>
  </si>
  <si>
    <t>96-97</t>
  </si>
  <si>
    <t>Number of Borrowers (in Thousands), 2002-03 to 2017-18, Selected Years</t>
  </si>
  <si>
    <t>Subsidized and Unsubsidized</t>
  </si>
  <si>
    <t>TOTAL</t>
  </si>
  <si>
    <t xml:space="preserve">PLUS        </t>
  </si>
  <si>
    <t xml:space="preserve">2007-08 </t>
  </si>
  <si>
    <t xml:space="preserve">2012-13 </t>
  </si>
  <si>
    <t xml:space="preserve">2017-18 </t>
  </si>
  <si>
    <t>No Stafford Loans</t>
  </si>
  <si>
    <t>Subsidized Only</t>
  </si>
  <si>
    <t>Unsubsidized Only</t>
  </si>
  <si>
    <t>Both Subsidized and Unsubsidized Loans</t>
  </si>
  <si>
    <t>Year</t>
  </si>
  <si>
    <t>Percent Pell</t>
  </si>
  <si>
    <t>2016-17</t>
  </si>
  <si>
    <t>Pell Recipients</t>
  </si>
  <si>
    <t>12-Month Undergraduate Headcount Enrollment</t>
  </si>
  <si>
    <t>12-month Undergraduate Headcount Enrollment</t>
  </si>
  <si>
    <t>Total Pell Expenditures (Billions)</t>
  </si>
  <si>
    <t>Number of Recipients (Millions)</t>
  </si>
  <si>
    <t>Maximum Pell Grant (Thousands)</t>
  </si>
  <si>
    <t>Average Pell Grant (Thousands)</t>
  </si>
  <si>
    <t>1977-78</t>
  </si>
  <si>
    <t>Percentage of Recipients Who Were Independent, 1977-78 to 2016-17, Selected Years</t>
  </si>
  <si>
    <t>1978-79</t>
  </si>
  <si>
    <t>Percentage of Recipients Who Were Independent</t>
  </si>
  <si>
    <t>1979-80</t>
  </si>
  <si>
    <t>1980-81</t>
  </si>
  <si>
    <t>1987-88</t>
  </si>
  <si>
    <t>1981-82</t>
  </si>
  <si>
    <t>1997-98</t>
  </si>
  <si>
    <t>1982-83</t>
  </si>
  <si>
    <t>1983-84</t>
  </si>
  <si>
    <t>1984-85</t>
  </si>
  <si>
    <t>2013-14</t>
  </si>
  <si>
    <t>1985-86</t>
  </si>
  <si>
    <t>2014-15</t>
  </si>
  <si>
    <t>1986-87</t>
  </si>
  <si>
    <t>2015-16</t>
  </si>
  <si>
    <t>1988-89</t>
  </si>
  <si>
    <t>1989-90</t>
  </si>
  <si>
    <t>1990-91</t>
  </si>
  <si>
    <t>1991-92</t>
  </si>
  <si>
    <t>1992-93</t>
  </si>
  <si>
    <t>1993-94</t>
  </si>
  <si>
    <t>1994-95</t>
  </si>
  <si>
    <t>1995-96</t>
  </si>
  <si>
    <t>1996-97</t>
  </si>
  <si>
    <t>1998-99</t>
  </si>
  <si>
    <t>1999-00</t>
  </si>
  <si>
    <t>2000-01</t>
  </si>
  <si>
    <t>2001-02</t>
  </si>
  <si>
    <t>2003-04</t>
  </si>
  <si>
    <t>2004-05</t>
  </si>
  <si>
    <t>2005-06</t>
  </si>
  <si>
    <t>2006-07</t>
  </si>
  <si>
    <t>2008-09</t>
  </si>
  <si>
    <t>2009-10</t>
  </si>
  <si>
    <t>2010-11</t>
  </si>
  <si>
    <t>2011-12</t>
  </si>
  <si>
    <t>Maximum Pell Grant</t>
  </si>
  <si>
    <t>Average Pell Grant per Recipient</t>
  </si>
  <si>
    <t>75-76</t>
  </si>
  <si>
    <t>76-77</t>
  </si>
  <si>
    <t>77-78</t>
  </si>
  <si>
    <t>78-79</t>
  </si>
  <si>
    <t>79-80</t>
  </si>
  <si>
    <t>80-81</t>
  </si>
  <si>
    <t>81-82</t>
  </si>
  <si>
    <t>82-83</t>
  </si>
  <si>
    <t>83-84</t>
  </si>
  <si>
    <t>84-85</t>
  </si>
  <si>
    <t>85-86</t>
  </si>
  <si>
    <t>86-87</t>
  </si>
  <si>
    <t>87-88</t>
  </si>
  <si>
    <t>88-89</t>
  </si>
  <si>
    <t>89-90</t>
  </si>
  <si>
    <t>90-91</t>
  </si>
  <si>
    <t>91-92</t>
  </si>
  <si>
    <t>92-93</t>
  </si>
  <si>
    <t>93-94</t>
  </si>
  <si>
    <t>94-95</t>
  </si>
  <si>
    <t>Maximum Pell Grant as a Percentage of Published Prices in 2018 Dollars, 1998-99 to 2018-19, Selected  Years</t>
  </si>
  <si>
    <t xml:space="preserve">Public Four-Year     </t>
  </si>
  <si>
    <t>Private Nonprofit Four-Year</t>
  </si>
  <si>
    <t xml:space="preserve">
Tuition and Fees   </t>
  </si>
  <si>
    <t>Tuition and Fees and Room and  Board</t>
  </si>
  <si>
    <t xml:space="preserve">
Tuition and Fees </t>
  </si>
  <si>
    <t>18-19</t>
  </si>
  <si>
    <t>Private Nonprofit Four-Year Tuition and Fees</t>
  </si>
  <si>
    <t>Public Four-Year Tuition and Fees</t>
  </si>
  <si>
    <t>Public Two-Year</t>
  </si>
  <si>
    <t>Private Nonprofit Four-Year Tuition and Fees and Room and Board</t>
  </si>
  <si>
    <t>Public Four-Year Tuition and Fees and Room and Board</t>
  </si>
  <si>
    <t>Preliminary 17-18</t>
  </si>
  <si>
    <t>Grants</t>
  </si>
  <si>
    <t>Pell Grants</t>
  </si>
  <si>
    <t>FSEOG</t>
  </si>
  <si>
    <t>-</t>
  </si>
  <si>
    <t>Academic Competitiveness Grants</t>
  </si>
  <si>
    <t>SMART Grants</t>
  </si>
  <si>
    <t>Veterans</t>
  </si>
  <si>
    <t>Total Federal Grants</t>
  </si>
  <si>
    <t>Loans</t>
  </si>
  <si>
    <t>Subsidized Stafford</t>
  </si>
  <si>
    <t>Unsubsidized Stafford</t>
  </si>
  <si>
    <t xml:space="preserve">ParentPLUS </t>
  </si>
  <si>
    <t>GradPLUS</t>
  </si>
  <si>
    <t>Total Federal Loans</t>
  </si>
  <si>
    <t>Federal Work-Study</t>
  </si>
  <si>
    <t>Education Tax Benefits</t>
  </si>
  <si>
    <t>Other</t>
  </si>
  <si>
    <t>Federal Pell Grants</t>
  </si>
  <si>
    <t>Federal Veterans Benefits</t>
  </si>
  <si>
    <t>Federal Loans</t>
  </si>
  <si>
    <t>Federal Work-Study and FSEOG</t>
  </si>
  <si>
    <t>Federal Education Tax Benefits ($1,390)</t>
  </si>
  <si>
    <t>Public Four-Year</t>
  </si>
  <si>
    <t>Private Nonprofit</t>
  </si>
  <si>
    <t>Direct Subsidized Loans</t>
  </si>
  <si>
    <t>Direct Unsubsidized Loans</t>
  </si>
  <si>
    <t>FTE Undergraduate Students</t>
  </si>
  <si>
    <t>All FTE Students</t>
  </si>
  <si>
    <t>For-Profit</t>
  </si>
  <si>
    <t>Outstanding Loan Balace</t>
  </si>
  <si>
    <t>Percentage of Debt</t>
  </si>
  <si>
    <t>Percentage of Borrowers</t>
  </si>
  <si>
    <t>$200,000 or more</t>
  </si>
  <si>
    <t>$100,000 to $199,999</t>
  </si>
  <si>
    <t>$80,000 to $99,999</t>
  </si>
  <si>
    <t>$60,000 to $79,999</t>
  </si>
  <si>
    <t>$40,000 to $59,999</t>
  </si>
  <si>
    <t>$20,000 to $39,999</t>
  </si>
  <si>
    <t>$10,000 to $19,999</t>
  </si>
  <si>
    <t>$5,000 to $9,999</t>
  </si>
  <si>
    <t>Less than $5,000</t>
  </si>
  <si>
    <t>Need-Based</t>
  </si>
  <si>
    <t>Non-Need-Based</t>
  </si>
  <si>
    <t>Total Average Grant per FTE Undergraduate Student</t>
  </si>
  <si>
    <t>Percent Need-Based</t>
  </si>
  <si>
    <t>State</t>
  </si>
  <si>
    <t>United States</t>
  </si>
  <si>
    <t>Total Credits</t>
  </si>
  <si>
    <t>2006 (Averge=$1,100)</t>
  </si>
  <si>
    <t>2011 (Average=$1,500)</t>
  </si>
  <si>
    <t>2016 (Average=$1,500)</t>
  </si>
  <si>
    <t>Less than $25,000</t>
  </si>
  <si>
    <t>$25,000 to $49,999</t>
  </si>
  <si>
    <t>$50,000 to $74,999</t>
  </si>
  <si>
    <t>$75,000 to $99,999</t>
  </si>
  <si>
    <t>$100,000 to $180,000</t>
  </si>
  <si>
    <t>Total Deductions</t>
  </si>
  <si>
    <t>Direct Subsidized and Unsubsidized Loans ($8,800)</t>
  </si>
  <si>
    <t>Figure 21B. Inflation-Adjusted Maximum Pell Grant and Published Prices at Public and Private Nonprofit Four-Year Insitutions in 2018 Dollars, 1998-99 to 2018-19</t>
  </si>
  <si>
    <t>Figure 23A: Need-Based and Non-Need-Based State Grants per Full-Time Equivalent (FTE) Undergraduate Student in 2016 Dollars, 1976-77 to 2016-17</t>
  </si>
  <si>
    <t>All</t>
  </si>
  <si>
    <t>Average Parent PLUS Loans Among Borrowers (2016 Dollars)</t>
  </si>
  <si>
    <t>—</t>
  </si>
  <si>
    <t>Figure 10B: Share of Undergraduate Students with Private Loans, 1999-00 to 2015-16</t>
  </si>
  <si>
    <t>Average Private Loans Among Borrowers (2016 Dollars)</t>
  </si>
  <si>
    <t>For-profit</t>
  </si>
  <si>
    <t>Income Driven</t>
  </si>
  <si>
    <t>Level Payments, 10 Years or Less</t>
  </si>
  <si>
    <t>Level Payments, More Than 10 Years or Alternative</t>
  </si>
  <si>
    <t>Graduated Payments</t>
  </si>
  <si>
    <t>Dollars</t>
  </si>
  <si>
    <t>Borrowers</t>
  </si>
  <si>
    <t>Percentage of Dollars</t>
  </si>
  <si>
    <t>Default</t>
  </si>
  <si>
    <t>Grace</t>
  </si>
  <si>
    <t>Forbearance</t>
  </si>
  <si>
    <t>Deferment</t>
  </si>
  <si>
    <t>In-School</t>
  </si>
  <si>
    <t>Repayment</t>
  </si>
  <si>
    <t>Noncompleters</t>
  </si>
  <si>
    <t>Completers</t>
  </si>
  <si>
    <t>Independent</t>
  </si>
  <si>
    <t>Dependent</t>
  </si>
  <si>
    <t>1-Year</t>
  </si>
  <si>
    <t>3-Year</t>
  </si>
  <si>
    <t>5-Year</t>
  </si>
  <si>
    <t>7-Year</t>
  </si>
  <si>
    <t>Figure 15. Average Cumulative Debt Levels in 2017 Dollars: Bachelor’s Degree Recipients at Four-Year Institutions, 2001-02 to 2016-17, Selected Years</t>
  </si>
  <si>
    <t>Per Borrower</t>
  </si>
  <si>
    <t>Per Degree Recipient</t>
  </si>
  <si>
    <t>Average Cumulative Debt in 2017 Dollars: Bachelor's Degree Recipients at Public and Private Nonprofit Four-Year Institutions: 2001-02 to 2016-17, Selected Years</t>
  </si>
  <si>
    <t>Percentage with Debt</t>
  </si>
  <si>
    <t>Average Debt per Borrower</t>
  </si>
  <si>
    <t>Average Debt per Graduate</t>
  </si>
  <si>
    <t>Bachelor's Degrees</t>
  </si>
  <si>
    <t>No Debt</t>
  </si>
  <si>
    <t>$1 to $9,999</t>
  </si>
  <si>
    <t>$20,000 to $29,999</t>
  </si>
  <si>
    <t>$30,000 to $39,999</t>
  </si>
  <si>
    <t>$40,000 to $49,999</t>
  </si>
  <si>
    <t>$50,000 or More</t>
  </si>
  <si>
    <t>For-Profit (9%)</t>
  </si>
  <si>
    <t>Private Nonprofit Four-Year (27%)</t>
  </si>
  <si>
    <t>Public Four-Year (60%)</t>
  </si>
  <si>
    <t>Associate Degrees</t>
  </si>
  <si>
    <t>$40,000 or More</t>
  </si>
  <si>
    <t>For-Profit (11%)</t>
  </si>
  <si>
    <t>Public  Two-Year (82%)</t>
  </si>
  <si>
    <t>Certificates</t>
  </si>
  <si>
    <t>$30,000 or More</t>
  </si>
  <si>
    <t>For-Profit Non-Degree Granting (30%)</t>
  </si>
  <si>
    <t>For-Profit Two-Year or More (19%)</t>
  </si>
  <si>
    <t>Private Nonprofit Two-Year or Less (6%)</t>
  </si>
  <si>
    <t>Public Non-Degree Granting (9%)</t>
  </si>
  <si>
    <t>Public Two-Year (33%)</t>
  </si>
  <si>
    <t>Master's Degrees</t>
  </si>
  <si>
    <t>$1 to $24,999</t>
  </si>
  <si>
    <t>$100,000 or More</t>
  </si>
  <si>
    <t>For-Profit (10%)</t>
  </si>
  <si>
    <t>Private Nonprofit (43%)</t>
  </si>
  <si>
    <t>Public (47%)</t>
  </si>
  <si>
    <t>Doctoral Degrees</t>
  </si>
  <si>
    <t>$1 to $49,999</t>
  </si>
  <si>
    <t>$50,000 to $99,999</t>
  </si>
  <si>
    <t>$100,000 to $149,999</t>
  </si>
  <si>
    <t>$150,000 or More</t>
  </si>
  <si>
    <t>For-Profit (16%)</t>
  </si>
  <si>
    <t>Private Nonprofit (32%)</t>
  </si>
  <si>
    <t>Public (52%)</t>
  </si>
  <si>
    <t>Professional Degrees</t>
  </si>
  <si>
    <t>$150,000 to $199,999</t>
  </si>
  <si>
    <t>200,000 or More</t>
  </si>
  <si>
    <t>For-Profit (4%)</t>
  </si>
  <si>
    <t>Private Nonprofit (53%)</t>
  </si>
  <si>
    <t>Public (42%)</t>
  </si>
  <si>
    <t>Federal (Nonmilitary)</t>
  </si>
  <si>
    <t>Veterans/ Department of Defense</t>
  </si>
  <si>
    <t>Institutional</t>
  </si>
  <si>
    <t>Private and Employer</t>
  </si>
  <si>
    <t>All Full-Time Students</t>
  </si>
  <si>
    <t>Independent Students (17%)</t>
  </si>
  <si>
    <t>Dependent Students (83%)</t>
  </si>
  <si>
    <t>Dependent Students: Parents' Income</t>
  </si>
  <si>
    <t>Less than $35,000 (26%)</t>
  </si>
  <si>
    <t>$35,000 to $69,999 (21%)</t>
  </si>
  <si>
    <t>$70,000 to $119,999 (25%)</t>
  </si>
  <si>
    <t>$120,000 or Higher (28%)</t>
  </si>
  <si>
    <t>Independent Students (34%)</t>
  </si>
  <si>
    <t>Dependent Students (66%)</t>
  </si>
  <si>
    <t>Less than $35,000 (36%)</t>
  </si>
  <si>
    <t>$35,000 to $69,999 (29%)</t>
  </si>
  <si>
    <t>$70,000 to $119,999 (24%)</t>
  </si>
  <si>
    <t>$120,000 or Higher (12%)</t>
  </si>
  <si>
    <t>Veterans/Department of Defense</t>
  </si>
  <si>
    <t>Independent Students (20%)</t>
  </si>
  <si>
    <t>Dependent Students (80%)</t>
  </si>
  <si>
    <t>Dependent Studnets: Parents' Income</t>
  </si>
  <si>
    <t>Less than $35,000 (19%)</t>
  </si>
  <si>
    <t>$35,000 to $69,999 (20%)</t>
  </si>
  <si>
    <t>$70,000 to $119,999 (23%)</t>
  </si>
  <si>
    <t>$120,000 or Higher (38%)</t>
  </si>
  <si>
    <t>Independent Students (75%)</t>
  </si>
  <si>
    <t>Dependent Students (25%)</t>
  </si>
  <si>
    <t>Less than $35,000 (49%)</t>
  </si>
  <si>
    <t>$35,000 to $69,999 (28%)</t>
  </si>
  <si>
    <t>$70,000 to $119,999 (14%)</t>
  </si>
  <si>
    <t>$120,000 or Higher (9%)</t>
  </si>
  <si>
    <t>Figure 22A. Distribution of Pell Grant Recipients by Age, 2016-17</t>
  </si>
  <si>
    <t>19 or Younger (23%)</t>
  </si>
  <si>
    <t>20 to 23 (33%)</t>
  </si>
  <si>
    <t>24 to 30 (23%)</t>
  </si>
  <si>
    <t>31 to 40 (13%)</t>
  </si>
  <si>
    <t>41 and Older (7%)</t>
  </si>
  <si>
    <t>Figure 22B. Distribution of Pell Grant Recipients by Dependency Status and Family Income, 2016-17</t>
  </si>
  <si>
    <t>Independent Without Dependents (21%)</t>
  </si>
  <si>
    <t>Independent with Dependents (30%)</t>
  </si>
  <si>
    <t>Dependent (49%)</t>
  </si>
  <si>
    <t>Tuition and Fees of less than $25,000</t>
  </si>
  <si>
    <t>Less than $35,000</t>
  </si>
  <si>
    <t>$35,000 to $69,999</t>
  </si>
  <si>
    <t>$70,000 to $119,999</t>
  </si>
  <si>
    <t>$120,000 or Higher</t>
  </si>
  <si>
    <t>Tuition and Fees Between $25,000 and $34,999</t>
  </si>
  <si>
    <t>Tuition and Fees Between $35,000 and $44,999</t>
  </si>
  <si>
    <t>Tuition and Fees of $45,000 or Higher</t>
  </si>
  <si>
    <t>Need</t>
  </si>
  <si>
    <t>Non-need</t>
  </si>
  <si>
    <t>Public Doctoral</t>
  </si>
  <si>
    <t>Public Master's</t>
  </si>
  <si>
    <t>List of Figures and Tables</t>
  </si>
  <si>
    <t>Table 1</t>
  </si>
  <si>
    <t>Table 2</t>
  </si>
  <si>
    <t>Table 3</t>
  </si>
  <si>
    <t>Table 4</t>
  </si>
  <si>
    <t>Composition of Total Aid and Nonfederal Loans over Time</t>
  </si>
  <si>
    <t>Table 5</t>
  </si>
  <si>
    <t>Table 6</t>
  </si>
  <si>
    <t>Table 7</t>
  </si>
  <si>
    <t>Table 8</t>
  </si>
  <si>
    <t>Table A1</t>
  </si>
  <si>
    <t>Consumer Price Index: All Urban Consumers, Not Seasonally Adjusted, All Items, U.S. City Average, 1982-84=100</t>
  </si>
  <si>
    <t>Figure 1</t>
  </si>
  <si>
    <t>Figure 2</t>
  </si>
  <si>
    <t>Figure 3</t>
  </si>
  <si>
    <t>Figure 4</t>
  </si>
  <si>
    <t>Figure 5</t>
  </si>
  <si>
    <t>Figure 8</t>
  </si>
  <si>
    <t>Figure 10A</t>
  </si>
  <si>
    <t>Figure 10B</t>
  </si>
  <si>
    <t>Figure 12</t>
  </si>
  <si>
    <t>Figure 16</t>
  </si>
  <si>
    <t>Figure 17</t>
  </si>
  <si>
    <t>Figure 20A</t>
  </si>
  <si>
    <t>Figure 20B</t>
  </si>
  <si>
    <t>Average Institutional Grant Aid per First-Time Full-Time Undergraduate Student in 2014 Dollars, 2004-05 to 2014-15</t>
  </si>
  <si>
    <t>Figure 22A</t>
  </si>
  <si>
    <t>Figure 22B</t>
  </si>
  <si>
    <t>Figure 2011_9A</t>
  </si>
  <si>
    <t>Distribution of Cumulative Debt Among 2009 Bachelor's Degree Completers, by Last Institutional Sector Attended</t>
  </si>
  <si>
    <t>Figure 2011_9B</t>
  </si>
  <si>
    <t>Distribution of Cumulative Debt Among 2009 Four-Year College Students Not Completing a Bachelor's Degree, by Last Institutional Sector Attended</t>
  </si>
  <si>
    <t>Figure 2013_9B</t>
  </si>
  <si>
    <t>Percentage of Undergraduate and Graduate Students Taking Private Education Loans, 2007-08 and 2011-12</t>
  </si>
  <si>
    <t>Figure 2013_9C</t>
  </si>
  <si>
    <t>Percentage of Undergraduate Students Taking Private Loans, by Sector, Family Income, and Dependency Status, 2011-12</t>
  </si>
  <si>
    <t>Figure 2014_14A</t>
  </si>
  <si>
    <t>Cumulative Debt of Bachelor’s Degree Recipients in 2012 Dollars by Sector, 2003-04, 2007-08, and 2011-12</t>
  </si>
  <si>
    <t>Figure 2014_14B</t>
  </si>
  <si>
    <t>Cumulative Debt of 2011-12 Bachelor’s Degree Recipients by Dependency Status and Family Income</t>
  </si>
  <si>
    <t>Figure 2014_15A</t>
  </si>
  <si>
    <t>Cumulative Debt of Associate Degree Recipients in 2012 Dollars by Sector, 2003-04, 2007-08, and 2011-12</t>
  </si>
  <si>
    <t>Figure 2014_15B</t>
  </si>
  <si>
    <t>Cumulative Debt of Certificate Recipients in 2012 Dollars by Sector, 2003-04, 2007-08, and 2011-12</t>
  </si>
  <si>
    <t>Figure 2014_16A</t>
  </si>
  <si>
    <t>Cumulative Debt in 2012 Dollars for Undergraduate and Graduate Studies, 2003-04, 2007-08, and 2011-12</t>
  </si>
  <si>
    <t>Figure 2014_16B</t>
  </si>
  <si>
    <t>Composition of Cumulative Undergraduate and Graduate Debt of 2011-12 Graduate Degree Recipients</t>
  </si>
  <si>
    <t>Figure 2014_17A</t>
  </si>
  <si>
    <t>Doctoral Degree Recipient Debt, Percentage Borrowing, and Average Borrowed, 2011-12</t>
  </si>
  <si>
    <t xml:space="preserve">Figure 2014_17B </t>
  </si>
  <si>
    <t>Master’s Degree Recipient Debt, Percentage Borrowing, and Average Borrowed, 2011-12</t>
  </si>
  <si>
    <t>Figure 2014_28</t>
  </si>
  <si>
    <t>Average State Grant per Full-Time Student in 2011 Dollars by Dependency Status and Family Income, 1995-96 to 2011-12, Selected Years</t>
  </si>
  <si>
    <t>Figure 2014_29A</t>
  </si>
  <si>
    <t>Institutional Grant Aid by Dependency Status and Family Income at Public Four-Year Institutions, 2011-12</t>
  </si>
  <si>
    <t>Figure 2014_30</t>
  </si>
  <si>
    <t>Institutional Grant Aid by Tuition Level and Family Income at Private Nonprofit Four-Year Institutions, 2011-12</t>
  </si>
  <si>
    <t>Figure 2015_12</t>
  </si>
  <si>
    <t>Federal Student Loan Default Rates After Two Calendar Years, Borrowers Entering Repayment, 1995-96 to 2011-12</t>
  </si>
  <si>
    <t>Figure 2015_14A</t>
  </si>
  <si>
    <t>Two-Year Student Loan Default Rates by Degree Completion Status, Cohorts Entering Repayment 1995-96 to 2011-12</t>
  </si>
  <si>
    <t>Figure 2015_14B</t>
  </si>
  <si>
    <t>Aggregate Outstanding Federal Student Loan Balances by Sector, 1993-94 to 2013-14, Selected Years</t>
  </si>
  <si>
    <t>Figure 2015_16A</t>
  </si>
  <si>
    <t xml:space="preserve">Cumulative Debt of 2011-12 Bachelor’s Degree Recipients by Age </t>
  </si>
  <si>
    <t>Figure 2015_16B</t>
  </si>
  <si>
    <t>Cumulative Debt of 2011-12 Bachelor’s Degree Recipients by Dependency Status</t>
  </si>
  <si>
    <t>Figure 2015_17A</t>
  </si>
  <si>
    <t>Cumulative Debt of 2011-12 Bachelor’s Degree Recipients by Time Elapsed Between First Enrollment and Degree Completion</t>
  </si>
  <si>
    <t>Figure 2015_17B</t>
  </si>
  <si>
    <t>Cumulative Debt of 2011-12 Bachelor’s Degree Recipients by Sector</t>
  </si>
  <si>
    <t>Figure 2015_18</t>
  </si>
  <si>
    <t>Cumulative Debt of 2011-12 Bachelor’s Degree Recipients by Race/Ethnicity</t>
  </si>
  <si>
    <t>Figure 2015_19A</t>
  </si>
  <si>
    <t>Distribution of Outstanding Education Debt by Income quartile, 2013</t>
  </si>
  <si>
    <t>Figure 2015_20</t>
  </si>
  <si>
    <t>Average Total Grant Aid at Four-Year Institutions: Need-Based, Non-Need-Based Meeting Need, and Exceeding Need, 2011-12</t>
  </si>
  <si>
    <t>Figure 2015_21A</t>
  </si>
  <si>
    <t>Source of Grant Aid for Full-Time Undergraduate Students by Sector, 2011-12</t>
  </si>
  <si>
    <t>Figure 2015_21B</t>
  </si>
  <si>
    <t>Sources of Grant Aid by Dependency Status and Family Income, Public Two-Year and For-Profit Institutions, 2011-12</t>
  </si>
  <si>
    <t>Figure 2015_22A</t>
  </si>
  <si>
    <t>Sources of Grant Aid by Dependency Status and Family Income, Private Nonprofit Four-Year Institutions, 2011-12</t>
  </si>
  <si>
    <t>Figure 2015_22B</t>
  </si>
  <si>
    <t>Sources of Grant Aid by Dependency Status and Family Income, Public Four-Year Institutions, 2011-12</t>
  </si>
  <si>
    <t>Figure 2015_32A</t>
  </si>
  <si>
    <t>Income Distribution of Families with and Without College Savings Accounts, 2010</t>
  </si>
  <si>
    <t>Figure 2015_32B</t>
  </si>
  <si>
    <t>Total Assets in State-Sponsored Section 529 College Savings Plans in 2014 Dollars (in Billions), 1999 to 2014</t>
  </si>
  <si>
    <t>Figure 2016_11A</t>
  </si>
  <si>
    <t>Median Federal Student Loan Debt Among Borrowers Entering Repayment in 2013-14, by Institution Type</t>
  </si>
  <si>
    <t>Figure 2016_11B</t>
  </si>
  <si>
    <t>Five-Year Federal Student Loan Default Rates by Institution Type, Borrowers Entering Repayment in 1978-79 to 2008-09</t>
  </si>
  <si>
    <t>Figure 2016_12A</t>
  </si>
  <si>
    <t>Two-Year Federal Student Loan Default Rate Among Borrowers Entering Repayment in 2011-12, by Sector and Degree Completion Status</t>
  </si>
  <si>
    <t>Figure 2016_12B</t>
  </si>
  <si>
    <t>Share of Defaulters and Three-Year Federal Student Loan Default Rate Among Borrowers Entering Repayment in 2010-11, by Loan Balance</t>
  </si>
  <si>
    <t>Trends in Student Aid 2018</t>
  </si>
  <si>
    <t>70-71</t>
  </si>
  <si>
    <t>71-72</t>
  </si>
  <si>
    <t>72-73</t>
  </si>
  <si>
    <t>73-74</t>
  </si>
  <si>
    <t>74-75</t>
  </si>
  <si>
    <t xml:space="preserve">15-16 </t>
  </si>
  <si>
    <t xml:space="preserve">16-17 </t>
  </si>
  <si>
    <t>17-18 (est)</t>
  </si>
  <si>
    <t>FEDERAL AID</t>
  </si>
  <si>
    <t>LEAP (ended 2010-11)</t>
  </si>
  <si>
    <t>Academic Competitiveness Grants (ended 2010-11)</t>
  </si>
  <si>
    <t>SMART Grants (ended 2010-11)</t>
  </si>
  <si>
    <t>Veterans and Military</t>
  </si>
  <si>
    <t>TOTAL FEDERAL AID</t>
  </si>
  <si>
    <t>STATE GRANTS</t>
  </si>
  <si>
    <t>INSTITUTIONAL GRANTS</t>
  </si>
  <si>
    <t>PRIVATE &amp; EMPLOYER GRANTS</t>
  </si>
  <si>
    <t>TOTAL FEDERAL, STATE,  INSTITUTIONAL, &amp; OTHER AID</t>
  </si>
  <si>
    <t>NONFEDERAL LOANS</t>
  </si>
  <si>
    <t>TOTAL STUDENT AID &amp; NONFEDERAL LOANS</t>
  </si>
  <si>
    <t>Full-Time Equivalent Enrollment</t>
  </si>
  <si>
    <t>Total Aid (in Millions)</t>
  </si>
  <si>
    <t>Average Total Aid per FTE</t>
  </si>
  <si>
    <t>Total Grant Aid (in Millions)</t>
  </si>
  <si>
    <t>Average Grant Aid per FTE</t>
  </si>
  <si>
    <t>Total Federal Loan Aid (in Millions)</t>
  </si>
  <si>
    <t>Average Federal Loans per FTE</t>
  </si>
  <si>
    <t>Total Federal and Nonfederal Loan Aid (in Millions)</t>
  </si>
  <si>
    <t>Average Federal and Nonfederal Loans per FTE</t>
  </si>
  <si>
    <t>Total Education Tax Benefits (in Millions)</t>
  </si>
  <si>
    <t>Average Education Tax Benefits per FTE</t>
  </si>
  <si>
    <t>Federal Work-Study per FTE</t>
  </si>
  <si>
    <t>1971-72</t>
  </si>
  <si>
    <t>1972-73</t>
  </si>
  <si>
    <t>1973-74</t>
  </si>
  <si>
    <t>1974-75</t>
  </si>
  <si>
    <t>1975-76</t>
  </si>
  <si>
    <t>1976-77</t>
  </si>
  <si>
    <t xml:space="preserve">2015-16 </t>
  </si>
  <si>
    <t xml:space="preserve">2016-17 </t>
  </si>
  <si>
    <t>2017-18 (est)</t>
  </si>
  <si>
    <t>Table 4. Composition of Total Aid and Nonfederal Loans over Time</t>
  </si>
  <si>
    <t>All Students (Current Dollars)</t>
  </si>
  <si>
    <t xml:space="preserve">14-15 </t>
  </si>
  <si>
    <t>Loans (including nonfederal)</t>
  </si>
  <si>
    <t>Work-Study</t>
  </si>
  <si>
    <t>All Students (in 2017 Dollars)</t>
  </si>
  <si>
    <t>All Students (Percentage)</t>
  </si>
  <si>
    <t>Undergraduate Students (Current Dollars)</t>
  </si>
  <si>
    <t>Undergraduate Students (in 2017 Dollars)</t>
  </si>
  <si>
    <t>Undergraduate Students (Percentage)</t>
  </si>
  <si>
    <t>Graduate Students (Current Dollars)</t>
  </si>
  <si>
    <t>Graduate Students (in 2017 Dollars)</t>
  </si>
  <si>
    <t>Graduate Students (Percentage)</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</si>
  <si>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</si>
  <si>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SOURCES: See the Notes and Sources section for a list of sources for data included in Table 4.</t>
  </si>
  <si>
    <t>Recipients (000)</t>
  </si>
  <si>
    <t>Total Dollars Awarded (Millions in Current Dollars)</t>
  </si>
  <si>
    <t>Total Dollars Awarded (Millions in Constant Dollars)</t>
  </si>
  <si>
    <t>Aid Per Recipient (Current)</t>
  </si>
  <si>
    <t>Aid Per Recipient (Constant)</t>
  </si>
  <si>
    <t>Federal SEOG</t>
  </si>
  <si>
    <t>Federal Perkins Loans</t>
  </si>
  <si>
    <t>Federal Education Tax Benefits</t>
  </si>
  <si>
    <t>Table 6. Number of Borrowers and Average Amount Borrowed Through Federal Loan Programs in Current Dollars and in 2017 Dollars, 1995-96 to 2017-18</t>
  </si>
  <si>
    <t xml:space="preserve">All Students </t>
  </si>
  <si>
    <t>Sub + Unsub Total Borrowers</t>
  </si>
  <si>
    <t># Borrowers (000)</t>
  </si>
  <si>
    <t>Total $ Amount (Current)</t>
  </si>
  <si>
    <t>Total $ Amount (Constant)</t>
  </si>
  <si>
    <t>Avg. per Borrower (Current)</t>
  </si>
  <si>
    <t>Avg. per Borrower (Constant)</t>
  </si>
  <si>
    <t>Stafford Subsidized</t>
  </si>
  <si>
    <t># Loans (000)</t>
  </si>
  <si>
    <t>$ Amount (Current)</t>
  </si>
  <si>
    <t>$ Amount (Constant)</t>
  </si>
  <si>
    <t>Stafford Unsubsidized</t>
  </si>
  <si>
    <r>
      <rPr>
        <b/>
        <sz val="8"/>
        <rFont val="Arial"/>
        <family val="2"/>
      </rPr>
      <t>Parent</t>
    </r>
    <r>
      <rPr>
        <b/>
        <sz val="8"/>
        <rFont val="Arial"/>
        <family val="2"/>
      </rPr>
      <t>PLUS</t>
    </r>
  </si>
  <si>
    <r>
      <t>Grad</t>
    </r>
    <r>
      <rPr>
        <b/>
        <sz val="8"/>
        <rFont val="Arial"/>
        <family val="2"/>
      </rPr>
      <t>PLUS</t>
    </r>
  </si>
  <si>
    <t>Undergraduate Students</t>
  </si>
  <si>
    <t>Graduate Students</t>
  </si>
  <si>
    <t>Table 8. Federal Pell Grants in Current and in 2017 Dollars, 1973-74 to 2017-18</t>
  </si>
  <si>
    <t>Expenditures (in Millions)</t>
  </si>
  <si>
    <t>Actual Maximum Awards</t>
  </si>
  <si>
    <t>Actual Minimum Awards</t>
  </si>
  <si>
    <t>Number of Recipients</t>
  </si>
  <si>
    <t>Percent of Recipients Who Were Independent</t>
  </si>
  <si>
    <t>Current</t>
  </si>
  <si>
    <t>Constant</t>
  </si>
  <si>
    <t xml:space="preserve"> Current </t>
  </si>
  <si>
    <t xml:space="preserve">Veterans </t>
  </si>
  <si>
    <t>Table 1. Student Aid and Nonfederal Loans in 2017 Dollars (in Millions), Undergraduate and Graduate Students Combined, 1970-71 to 2017-18</t>
  </si>
  <si>
    <t>Table 2. Student Aid and Nonfederal Loans in Current Dollars (in Millions), 1970-71 to 2017-18</t>
  </si>
  <si>
    <t>All Students</t>
  </si>
  <si>
    <t>Table 3. Average Aid per Full-Time Equivalent (FTE) Student in 2017 Dollars over Time</t>
  </si>
  <si>
    <t>Work-Study per FTE</t>
  </si>
  <si>
    <t xml:space="preserve">NOTE: The figures reported here reflect total student aid amounts divided across all students, including nonrecipients. Total Aid includes Federal Work-Study and Education Tax Benefits. </t>
  </si>
  <si>
    <t>SOURCES: See the Notes and Sources section for a list of sources for data included in Table 3; NCES, IPEDS fall enrollment data.</t>
  </si>
  <si>
    <t>This table was prepared in October 2018.</t>
  </si>
  <si>
    <t>SOURCES: See Notes and Sources for a list or sources for data on federal aid programs.</t>
  </si>
  <si>
    <t>--</t>
  </si>
  <si>
    <t>NOTES: Until 1985, individual Pell Grants were capped at 50% of the student's cost of attendance. The cap was raised to 60% of the cost of attendance in 1985-86 and removed entirely in 1993.</t>
  </si>
  <si>
    <t>SOURCES: The Federal Pell Grant Program End of Year Reports; Federal Student Aid Data Center.</t>
  </si>
  <si>
    <t xml:space="preserve"> Pell Grants</t>
  </si>
  <si>
    <t xml:space="preserve">13-14 </t>
  </si>
  <si>
    <t>Public Four-year</t>
  </si>
  <si>
    <t xml:space="preserve">For-Profit </t>
  </si>
  <si>
    <t>SEOG Allocations</t>
  </si>
  <si>
    <t>Federal Work-Study Allocations</t>
  </si>
  <si>
    <t>Subsidized Direct Loans</t>
  </si>
  <si>
    <t>Unsubsidized Direct Loans</t>
  </si>
  <si>
    <t>Sources: U.S. Department of Education, Office of Postsecondary Education; Federal Student Aid Data Center.</t>
  </si>
  <si>
    <r>
      <t>Table A1. Consumer Price Index</t>
    </r>
    <r>
      <rPr>
        <b/>
        <sz val="10"/>
        <rFont val="Calibri"/>
        <family val="2"/>
      </rPr>
      <t>—</t>
    </r>
    <r>
      <rPr>
        <b/>
        <sz val="10"/>
        <rFont val="Arial"/>
        <family val="2"/>
      </rPr>
      <t>All Urban Consumers, Not Seasonally Adjusted, All Items, U.S. city average, 1982-84=100</t>
    </r>
  </si>
  <si>
    <t>Academic Year as of July</t>
  </si>
  <si>
    <t>CPI</t>
  </si>
  <si>
    <t>SOURCE: Bureau of Labor Statistics.</t>
  </si>
  <si>
    <t>Factor Used to Convert to 2018 Dollars</t>
  </si>
  <si>
    <t>Factor Used in to Convert to 2017 Dollars</t>
  </si>
  <si>
    <t>SOURCE: Table 3.</t>
  </si>
  <si>
    <t>Figure 2. Composition of Total Aid and Nonfederal Loans, 1997-98 to 2017-18</t>
  </si>
  <si>
    <t>Figure 3. Total Undergraduate Student Aid in 2017 Dollars by Source and Type (in Billions), 1997-98 to 2017-18</t>
  </si>
  <si>
    <t>Figure 4. Total Graduate Student Aid in 2017 Dollars by Source and Type (in Billions), 1997-98 to 2017-18</t>
  </si>
  <si>
    <t>Figure 5. Total Grant Aid in 2017 Dollars by Source of Grant, 1997-98 to 2017-18</t>
  </si>
  <si>
    <t>NOTE: Percentages may not sum to 100 because of rounding.</t>
  </si>
  <si>
    <t>SOURCES: See the Notes and Sources section on Trends in Student Aid website (http://trends.collegeboard.org/student-aid/notes-sources) for a list of sources for data included in Figure 5.</t>
  </si>
  <si>
    <t>Figure 6. Total Federal and Nonfederal Loans in 2017 Dollars by Type of Loan, 1997-98 to 2017-2018</t>
  </si>
  <si>
    <t>NOTES: Nonfederal loans include loans to students from states and institutions in addition to private loans issued by banks, credit unions, and other lenders. Values for nonfederal loans are best estimates and are less precise than federal loan amounts.</t>
  </si>
  <si>
    <t>Figure 7. Number of Recipients by Federal Aid Program (with Average Aid Received), 2017-18</t>
  </si>
  <si>
    <t>Federal Aid Program (and Average Aid per Recipient)</t>
  </si>
  <si>
    <t>SOURCES: See the Notes and Sources section on Trends in Student Aid website (http://trends.collegeboard.org/student-aid/notes-sources) for a list of sources for data included in Figure 7.</t>
  </si>
  <si>
    <t>All Private Nonprofit</t>
  </si>
  <si>
    <t>NOTES: Excludes aid to students enrolled in public less-than-two-year colleges and to students enrolled in foreign institutions. Percentages may not sum to 100 because of rounding.</t>
  </si>
  <si>
    <t>SOURCES: See the Notes and Sources section on Trends in Student Aid website (http://trends.collegeboard.org/student-aid/notes-sources) for a list of sources for data included in Figure 8.</t>
  </si>
  <si>
    <t>Figure 8. Percentage Distribution of Federal Aid Funds by Sector, 2016-17</t>
  </si>
  <si>
    <t>Distribution of Fall  2016 Enrollment by Sector</t>
  </si>
  <si>
    <t>NOTE: Graduate students became eligible to borrow PLUS Loans in 2006-07.</t>
  </si>
  <si>
    <t>Figure 9B. Average Annual Amount Borrowed in Federal Subsidized, Unsubsidized, and PLUS Loans in 2017 Dollars, 2002-03 to 2017-18, Selected Years</t>
  </si>
  <si>
    <t>Figure 10A. Share of Dependent Undergraduate Students with Parent PLUS Loans, 1999-00 to 2015-16</t>
  </si>
  <si>
    <t>Figure 11. Distribution of Borrowers and Debt by Outstanding Balance, 2018</t>
  </si>
  <si>
    <t>Figure 12. Percentage of Undergraduate Students Borrowing Federal Subsidized and Unsubsidized Loans, 2007-08, 2012-13, and 2017-18</t>
  </si>
  <si>
    <t>SOURCE: U.S. Department of Education, Federal Student Aid Data Center, Federal Student Loan Portfolio.</t>
  </si>
  <si>
    <t>Figure 13B. Repayment Status of Federal Education Loan Portfolio, Second Quarter FY2018</t>
  </si>
  <si>
    <t>Figure 14B. Federal Student Loan One-Year, Three-Year, Five-Year, and Seven-Year Repayment Rates by Sector, Borrowers Entering Repayment in 2007-08 and 2008-09</t>
  </si>
  <si>
    <t>Figure 18. Sources of Grant Aid, Full-Time Students at Public Institutions, 2015-16</t>
  </si>
  <si>
    <t>Figure 19. Sources of Grant Aid, Full-Time Students at Private Institutions, 2015-16</t>
  </si>
  <si>
    <t>Figure 20A. Undergraduate Enrollment and Percentage of Undergraduate Students Receiving Pell Grants, 2007-08 to 2017-18</t>
  </si>
  <si>
    <t>Figure 20B. Total Pell Expenditures and Number of Recipients, 1977-78 to 2017-18</t>
  </si>
  <si>
    <t>Figure 21A. Maximum and Average Pell Grants in 2017 Dollars, 1977-78 to 2017-18</t>
  </si>
  <si>
    <t>Number of Pell Grant Recipients</t>
  </si>
  <si>
    <t>Figure 23B. Need-Based State Grant Aid as a Percentage of Total Undergraduate State Grant Aid by State, 2016-17</t>
  </si>
  <si>
    <t>Figure 24A. State Grant Aid per Full-Time Equivalent (FTE) Undergraduate Student, 2016-17</t>
  </si>
  <si>
    <t>State Grant Aid per Full-Time Equivalent (FTE) Undergraduate Student</t>
  </si>
  <si>
    <t>Figure 24B. State Grant Expenditures as a Percentage of Total State Support for Higher Education by State, 2016-17</t>
  </si>
  <si>
    <t>Figure 26A. Distribution of Education Tax Credits by Adjusted Gross Income, 2006, 2011, and 2016</t>
  </si>
  <si>
    <t>Figure 26B. Total Education Tax Credits and Savings from Tuition Deductions in Billions of 2016 Dollars, 1998 to 2016, Selected Years</t>
  </si>
  <si>
    <t>Credits &amp; Deducations</t>
  </si>
  <si>
    <t>Figure 14A. Federal Student Loan Five-Year Repayment Rate by Completion Status and by Dependency Status: Borrowers Entering Repayment in 2009-10 and 2010-11</t>
  </si>
  <si>
    <t xml:space="preserve">All </t>
  </si>
  <si>
    <t xml:space="preserve">Private Nonprofit Four-Year </t>
  </si>
  <si>
    <t xml:space="preserve">Public Four-Year </t>
  </si>
  <si>
    <t xml:space="preserve">Public Two-Year </t>
  </si>
  <si>
    <t>NOTES: Table 1 excludes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2017-18 FSEOG, FWS, tax benefits, state grants, institutional grants, private and employer grants, and nonfederal loans are estimated from earlier data. Components may not sum to totals because of rounding.</t>
  </si>
  <si>
    <t>SOURCES: See Notes and Sources for a list of sources for data included in Table 1.</t>
  </si>
  <si>
    <t>NOTES: Loans reported here include only federal loans to students and parents. Grants from all sources are included. “Other Aid” includes federal education tax credits and deductions and Federal Work-Study (FWS). Undergraduate and graduate shares of some forms of aid were estimated using NPSAS data and were updated. Dollar values are rounded to the nearest $10.</t>
  </si>
  <si>
    <t>NOTES: Nonfederal loans are included to show the total education borrowing by students and parents. “Other Aid” includes Federal Work-Study (FWS) and federal education tax credits and deductions. Percentages may not sum to 100 because of rounding.</t>
  </si>
  <si>
    <r>
      <t xml:space="preserve">SOURCE: </t>
    </r>
    <r>
      <rPr>
        <sz val="9"/>
        <color indexed="8"/>
        <rFont val="Arial"/>
        <family val="2"/>
      </rPr>
      <t>Table 4.</t>
    </r>
  </si>
  <si>
    <t>SOURCES: See the Notes and Sources section on Trends in Student Aid website (http://trends.collegeboard.org/student-aid/notes-sources) for a list of sources for data included in Figure 6.</t>
  </si>
  <si>
    <t>NOTES: Data on tax benefits are estimated for 2016-17.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</si>
  <si>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NCES, IPEDS Enrollment data.</t>
  </si>
  <si>
    <r>
      <t>SOURCE:</t>
    </r>
    <r>
      <rPr>
        <i/>
        <sz val="8"/>
        <rFont val="Arial"/>
        <family val="2"/>
      </rPr>
      <t xml:space="preserve"> </t>
    </r>
    <r>
      <rPr>
        <sz val="8"/>
        <rFont val="Arial"/>
        <family val="2"/>
      </rPr>
      <t>Table 6.</t>
    </r>
  </si>
  <si>
    <r>
      <t>SOURCE:</t>
    </r>
    <r>
      <rPr>
        <i/>
        <sz val="9"/>
        <rFont val="Arial"/>
        <family val="2"/>
      </rPr>
      <t xml:space="preserve"> </t>
    </r>
    <r>
      <rPr>
        <sz val="9"/>
        <rFont val="Arial"/>
        <family val="2"/>
      </rPr>
      <t>Table 6.</t>
    </r>
  </si>
  <si>
    <t>SOURCES: NCES, NPSAS 2000, 2004, 2008, 2016; calculations by the authors.</t>
  </si>
  <si>
    <t>NOTE: Includes both loans made under the Federal Direct Loan Program (FDLP) and loans made under the Federal Family Education Loan (FFEL) Program, which ended in 2009-10. Data were as of March 31, 2018, the end of the second quarter of FY18.</t>
  </si>
  <si>
    <t>SOURCE: U.S. Department of Education, Federal Student Aid Center, Federal Student Loan Portfolio.</t>
  </si>
  <si>
    <t>NOTES: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2017-18 is estimated from NSC data. Percentages may not sum to 100 because of rounding.</t>
  </si>
  <si>
    <t>SOURCES: NCES, Postsecondary Institutions and Cost of Attendance in 2017-18; Degrees and Other Awards Conferred, 2016-17, and 12-Month Enrollment, 2016-17: First Look (Preliminary Data) and earlier editions; National Student Clearinghouse, Current Term Enrollment Estimates: Spring 2018; U.S. Department of Education, Federal Student Aid Data Center, Title IV Program Volume Reports and Aid Recipients Summary; calculations by the authors.</t>
  </si>
  <si>
    <t>NOTES: Includes Direct Loan borrowers in repayment, deferment, and forbearance. Because some borrowers have multiple loans, recipients may be counted multiple times across varying loan statuses. Income-driven plans include REPAYE, Pay As You Earn, Income-Contingent Repayment, and Income-Based Repayment. Level payment plans require monthly payments that are the same over a fixed period of time. Alternative repayment plans are customized to borrowers’ circumstances. Under the graduated payment plan, monthly payments increase over time. The second quarter of FY18 ended on March 31, 2018. Percentages may not sum to 100 because of rounding.</t>
  </si>
  <si>
    <t>Average Balance</t>
  </si>
  <si>
    <t>Number of Borrowers (in Millions)</t>
  </si>
  <si>
    <t>Total Balance (in Billions)</t>
  </si>
  <si>
    <t>Average Federal Loan Balance, Number of Borrowers, and Total Balance by Repayment Status, Second Quarter 2018</t>
  </si>
  <si>
    <t>NOTES: Includes both loans made under the Federal Direct Loan Program and loans made under the Federal Family Education Loan Program (FFEL) and held by the U.S. Department of Education. Excludes the $200 billion in outstanding FFEL loans not held by the federal government. The second quarter of FY18 ended on March 31, 2018.</t>
  </si>
  <si>
    <t>NOTE: Repayment: in active repayment status; In-School: borrower is still enrolled, never entered repayment; Deferment: payments postponed because of economic hardship, military service, or returning to school; Forbearance: payment temporarily suspended or reduced because of financial hardships; Grace: six-month period after borrower is no longer enrolled at least half time; Default: more than 360 days delinquent. “Other” category includes loans that are in
non-defaulted bankruptcy and in a disability status.</t>
  </si>
  <si>
    <t>NOTES: The repayment rate is defined as the percentage of borrowers in each repayment cohort whose payments reduced the loan principal by at least one dollar after the specified number of years. Repayment status on each loan is attributed to the school for which the loan was taken. Therefore, a student can be counted in the repayment cohorts of more than one institution.</t>
  </si>
  <si>
    <t>SOURCES: U.S. Department of Education, College Scorecard data; calculations by the authors.</t>
  </si>
  <si>
    <t>SOURCES: College Board, Annual Survey of Colleges, 2002 to 2017; calculations by the authors.</t>
  </si>
  <si>
    <t>NOTES: Percentages in parentheses on vertical axes represent the share of students earning their credentials in the specified sectors. These percentages do not sum to 100 because a small percentage of students earn degrees at institutions not included in the sectors reported. For example, the bachelor’s degree graph excludes students who earned their bachelor’s degrees at public and private nonprofit two-year schools and the associate degree and certificate graphs exclude students who earned their credentials at public and private nonprofit four-year schools.</t>
  </si>
  <si>
    <t>SOURCES: NCES, National Postsecondary Student Aid Study (NPSAS), 2016; calculations by the authors.</t>
  </si>
  <si>
    <t>NOTES: Includes all loans borrowed for graduate study. Percentages on the vertical axis represent shares of graduates from each sector. Percentages may not sum to 100 because of rounding.</t>
  </si>
  <si>
    <t>SOURCES: NCES, NPSAS, 2016; calculations by the authors.</t>
  </si>
  <si>
    <t>NOTES: Includes full-time undergraduate students who were U.S. citizens or permanent residents. Percentages may not sum to 100 because of rounding.</t>
  </si>
  <si>
    <t>SOURCES: NCES, Postsecondary Institutions and Cost of Attendance in 2017-18,  Degrees and  Other Awards Conferred, 2016-17, and 12-Month Enrollment, 2016-17: First Look (Preliminary Data) and earlier editions; National Student Clearinghouse, Current Term Enrollment Estimates: Spring 2018; U.S. Department of Education, Federal Pell Grant Program End-of-Year Report 2016-17; U.S. Department of Education, Federal Student Aid Data Center, Title IV Program Volume Reports and Aid Recipients Summary; calculations by the authors.</t>
  </si>
  <si>
    <t>NOTES: IPEDS headcount enrollment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2017-18 is estimated from NSC data.</t>
  </si>
  <si>
    <t>SOURCES: U.S. Department of Education, Federal Pell Grant Program End-of-Year Report, 1977-78 through 2016-17; U.S. Department of Education, Federal Student Aid Data Center, Title IV Program Volume Reports and Aid Recipients Summary; calculations by the authors.</t>
  </si>
  <si>
    <t>SOURCES: The College Board, Trends in College Pricing 2018, Table 2; U.S. Department of Education, Federal Student Aid Data Center.</t>
  </si>
  <si>
    <t>SOURCE: U.S. Department of Education, 2016-17 Federal Pell Grant Program End-of-Year Report, Table 11A.</t>
  </si>
  <si>
    <t>SOURCE: U.S. Department of Education, 2016-17 Federal Pell Grant Program End-of-Year Report, Table 2.</t>
  </si>
  <si>
    <t xml:space="preserve">NOTE: Percentages displayed represent percentages of total undergraduate state grant aid for which students’ financial circumstances were considered. </t>
  </si>
  <si>
    <t>SOURCE: National Association of State Student Grant and Aid Programs (NASSGAP) Annual Survey, 1976-77 to 2016-17, Tables 1 and 12.</t>
  </si>
  <si>
    <t>Georgia</t>
  </si>
  <si>
    <t>South Dakota</t>
  </si>
  <si>
    <t>Arkansas</t>
  </si>
  <si>
    <t>Louisiana</t>
  </si>
  <si>
    <t>South Carolina</t>
  </si>
  <si>
    <t>Utah</t>
  </si>
  <si>
    <t>New Mexico</t>
  </si>
  <si>
    <t>Nevada</t>
  </si>
  <si>
    <t>Tennessee</t>
  </si>
  <si>
    <t>Montana</t>
  </si>
  <si>
    <t>Alaska</t>
  </si>
  <si>
    <t>Florida</t>
  </si>
  <si>
    <t>West Virginia</t>
  </si>
  <si>
    <t>Kentucky</t>
  </si>
  <si>
    <t>Mississippi</t>
  </si>
  <si>
    <t>Delaware</t>
  </si>
  <si>
    <t>Missouri</t>
  </si>
  <si>
    <t>North Dakota</t>
  </si>
  <si>
    <t>Ohio</t>
  </si>
  <si>
    <t>Virginia</t>
  </si>
  <si>
    <t>Oklahoma</t>
  </si>
  <si>
    <t>Nebraska</t>
  </si>
  <si>
    <t>Iowa</t>
  </si>
  <si>
    <t>Alabama</t>
  </si>
  <si>
    <t>Colorado</t>
  </si>
  <si>
    <t>New York</t>
  </si>
  <si>
    <t>Washington</t>
  </si>
  <si>
    <t>Massachusetts</t>
  </si>
  <si>
    <t>Wisconsin</t>
  </si>
  <si>
    <t>North Carolina</t>
  </si>
  <si>
    <t>Indiana</t>
  </si>
  <si>
    <t>Idaho</t>
  </si>
  <si>
    <t>New Jersey</t>
  </si>
  <si>
    <t>Michigan</t>
  </si>
  <si>
    <t>Maryland</t>
  </si>
  <si>
    <t>Connecticut</t>
  </si>
  <si>
    <t>Minnesota</t>
  </si>
  <si>
    <t>Pennsylvania</t>
  </si>
  <si>
    <t>Vermont</t>
  </si>
  <si>
    <t>Illinois</t>
  </si>
  <si>
    <t>California</t>
  </si>
  <si>
    <t>Arizona</t>
  </si>
  <si>
    <t>Hawaii</t>
  </si>
  <si>
    <t>Kansas</t>
  </si>
  <si>
    <t>Maine</t>
  </si>
  <si>
    <t>Oregon</t>
  </si>
  <si>
    <t>Rhode Island</t>
  </si>
  <si>
    <t>Texas</t>
  </si>
  <si>
    <t>Wyoming</t>
  </si>
  <si>
    <t>NOTES: Need-based aid includes any grants for which financial circumstances contribute to eligibility. Non-need-based aid refers to grants for which financial circumstances have no influence on eligibility. New Hampshire did not award state grant aid to undergraduate students in 2016-17.</t>
  </si>
  <si>
    <t>SOURCE: NASSGAP Annual Survey, 2016-17, Table 1.</t>
  </si>
  <si>
    <t xml:space="preserve">NOTES: Full-time equivalent students include both state residents and out-of-state students. States do not award grant aid to nonresidents. </t>
  </si>
  <si>
    <t>SOURCES: NASSGAP Annual Survey, 2016-17, Tables 1 and 12; calculations by the authors.</t>
  </si>
  <si>
    <t>New Hampshire</t>
  </si>
  <si>
    <t xml:space="preserve">NOTE: State grant expenditures include funding for both undergraduate and graduate students. </t>
  </si>
  <si>
    <t>SOURCE: NASSGAP Annual Survey, 2016-17, Table 14.</t>
  </si>
  <si>
    <t xml:space="preserve">NOTES: Includes full-time undergraduates who were U.S. citizens or permanent residents. Averages are across all full-time students enrolled for the full year at one institution, including those who did not receive institutional grant aid. Non-need-based aid is based entirely on merit or other circumstances not related to need and includes athletic and merit scholarships, tuition waivers of all kinds, and other categories of institutional awards. Each tuition and fee category in Figure 25A includes about one-quarter of full-time undergraduates in the sector. </t>
  </si>
  <si>
    <t>SOURCES: NCES, NPSAS 2016; calculations by the authors.</t>
  </si>
  <si>
    <t>NOTES: Includes full-time undergraduates who were U.S. citizens or permanent residents. Averages are across all full-time students enrolled for the full year at one institution, including those who did not receive institutional grant aid. Non-need-based aid is based entirely on merit or other circumstances not related to need and includes athletic and merit scholarships, tuition waivers of all kinds, and other categories of institutional awards. Public bachelor’s colleges, which enroll about 5% of undergraduates in the public sector, are not included in Figure 25B.</t>
  </si>
  <si>
    <t>SOURCES: Internal Revenue Service, Statistics of Income 1998 to 2016, Tables 1.3, 1.4, 3.3; calculations by the authors</t>
  </si>
  <si>
    <t>NOTES: The total and average values of tax credits and deductions are best estimates based on data from the Internal Revenue Service. A portion of nonrefundable dollars claimed on nontaxable returns is excluded to account for credits and deductions that do not reduce tax liability. The value of tax deductions is estimated based on applicable marginal tax rates. Percentages may not sum to 100 because of rounding.</t>
  </si>
  <si>
    <t>NOTES: The latest available data for education tax benefits are for calendar year 2016.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</si>
  <si>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U.S. Department of Education, Office of Postsecondary Education, National Student Loan Data System. (NSLDS); Federal Student Aid Data Center.</t>
  </si>
  <si>
    <t>Notes: For 2007-08 and later years, four-year institution categories include only those institutions where more than 50% of degrees/certificates awarded are bachelor’s degrees or higher. Excludes aid to students enrolled in public less-than-two-year institutions and to students enrolled in foreign institutions. Percentages may not sum to 100 because of rounding.</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</si>
  <si>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2017 dollars, while most values in </t>
    </r>
    <r>
      <rPr>
        <i/>
        <sz val="9"/>
        <rFont val="Arial"/>
        <family val="2"/>
      </rPr>
      <t>Trends in College Pricing</t>
    </r>
    <r>
      <rPr>
        <sz val="9"/>
        <rFont val="Arial"/>
        <family val="2"/>
      </rPr>
      <t xml:space="preserve"> have been converted to 2018 dollars. </t>
    </r>
  </si>
  <si>
    <t>Student Aid and Nonfederal Loans in 2017 Dollars (in Millions), 1970-71  to 2017-18</t>
  </si>
  <si>
    <t>Table 1_UG</t>
  </si>
  <si>
    <t>Table 1_GRAD</t>
  </si>
  <si>
    <t>Total Undergraduate Student Aid  and Nonfederal Loans in 2017 Dollars (in Millions), 1990-91 to 2017-18</t>
  </si>
  <si>
    <t>Total Graduate Student Aid  and Nonfederal Loans in 2017 Dollars (in Millions), 1990-91 to 2017-18</t>
  </si>
  <si>
    <t>Student Aid and Nonfederal Loans in Current Dollars (in Millions), 1970-71  to 2017-18</t>
  </si>
  <si>
    <t>Table 2_UG</t>
  </si>
  <si>
    <t>Table 2_GRAD</t>
  </si>
  <si>
    <t>Student Aid and Nonfederal Loans in Current Dollars (in Millions), Undergraduate Students, 1990-91 to 2017-18</t>
  </si>
  <si>
    <t>Student Aid and Nonfederal Loans in Current Dollars (in Millions), Graduate Students, 1990-91 to 2017-18</t>
  </si>
  <si>
    <t>Average Aid per Full-Time Equivalent (FTE) Student in 2017 Dollars over Time</t>
  </si>
  <si>
    <t>Number of Recipients, Total Awards and Aid per Recipient for Federal Aid Programs in Current Dollars and in 2017 Dollars, 1976-77 to 2017-18</t>
  </si>
  <si>
    <t>Table 5. Number of Recipients, Total Awards and Aid per Recipient for Federal Aid Programs in Current Dollars and in 2017 Dollars, 1976-77 to 2017-18</t>
  </si>
  <si>
    <t>Number of Borrowers and Average Amount Borrowed Through Federal Loan Programs in Current Dollars and in 2017 Dollars, 1995-96 to 2017-18</t>
  </si>
  <si>
    <t>Distribution of Federal Aid Funds by Sector, 1986-87 to 2016-17</t>
  </si>
  <si>
    <t>Table 7. Distribution of Federal Aid Funds by Sector, 1986-87 to 2016-17</t>
  </si>
  <si>
    <t>Federal Pell Grants in Current and Constant Dollars, 1973-74 to 2017-18</t>
  </si>
  <si>
    <t>Average Aid per Full-Time Equivalent (FTE) Student in 2017 Dollars, 1997-98 to 2017-18</t>
  </si>
  <si>
    <t>Composition of Total Aid and Nonfederal Loans, 1997-98 to 2017-18</t>
  </si>
  <si>
    <t>Total Undergraduate Student Aid in 2017 Dollars by Source and Type (in Billions), 1997-98 to 2017-18</t>
  </si>
  <si>
    <t>Total Graduate Student Aid in 2017 Dollars by Source and Type (in Billions), 1997-98 to 2017-18</t>
  </si>
  <si>
    <t xml:space="preserve">Total Grant Aid in 2017 Dollars by Source of Grant, 1997-98 to 2017-18 </t>
  </si>
  <si>
    <t>Figure 6</t>
  </si>
  <si>
    <t>Total Federal and Nonfederal Loans in 2017 Dollars by Type of Loan, 1997-98 to 2017-2018</t>
  </si>
  <si>
    <t>Figure 7</t>
  </si>
  <si>
    <t>Number of Recipients by Federal Aid Program (with Average Aid Received), 2017-18</t>
  </si>
  <si>
    <t>Percentage Distribution of Federal Aid Funds by Sector, 2016-17</t>
  </si>
  <si>
    <t>Figure 9A</t>
  </si>
  <si>
    <t>Total Amount Borrowed from Federal Subsidized, Unsubsidized, and PLUS Loans in Millions of 2017 Dollars, 2002-03 to 2017-18, Selected Years</t>
  </si>
  <si>
    <t>Figure 9B</t>
  </si>
  <si>
    <t>Average Annual Amount Borrowed in Federal Subsidized, Unsubsidized, and PLUS Loans in 2017 Dollars, 2002-03 to 2017-18, Selected Years</t>
  </si>
  <si>
    <t>Share of Dependent Undergraduate Students with Parent PLUS Loans, 1999-00 to 2015-16</t>
  </si>
  <si>
    <t>Share of Undergraduate Students with Private Loans, 1999-00 to 2015-16</t>
  </si>
  <si>
    <t>Figure 11</t>
  </si>
  <si>
    <t>Distribution of Borrowers and Debt by Outstanding Balance, 2018</t>
  </si>
  <si>
    <t>Percentage of Undergraduate Students Borrowing Federal Subsidized and Unsubsidized Loans, 2007-08, 2012-13, and 2017-18</t>
  </si>
  <si>
    <t>Figure 13A</t>
  </si>
  <si>
    <t>Figure 13B</t>
  </si>
  <si>
    <t>Distribution of Outstanding Federal Direct Loan Dollars and Borrowers by Repayment Plan, Second Quarter 2014, 2016, and 2018</t>
  </si>
  <si>
    <t>Repayment Status of Federal Education Loan Portfolio, Second Quarter FY18</t>
  </si>
  <si>
    <t>Figure 14A</t>
  </si>
  <si>
    <t>Figure 14B</t>
  </si>
  <si>
    <t>Federal Student Loan Five-Year Repayment Rate by Completion Status and by Dependency Status: Borrowers Entering Repayment in 2009-10 and 2010-11</t>
  </si>
  <si>
    <t>Federal Student Loan One-Year, Three-Year, Five-Year, and Seven-Year Repayment Rates by Sector, Borrowers Entering Repayment in 2007-08 and 2008-09</t>
  </si>
  <si>
    <t>Figure 15</t>
  </si>
  <si>
    <t>Average Cumulative Debt Levels in 2017 Dollars: Bachelor’s Degree Recipients at Four-Year Institutions, 2001-02 to 2016-17, Selected Years</t>
  </si>
  <si>
    <t>Distribution of 2015-16 Degree or Certificate Completers by Cumulative Amounts Borrowed for Undergraduate Study</t>
  </si>
  <si>
    <t>Distribution of 2015-16 Advanced Degree Recipients by Cumulative Amounts Borrowed for Graduate Study</t>
  </si>
  <si>
    <t>Figure 16. Distribution of 2015-16 Degree or Certificate Completers by Cumulative Amounts Borrowed for Undergraduate Study</t>
  </si>
  <si>
    <t>Figure 17. Distribution of 2015-16 Advanced Degree Recipients by Cumulative Amounts Borrowed for Graduate Study</t>
  </si>
  <si>
    <t>Sources of Grant Aid, Full-Time Students at Public Institutions, 2015-16</t>
  </si>
  <si>
    <t>Figure 18</t>
  </si>
  <si>
    <t>Figure 19</t>
  </si>
  <si>
    <t>Sources of Grant Aid, Full-Time Students at Private Institutions, 2015-16</t>
  </si>
  <si>
    <t>Undergraduate Enrollment and Percentage of Undergraduate Students Receiving Pell Grants, 2007-08 to 2017-18</t>
  </si>
  <si>
    <t>Total Pell Expenditures and Number of Recipients, 1977-78 to 2017-18</t>
  </si>
  <si>
    <t>Figure 21A</t>
  </si>
  <si>
    <t>Maximum and Average Pell Grants in 2017 Dollars, 1977-78 to 2017-18</t>
  </si>
  <si>
    <t>Figure 21B</t>
  </si>
  <si>
    <t>Inflation-Adjusted Maximum Pell Grant and Published Prices at Public and Private Nonprofit Four-Year Insitutions in 2018 Dollars, 1998-99 to 2018-19</t>
  </si>
  <si>
    <t>Distribution of Pell Grant Recipients by Age, 2016-17</t>
  </si>
  <si>
    <t>Distribution of Pell Grant Recipients by Dependency Status and Family Income, 2016-17</t>
  </si>
  <si>
    <t>Figure 23A</t>
  </si>
  <si>
    <t>Figure 23B</t>
  </si>
  <si>
    <t>Need-Based and Non-Need-Based State Grants per Full-Time Equivalent (FTE) Undergraduate Student in 2016 Dollars, 1976-77 to 2016-17</t>
  </si>
  <si>
    <t>Need-Based State Grant Aid as a Percentage of Total Undergraduate State Grant Aid by State, 2016-17</t>
  </si>
  <si>
    <t>Figure 24A</t>
  </si>
  <si>
    <t>Figure 24B</t>
  </si>
  <si>
    <t>State Grant Aid per Full-Time Equivalent (FTE) Undergraduate Student, 2016-17</t>
  </si>
  <si>
    <t>State Grant Expenditures as a Percentage of Total State Support for Higher Education by State, 2016-17</t>
  </si>
  <si>
    <t>Figure 25A</t>
  </si>
  <si>
    <t>Figure 25B</t>
  </si>
  <si>
    <t>Average Institutional Grant Aid, Full-Time Undergraduates at Private Nonprofit Four-Year Institutions, 2015-16</t>
  </si>
  <si>
    <t>Figure 25A. Average Institutional Grant Aid, Full-Time Undergraduates at Private Nonprofit Four-Year Institutions, 2015-16</t>
  </si>
  <si>
    <t>Average Institutional Grant Aid, Full-Time Undergraduates at Public Doctoral and Master's Institutions, 2015-16</t>
  </si>
  <si>
    <t>Figure 25B. Average Institutional Grant Aid, Full-Time Undergraduates at Public Doctoral and Master's Institutions, 2015-16</t>
  </si>
  <si>
    <t>Figure 26A</t>
  </si>
  <si>
    <t>Figure 26B</t>
  </si>
  <si>
    <t>Distribution of Education Tax Credits by Adjusted Gross Income, 2006, 2011, and 2016</t>
  </si>
  <si>
    <t>Total Education Tax Credits and Savings from Tuition Deductions in Billions of 2016 Dollars, 1998 to 2016, Selected Years</t>
  </si>
  <si>
    <t>Figure 2017_21</t>
  </si>
  <si>
    <t>NOTES: Table 2 excludes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2017-18 FSEOG, FWS, tax benefits, state grants, institutional grants, private and employer grants, and nonfederal loans are estimated from earlier data. Components may not sum to totals because of rounding.</t>
  </si>
  <si>
    <t>SOURCES: See Notes and Sources for a list of sources for data included in Table 2.</t>
  </si>
  <si>
    <t>Figure 1. Average Aid per Full-Time Equivalent (FTE) Student in 2017 Dollars, 1997-98 to 2017-18</t>
  </si>
  <si>
    <t>Figure 9A. Total Annual Amount Borrowed from Federal Subsidized, Unsubsidized, and PLUS Loans in Millions of 2017 Dollars, 2002-03 to 2017-18, Selected Years</t>
  </si>
  <si>
    <t>Figure 13A. Distribution of Outstanding Federal Direct Loan Dollars and Borrowers by Repayement Plan, Second Quarter 2014, 2016, and 2018</t>
  </si>
  <si>
    <t>NOTES: Figures include federal and nonfederal loans taken by students who began their studies at the institution from which they graduated. Parent PLUS loans are not included. "Per borrower" column represents the average cumulative debt levels of bachelor’s degree recipients who took student loans."Per Degree Recipient" column representa the average debt per bachelor’s degree recipient, including those who graduated without student debt. Calculations are based on the number of bachelor’s degrees awarded, which typically exceeds the number of students receiving degrees. The available data are not adequate to allow comparable calculations for for-profit institutions.</t>
  </si>
  <si>
    <t>Table 1_UG. Student Aid and Nonfederal Loans in 2017 Dollars (in Millions), Undergraduate Students, 1990-91 to 2017-18</t>
  </si>
  <si>
    <t>Table 1_GRAD. Student Aid and Nonfederal Loans in 2017 Dollars (in Millions), Graduate Students, 1990-91 to 2017-18</t>
  </si>
  <si>
    <t>Table 2_UG. Student Aid and Nonfederal Loans in Current Dollars (in Millions), Undergraduate Students, 1990-91 to 2017-18</t>
  </si>
  <si>
    <t>Table 2_GRAD. Student Aid and Nonfederal Loans in Current Dollars (in Millions), Graduate Students, 1990-91 to 2017-18</t>
  </si>
  <si>
    <t>Veterans Post-9/11 GI Education Benefits</t>
  </si>
  <si>
    <t>% Distribution</t>
  </si>
  <si>
    <t>SOURCE: Table 1_UG.</t>
  </si>
  <si>
    <t>SOURCE: Table 1_GRAD .</t>
  </si>
  <si>
    <t>Billions of Dollars</t>
  </si>
  <si>
    <t>Recipients (millions)</t>
  </si>
  <si>
    <t>NOTES: Percentages in parentheses represent percentages of recipients in each age group. Percentages may not sum to 100 because of rounding.</t>
  </si>
  <si>
    <t>NOTES: Percentages in parentheses represent percentages of recipients in each group. Percentages may not sum to 100% because of rounding.</t>
  </si>
  <si>
    <t xml:space="preserve">% of Undergraduate Aid that is Need-Based </t>
  </si>
  <si>
    <t>Grant aid as a % of fiscal support</t>
  </si>
  <si>
    <t>Figure 2011_9A. Distribution of Cumulative Debt Among 2009 Bachelor's Degree Completers, by Last Institutional Sector Attended</t>
  </si>
  <si>
    <t>Sector</t>
  </si>
  <si>
    <t>$0</t>
  </si>
  <si>
    <t>First Quartile ($1–$9,882)</t>
  </si>
  <si>
    <t>Second Quartile ($9,883–$17,288)</t>
  </si>
  <si>
    <t>Third Quartile ($17,289–$27,978)</t>
  </si>
  <si>
    <t>Fourth Quartile     (&gt;$27,978)</t>
  </si>
  <si>
    <t>Students (in 000s)</t>
  </si>
  <si>
    <t xml:space="preserve">For-Profit Four-Year </t>
  </si>
  <si>
    <t>Total Four-Year</t>
  </si>
  <si>
    <t xml:space="preserve">Total Four-Year </t>
  </si>
  <si>
    <r>
      <t xml:space="preserve">NOTE: </t>
    </r>
    <r>
      <rPr>
        <i/>
        <sz val="10"/>
        <color indexed="8"/>
        <rFont val="Arial"/>
        <family val="2"/>
      </rPr>
      <t>Beginning Postsecondary Students Longitudinal Study</t>
    </r>
    <r>
      <rPr>
        <sz val="10"/>
        <rFont val="Arial"/>
      </rPr>
      <t xml:space="preserve"> (BPS) reports on a nationally representative sample of students who began their studies in 2003-04.  Figures 9A and 9B are based on students whose last institution attended was a four-year college or university.  Debt categories are based on quartiles of total debt for the 66% of students meeting this criterion who took out student loans.  Debt amounts include both federal and nonfederal student loans.  The "All" category includes both dependent and independent students.  For independent bachelor's degree recipients, the sample size in the for-profit four-year sector is too small to obtain accurate estimates, and therefore was omitted from Figure 2011_9A.</t>
    </r>
  </si>
  <si>
    <r>
      <t xml:space="preserve">Sources:  </t>
    </r>
    <r>
      <rPr>
        <i/>
        <sz val="10"/>
        <color indexed="8"/>
        <rFont val="Arial"/>
        <family val="2"/>
      </rPr>
      <t>Beginning Postsecondary Students Longitudinal Study</t>
    </r>
    <r>
      <rPr>
        <sz val="10"/>
        <rFont val="Arial"/>
      </rPr>
      <t xml:space="preserve"> (BPS), 2009; calculations by the authors.</t>
    </r>
  </si>
  <si>
    <r>
      <t xml:space="preserve">This table was prepared in October 2011 and was published in </t>
    </r>
    <r>
      <rPr>
        <i/>
        <sz val="10"/>
        <rFont val="Arial"/>
        <family val="2"/>
      </rPr>
      <t>Trends in Student Aid 2011.</t>
    </r>
  </si>
  <si>
    <t>Figure 2011_9B. Distribution of Cumulative Debt Among 2009 Four-Year College Students Not Completing a Bachelor's Degree, by Last Institutional Sector Attended</t>
  </si>
  <si>
    <t xml:space="preserve">Sector </t>
  </si>
  <si>
    <t>Fourth Quartile     ( &gt;$27,978)</t>
  </si>
  <si>
    <t>  Public Four-year</t>
  </si>
  <si>
    <t xml:space="preserve">  Private Nonprofit Four-year </t>
  </si>
  <si>
    <t xml:space="preserve">  Private For-Profit Four-year </t>
  </si>
  <si>
    <t>Total Four-year</t>
  </si>
  <si>
    <r>
      <t xml:space="preserve">NOTE:   </t>
    </r>
    <r>
      <rPr>
        <i/>
        <sz val="10"/>
        <color indexed="8"/>
        <rFont val="Arial"/>
        <family val="2"/>
      </rPr>
      <t>Beginning Postsecondary Students Longitudinal Study</t>
    </r>
    <r>
      <rPr>
        <sz val="10"/>
        <rFont val="Arial"/>
      </rPr>
      <t xml:space="preserve"> (BPS) reports on a nationally representative sample of students who began their studies in 2003-04.  Figures 9A and 9B are based on students whose last institution attended was a four-year college or university.  Debt categories are based on quartiles of total debt for the 66% of students meeting this criterion who took out student loans.  Debt amounts include both federal and nonfederal student loans.  The "All" category includes both dependent and independent students.  </t>
    </r>
  </si>
  <si>
    <r>
      <t xml:space="preserve">This table was prepared in October 2011 and was published in </t>
    </r>
    <r>
      <rPr>
        <i/>
        <sz val="10"/>
        <rFont val="Arial"/>
        <family val="2"/>
      </rPr>
      <t>Trends in Student Aid 2011</t>
    </r>
    <r>
      <rPr>
        <sz val="10"/>
        <rFont val="Arial"/>
        <family val="2"/>
      </rPr>
      <t>.</t>
    </r>
  </si>
  <si>
    <t>Figure 2013_9B. Percentage of Undergraduate and Graduate Students Taking Private Education Loans, 2007-08 and 2011-12</t>
  </si>
  <si>
    <t>ALL UNDERGRADUATE STUDENTS</t>
  </si>
  <si>
    <t>GRADUATE STUDENTS</t>
  </si>
  <si>
    <t>SOURCES: NCES, National Postsecondary Student Aid Study 2012; calculations by the authors.</t>
  </si>
  <si>
    <r>
      <t xml:space="preserve">This table was prepared in October 2013 and was published in </t>
    </r>
    <r>
      <rPr>
        <i/>
        <sz val="10"/>
        <rFont val="Arial"/>
        <family val="2"/>
      </rPr>
      <t>Trends in Student Aid 2013</t>
    </r>
    <r>
      <rPr>
        <sz val="10"/>
        <rFont val="Arial"/>
        <family val="2"/>
      </rPr>
      <t>.</t>
    </r>
  </si>
  <si>
    <t>Figure 2013_9C. Percentage of Undergraduate Students Taking Private Loans, by Sector, Family Income, and Dependency Status, 2011-12</t>
  </si>
  <si>
    <t>Dependent Undergraduates' Family Income</t>
  </si>
  <si>
    <t>Independent Undergraduates</t>
  </si>
  <si>
    <t>Less than $30,000</t>
  </si>
  <si>
    <t>$30,000 to $64,999</t>
  </si>
  <si>
    <t>$65,000 to $105,999</t>
  </si>
  <si>
    <t>$106,000 or More</t>
  </si>
  <si>
    <t>Private Non-profit Four-Year</t>
  </si>
  <si>
    <t>NOTE: The income categories represent quartiles of dependent students in 2011-12.</t>
  </si>
  <si>
    <t>Figure 2014_14A. Cumulative Debt of Bachelor’s Degree Recipients in 2012 Dollars by Sector, 2003-04, 2007-08, and 2011-12</t>
  </si>
  <si>
    <t>Less than $10,000</t>
  </si>
  <si>
    <t>NOTE: Includes both federal and nonfederal borrowing.</t>
  </si>
  <si>
    <t>SOURCES: NCES, National Postsecondary Student Aid Study, 2004, 2008, and 2012.</t>
  </si>
  <si>
    <r>
      <t>This table was prepared in October 2014 and was published in</t>
    </r>
    <r>
      <rPr>
        <i/>
        <sz val="10"/>
        <color indexed="8"/>
        <rFont val="Arial"/>
        <family val="2"/>
      </rPr>
      <t xml:space="preserve"> Trends in Student Aid 2014</t>
    </r>
    <r>
      <rPr>
        <sz val="10"/>
        <rFont val="Arial"/>
      </rPr>
      <t>.</t>
    </r>
  </si>
  <si>
    <t>Figure 2014_14B. Cumulative Debt of 2011-12 Bachelor’s Degree Recipients by Dependency Status and Family Income</t>
  </si>
  <si>
    <t>Percentage of Total</t>
  </si>
  <si>
    <t>Dependent Students' Family Income</t>
  </si>
  <si>
    <t>Lowest (16%)</t>
  </si>
  <si>
    <t>Second (22%)</t>
  </si>
  <si>
    <t>Third (27%)</t>
  </si>
  <si>
    <t>Highest (36%)</t>
  </si>
  <si>
    <t>NOTES: Income categories represent quartiles of all dependent undergraduate
students. Income categories are: lowest: less than $30,000; second: $30,000 to $64,999; third:
$65,000 to $105,999; highest: $106,000 or higher. Includes students who were U.S. citizens or
permanent residents. Includes both federal and nonfederal borrowing. Percentages may not sum
to 100 because of rounding.</t>
  </si>
  <si>
    <t>SOURCES: NCES, National Postsecondary Student Aid Study 2012.</t>
  </si>
  <si>
    <t>Figure 2014_15A. Cumulative Debt of Associate Degree Recipients in 2012 Dollars by Sector, 2003-04, 2007-08, and 2011-12</t>
  </si>
  <si>
    <t xml:space="preserve">Total </t>
  </si>
  <si>
    <t>NOTES: Includes students who were U.S. citizens or permanent residents. Percentages may not sum to 100 because of rounding.</t>
  </si>
  <si>
    <t>Figure 2014_15B. Cumulative Debt of Certificate Recipients in 2012 Dollars by Sector, 2003-04, 2007-08, and 2011-12</t>
  </si>
  <si>
    <t>NOTES: Undergraduate certificate programs vary in length from less than one year to two
years. Includes students who were U.S. citizens or permanent residents. Percentages may not sum to 100 because of rounding.</t>
  </si>
  <si>
    <t>Figure 2014_16A. Cumulative Debt in 2012 Dollars for Undergraduate and Graduate Studies, 2003-04, 2007-08, and 2011-12</t>
  </si>
  <si>
    <t>Type of Degree (as a Percentage of Total)</t>
  </si>
  <si>
    <t>Less than $40,000</t>
  </si>
  <si>
    <t>$40,000 to $79,999</t>
  </si>
  <si>
    <t>$80,000 to $119,999</t>
  </si>
  <si>
    <t>$120,000 or More</t>
  </si>
  <si>
    <t>Doctoral Degree Research/   Scholarship</t>
  </si>
  <si>
    <t>2003-04 (10%)</t>
  </si>
  <si>
    <t>2007-08 (10%)</t>
  </si>
  <si>
    <t>2011-12 (6%)</t>
  </si>
  <si>
    <t>Doctoral Degree Professional Practice</t>
  </si>
  <si>
    <t>2003-04 (12%)</t>
  </si>
  <si>
    <t>2007-08 (8%)</t>
  </si>
  <si>
    <t>2011-12 (10%)</t>
  </si>
  <si>
    <t>Master's Degree</t>
  </si>
  <si>
    <t>2003-04 (71%)</t>
  </si>
  <si>
    <t>2007-08 (75%)</t>
  </si>
  <si>
    <t>2011-12 (74%)</t>
  </si>
  <si>
    <t xml:space="preserve">2011-12 </t>
  </si>
  <si>
    <t>NOTES: Includes all loans ever borrowed for both graduate and undergraduate education for 2011-12 and prior years. Doctoral degree–professional practice programs include chiropractic, dentistry, law, medicine, optometry, pharmacy, podiatry, and veterinary medicine. This category was labeled “first professional degrees” in 2003-04 and 2007-08. Includes students who were U.S. citizens or permanent residents and excludes postbaccalaureate and postmaster’s certificate recipients. Percentages may not sum to 100 because of rounding.</t>
  </si>
  <si>
    <r>
      <t>This table was prepared in October 2014 and was published in</t>
    </r>
    <r>
      <rPr>
        <i/>
        <sz val="10"/>
        <color indexed="8"/>
        <rFont val="Arial"/>
        <family val="2"/>
      </rPr>
      <t xml:space="preserve"> Trends in Student Aid 2014.</t>
    </r>
  </si>
  <si>
    <t>Figure 2014_16B. Composition of Cumulative Undergraduate and Graduate Debt of 2011-12 Graduate Degree Recipients</t>
  </si>
  <si>
    <t>Any Debt</t>
  </si>
  <si>
    <t>Undergraduate Study</t>
  </si>
  <si>
    <t>Graduate Study</t>
  </si>
  <si>
    <t>NOTES: Includes all loans ever borrowed for both graduate and undergraduate education for 2011-12 and prior years. Based on recipients of all master’s and doctoral degrees in 2011-12. Includes students who were U.S. citizens or permanent residents and excludes postbaccalaureate and postmaster’s certificate recipients.</t>
  </si>
  <si>
    <r>
      <t xml:space="preserve">This table was prepared in October 2014 and was published in </t>
    </r>
    <r>
      <rPr>
        <i/>
        <sz val="10"/>
        <color indexed="8"/>
        <rFont val="Arial"/>
        <family val="2"/>
      </rPr>
      <t>Trends in Student Aid 2014</t>
    </r>
    <r>
      <rPr>
        <sz val="10"/>
        <rFont val="Arial"/>
      </rPr>
      <t>.</t>
    </r>
  </si>
  <si>
    <t>Figure 2014_17A. Doctoral Degree Recipient Debt, Percentage Borrowing, and Average Borrowed, 2011-12</t>
  </si>
  <si>
    <t>Percentage Borrowing for Graduate School</t>
  </si>
  <si>
    <t>Percentage of Students Borrowing $60,000 or More</t>
  </si>
  <si>
    <t>% of Doctoral Degrees</t>
  </si>
  <si>
    <t>Average Borrowed per Student</t>
  </si>
  <si>
    <t>Average Borrowed per Borrower</t>
  </si>
  <si>
    <t>  Medicine (M.D.) (11%)</t>
  </si>
  <si>
    <t>  Other Health Science Degree (17%)</t>
  </si>
  <si>
    <t>  Law (LL.B. or J.D.) (22%)</t>
  </si>
  <si>
    <t>  Other Professional Practice Doctoral Degree (7%)</t>
  </si>
  <si>
    <t>  Ph.D. (Excludes Education) (24%)</t>
  </si>
  <si>
    <t>  Doctorate in Education (10%)</t>
  </si>
  <si>
    <t>  Other Doctoral Degree (8%)</t>
  </si>
  <si>
    <t>NOTES: Includes all loans ever borrowed for both graduate and undergraduate education for 2011-12 and prior years. “Other Doctoral Degrees” are primarily in health fields, psychology, and business. “Other Master’s Degrees” are primarily in health and related sciences, public administration, social services, business, and visual and performing arts. Psychology, health fields, literature, and languages are the most common “Master of Arts” fields.</t>
  </si>
  <si>
    <t>SOURCE: NCES, National Postsecondary Student Aid Study, 2012.</t>
  </si>
  <si>
    <t>Figure 2014_17B. Master’s Degree Recipient Debt, Percentage Borrowing, and Average Borrowed, 2011-12</t>
  </si>
  <si>
    <t>% of Master's Degrees</t>
  </si>
  <si>
    <t>Average Borrowed             per Student</t>
  </si>
  <si>
    <t>Master of Business Administration (M.B.A) (15%)</t>
  </si>
  <si>
    <t>Master of Education  (28%)</t>
  </si>
  <si>
    <t>Master of Arts (Excludes Education) (10%)</t>
  </si>
  <si>
    <t>Master of Science (M.S.) (27%)</t>
  </si>
  <si>
    <t>Other Master's Degrees (20%)</t>
  </si>
  <si>
    <t>NOTES: Includes all loans ever borrowed for both graduate and undergraduate education for 2011-12 and prior years. “Other Master’s Degrees” are primarily in health and related sciences,</t>
  </si>
  <si>
    <t>public administration, social services, business, and visual and performing arts. Psychology, health fields, literature, and languages are the most common “Master</t>
  </si>
  <si>
    <t>of Arts” fields.</t>
  </si>
  <si>
    <t>Figure 2014_28. Average State Grant per Full-Time Student in 2011 Dollars by Dependency Status and Family Income, 1995-96 to 2011-12, Selected Years</t>
  </si>
  <si>
    <t>Average Grant per FTE Student</t>
  </si>
  <si>
    <t>All Dependent Students</t>
  </si>
  <si>
    <t>Lowest Income Quartile</t>
  </si>
  <si>
    <t>Second Income Quartile</t>
  </si>
  <si>
    <t>Third Income Quartile</t>
  </si>
  <si>
    <t>Highest Income Quartile</t>
  </si>
  <si>
    <t>Independent Students</t>
  </si>
  <si>
    <t>Percentage Receiving Grants</t>
  </si>
  <si>
    <t>NOTES: Average grant amounts are per full-time student, including both recipients and nonrecipients. Includes students who were U.S. citizens or permanent</t>
  </si>
  <si>
    <t>residents. Income categories (all in 2011 dollars) are: lowest: less than $30,000; second: $30,000 to $64,999; third: $65,000 to $105,999; highest: $106,000 or higher.</t>
  </si>
  <si>
    <t>SOURCES: NCES, National Postsecondary Student Aid Study, 1996, 2000, 2004, 2008, and 2012.</t>
  </si>
  <si>
    <t>Figure 2014_29A. Institutional Grant Aid by Dependency Status and Family Income at Public Four-Year Institutions, 2011-12</t>
  </si>
  <si>
    <t>Institutional Need-Based</t>
  </si>
  <si>
    <t>Institutional Non-Need-Based</t>
  </si>
  <si>
    <t>Total Unrounded</t>
  </si>
  <si>
    <t>Total Rounded to the Nearst $10</t>
  </si>
  <si>
    <t>Percentage Need-Based</t>
  </si>
  <si>
    <t>Percentage Receiving Institutional Grant Aid</t>
  </si>
  <si>
    <t>Dependent Students' Family Income Quartile</t>
  </si>
  <si>
    <t>Lowest</t>
  </si>
  <si>
    <t>Second</t>
  </si>
  <si>
    <t xml:space="preserve">Third </t>
  </si>
  <si>
    <t>Highest</t>
  </si>
  <si>
    <t>NOTES: Only full-time students who were U.S. citizens or permanent residents were included.</t>
  </si>
  <si>
    <t>Income categories represent quartiles of dependent undergraduate students across all sectors.</t>
  </si>
  <si>
    <t>Income categories are: lowest: less than $30,000; second: $30,000 to $64,999; third: $65,000 to</t>
  </si>
  <si>
    <t>$105,999; highest: $106,000 or higher.</t>
  </si>
  <si>
    <t>Figure 2014_30. Institutional Grant Aid by Tuition Level and Family Income at Private Nonprofit Four-Year Institutions, 2011-12</t>
  </si>
  <si>
    <t>Family Income Quartile</t>
  </si>
  <si>
    <t>Lowest Tuition Group</t>
  </si>
  <si>
    <t>Lowest (69%)</t>
  </si>
  <si>
    <t>Second (80%)</t>
  </si>
  <si>
    <t>Third (76%)</t>
  </si>
  <si>
    <t>Highest (76%)</t>
  </si>
  <si>
    <t>Second Tuitio Group</t>
  </si>
  <si>
    <t>Lowest (94%)</t>
  </si>
  <si>
    <t>Second (92%)</t>
  </si>
  <si>
    <t>Third (87%)</t>
  </si>
  <si>
    <t>Highest (87%)</t>
  </si>
  <si>
    <t>Third Tuition Group</t>
  </si>
  <si>
    <t>Lowest (82%)</t>
  </si>
  <si>
    <t>Second (89%)</t>
  </si>
  <si>
    <t>Third (83%)</t>
  </si>
  <si>
    <t>Highest (82%)</t>
  </si>
  <si>
    <t>Highest Tuition Group</t>
  </si>
  <si>
    <t>Lowest (81%)</t>
  </si>
  <si>
    <t>Second (87%)</t>
  </si>
  <si>
    <t>Third (71%)</t>
  </si>
  <si>
    <t>Highest (55%)</t>
  </si>
  <si>
    <t>NOTES: Only full-time dependent students who were U.S. citizens or permanent residents</t>
  </si>
  <si>
    <t>are included. Tuition and fee categories are based on quartiles of full-time student</t>
  </si>
  <si>
    <t>enrollment. Income categories represent quartiles of dependent undergraduate students</t>
  </si>
  <si>
    <t>across all sectors. Tuition categories are: lowest: less than $22,105; second: $22,105 to</t>
  </si>
  <si>
    <t>$28,726; third: $28,727 to $36,420; highest: $36,421 or higher. Income categories are:</t>
  </si>
  <si>
    <t>lowest: less than $30,000; second: $30,000 to $64,999; third: $65,000 to $105,999; highest:</t>
  </si>
  <si>
    <t>$106,000 or higher.</t>
  </si>
  <si>
    <t>Figure 12. Federal Student Loan Default Rates After Two Calendar Years, Borrowers Entering Repayment, 1995-96 to 2011-12</t>
  </si>
  <si>
    <t>NOTES: Default rates are based on defaults occurring within two calendar years of the date of entering repayment and do not correspond exactly to official two-year cohort default rates, which are based on defaults before the end of the fiscal year following the year in which the borrower enters repayment. Based on sector in which students were enrolled at the time the first federal student loan was issued. Does not include Perkins or Parent PLUS Loan balances.</t>
  </si>
  <si>
    <t>SOURCE: U.S. Department of Treasury calculations based on sample data from the National Student Loan Data System.</t>
  </si>
  <si>
    <t>This table was prepared in October 2015.</t>
  </si>
  <si>
    <t>Figure 14A. Two-Year Student Loan Default Rates by Degree Completion Status, Cohorts Entering Repayment 1995-96 to 2011-12</t>
  </si>
  <si>
    <t>Two-Year Cohort Default Rates, Borrowers Entering Repayment in 2011-12</t>
  </si>
  <si>
    <t xml:space="preserve">Graduated </t>
  </si>
  <si>
    <t>Did not Graduate</t>
  </si>
  <si>
    <r>
      <rPr>
        <b/>
        <sz val="10"/>
        <color indexed="63"/>
        <rFont val="Arial"/>
        <family val="2"/>
      </rPr>
      <t>Public Four-Year</t>
    </r>
  </si>
  <si>
    <r>
      <rPr>
        <b/>
        <sz val="10"/>
        <color indexed="63"/>
        <rFont val="Arial"/>
        <family val="2"/>
      </rPr>
      <t>Private Nonprofit Four-Year</t>
    </r>
  </si>
  <si>
    <r>
      <rPr>
        <b/>
        <sz val="10"/>
        <color indexed="63"/>
        <rFont val="Arial"/>
        <family val="2"/>
      </rPr>
      <t>For-Profit</t>
    </r>
  </si>
  <si>
    <r>
      <rPr>
        <b/>
        <sz val="10"/>
        <color indexed="63"/>
        <rFont val="Arial"/>
        <family val="2"/>
      </rPr>
      <t>All</t>
    </r>
  </si>
  <si>
    <r>
      <rPr>
        <sz val="10"/>
        <color indexed="63"/>
        <rFont val="Arial"/>
        <family val="2"/>
      </rPr>
      <t>All Borrowers</t>
    </r>
  </si>
  <si>
    <r>
      <rPr>
        <sz val="10"/>
        <color indexed="63"/>
        <rFont val="Arial"/>
        <family val="2"/>
      </rPr>
      <t>23%</t>
    </r>
  </si>
  <si>
    <r>
      <rPr>
        <sz val="10"/>
        <color indexed="63"/>
        <rFont val="Arial"/>
        <family val="2"/>
      </rPr>
      <t>9%</t>
    </r>
  </si>
  <si>
    <r>
      <rPr>
        <sz val="10"/>
        <color indexed="63"/>
        <rFont val="Arial"/>
        <family val="2"/>
      </rPr>
      <t>7%</t>
    </r>
  </si>
  <si>
    <r>
      <rPr>
        <sz val="10"/>
        <color indexed="63"/>
        <rFont val="Arial"/>
        <family val="2"/>
      </rPr>
      <t>18%</t>
    </r>
  </si>
  <si>
    <r>
      <rPr>
        <sz val="10"/>
        <color indexed="63"/>
        <rFont val="Arial"/>
        <family val="2"/>
      </rPr>
      <t>14%</t>
    </r>
  </si>
  <si>
    <r>
      <rPr>
        <sz val="10"/>
        <color indexed="63"/>
        <rFont val="Arial"/>
        <family val="2"/>
      </rPr>
      <t>Borrowers Who Graduated</t>
    </r>
  </si>
  <si>
    <r>
      <rPr>
        <sz val="10"/>
        <color indexed="63"/>
        <rFont val="Arial"/>
        <family val="2"/>
      </rPr>
      <t>17%</t>
    </r>
  </si>
  <si>
    <r>
      <rPr>
        <sz val="10"/>
        <color indexed="63"/>
        <rFont val="Arial"/>
        <family val="2"/>
      </rPr>
      <t>6%</t>
    </r>
  </si>
  <si>
    <r>
      <rPr>
        <sz val="10"/>
        <color indexed="63"/>
        <rFont val="Arial"/>
        <family val="2"/>
      </rPr>
      <t>5%</t>
    </r>
  </si>
  <si>
    <r>
      <rPr>
        <sz val="10"/>
        <color indexed="63"/>
        <rFont val="Arial"/>
        <family val="2"/>
      </rPr>
      <t>Borrowers Who Did Not Graduate</t>
    </r>
  </si>
  <si>
    <r>
      <rPr>
        <sz val="10"/>
        <color indexed="63"/>
        <rFont val="Arial"/>
        <family val="2"/>
      </rPr>
      <t>29%</t>
    </r>
  </si>
  <si>
    <r>
      <rPr>
        <sz val="10"/>
        <color indexed="63"/>
        <rFont val="Arial"/>
        <family val="2"/>
      </rPr>
      <t>15%</t>
    </r>
  </si>
  <si>
    <r>
      <rPr>
        <sz val="10"/>
        <color indexed="63"/>
        <rFont val="Arial"/>
        <family val="2"/>
      </rPr>
      <t>28%</t>
    </r>
  </si>
  <si>
    <r>
      <rPr>
        <sz val="10"/>
        <color indexed="63"/>
        <rFont val="Arial"/>
        <family val="2"/>
      </rPr>
      <t>24%</t>
    </r>
  </si>
  <si>
    <t>NOTES: Default rates are based on defaults occurring within two calendar years of the date of entering repayment and do not correspond exactly to official two-year cohort default rates, which are based on defaults before the end of the fiscal year following the year in which the borrower enters repayment. Based on sector in which students were enrolled at the time the first federal student loan was issued. Does not include Perkins Loan or Parent PLUS Loan balances. Individual graduation outcomes are as reported by institutions.</t>
  </si>
  <si>
    <t>Figure 14B. Aggregate Outstanding Federal Student Loan Balances by Sector, 1993-94 to 2013-14, Selected Years</t>
  </si>
  <si>
    <t>Private Four-Year</t>
  </si>
  <si>
    <t>NOTES: Based on sector in which students were enrolled at the time the first federal student loan was issued. Does not include Perkins or Parent PLUS Loan balances. Percentages may not sum to 100 because of rounding.</t>
  </si>
  <si>
    <t>SOURCE: U.S. Department of Treasury calculations based on National Student Loan Data System.</t>
  </si>
  <si>
    <t xml:space="preserve">Figure 16A. Cumulative Debt of 2011-12 Bachelor’s Degree Recipients by Age </t>
  </si>
  <si>
    <t>Age</t>
  </si>
  <si>
    <t>23 or Younger (60%)</t>
  </si>
  <si>
    <t>24 to 29 (20%)</t>
  </si>
  <si>
    <t>30 to 39 (11%)</t>
  </si>
  <si>
    <t>40 or Older (9%)</t>
  </si>
  <si>
    <t>NOTES: Percentages on the vertical axis are percentages of bachelor’s degree recipients in each age group. Age was as of December 2011. Includes: 1) 2011-12 bachelor’s degree recipients regardless of when they first enrolled, 2) students who were U.S. citizens or permanent residents, and 3) both federal and nonfederal borrowing. Percentages may not sum to 100 because of rounding.</t>
  </si>
  <si>
    <t>SOURCE: NCES, National Postsecondary Student Aid Study: 2012; PowerStats calculations by the authors.</t>
  </si>
  <si>
    <t>Figure 16B. Cumulative Debt of 2011-12 Bachelor’s Degree Recipients by Dependency Status</t>
  </si>
  <si>
    <t>Dependency Status</t>
  </si>
  <si>
    <t>Dependent (56%)</t>
  </si>
  <si>
    <t>Independent Without Dependents (25%)</t>
  </si>
  <si>
    <t>Independent with Dependents (19%)</t>
  </si>
  <si>
    <t xml:space="preserve">NOTES: Percentages on the vertical axis are percentages of bachelor’s degree recipients in each dependency category for the 2011-12 academic year. Includes: 1) 2011-12 bachelor’s degree recipients regardless of when they first enrolled, 2) students who were U.S. citizens or permanent residents, and 3) both federal and nonfederal borrowing. Percentages may not sum to 100 because of rounding.
</t>
  </si>
  <si>
    <t>Figure 17A. Cumulative Debt of 2011-12 Bachelor’s Degree Recipients by Time Elapsed Between First Enrollment and Degree Completion</t>
  </si>
  <si>
    <t>Time Elapsed Between First Enrollment and Degree Completion</t>
  </si>
  <si>
    <t>Within 4 Years (39%)</t>
  </si>
  <si>
    <t>5 Years (21%)</t>
  </si>
  <si>
    <t>6 Years (10%)</t>
  </si>
  <si>
    <t>7 to 9 Years (12%)</t>
  </si>
  <si>
    <t>10 Years or Longer (19%)</t>
  </si>
  <si>
    <t>NOTES:  Percentages on the vertical axis are percentages of bachelor’s degree recipients in
each category. Includes: 1) 2011-12 bachelor’s degree recipients regardless of when they first
enrolled, 2) students who were U.S. citizens or permanent residents, and 3) both federal and
nonfederal borrowing. Percentages may not sum to 100 because of rounding.</t>
  </si>
  <si>
    <r>
      <t xml:space="preserve">Figure 17B. </t>
    </r>
    <r>
      <rPr>
        <sz val="10"/>
        <rFont val="Arial"/>
      </rPr>
      <t> </t>
    </r>
    <r>
      <rPr>
        <b/>
        <sz val="10"/>
        <color indexed="8"/>
        <rFont val="Arial"/>
        <family val="2"/>
      </rPr>
      <t>Cumulative Debt of 2011-12 Bachelor’s Degree Recipients by Sector</t>
    </r>
  </si>
  <si>
    <t>Public Four-Year (56%)</t>
  </si>
  <si>
    <t>Private Nonprofit Four-Year (26%)</t>
  </si>
  <si>
    <t>Other (8%)</t>
  </si>
  <si>
    <t>NOTES:  Percentages on the vertical axis are percentages of bachelor’s degree recipients in each sector. The “Other” category includes students who attended other sectors and those who attended more than one institution in 2011-12. Includes: 1) 2011-12 bachelor’s degree recipients regardless of when they first enrolled, 2) students who were U.S. citizens or permanent residents, and 3) both federal and nonfederal borrowing. Percentages may not sum to 100 because of rounding.</t>
  </si>
  <si>
    <t>Figure 18. Cumulative Debt of 2011-12 Bachelor’s Degree Recipients by Race/Ethnicity</t>
  </si>
  <si>
    <t>Characteristics of 2011-12 Bachelor’s Degree Recipients by Race/Ethnicity</t>
  </si>
  <si>
    <t>Race/Ethnicity</t>
  </si>
  <si>
    <r>
      <rPr>
        <b/>
        <sz val="10"/>
        <color indexed="63"/>
        <rFont val="Arial"/>
        <family val="2"/>
      </rPr>
      <t>Asian</t>
    </r>
  </si>
  <si>
    <r>
      <rPr>
        <b/>
        <sz val="10"/>
        <color indexed="63"/>
        <rFont val="Arial"/>
        <family val="2"/>
      </rPr>
      <t>Black</t>
    </r>
  </si>
  <si>
    <r>
      <rPr>
        <b/>
        <sz val="10"/>
        <color indexed="63"/>
        <rFont val="Arial"/>
        <family val="2"/>
      </rPr>
      <t>Hispanic</t>
    </r>
  </si>
  <si>
    <r>
      <rPr>
        <b/>
        <sz val="10"/>
        <color indexed="63"/>
        <rFont val="Arial"/>
        <family val="2"/>
      </rPr>
      <t>White</t>
    </r>
  </si>
  <si>
    <t>Asian (6%)</t>
  </si>
  <si>
    <r>
      <rPr>
        <b/>
        <sz val="10"/>
        <color indexed="63"/>
        <rFont val="Arial"/>
        <family val="2"/>
      </rPr>
      <t>Sector of Bachelor's Degree</t>
    </r>
  </si>
  <si>
    <t>Black (12%)</t>
  </si>
  <si>
    <r>
      <rPr>
        <sz val="10"/>
        <color indexed="63"/>
        <rFont val="Arial"/>
        <family val="2"/>
      </rPr>
      <t>Public Four-Year</t>
    </r>
  </si>
  <si>
    <r>
      <rPr>
        <sz val="10"/>
        <color indexed="63"/>
        <rFont val="Arial"/>
        <family val="2"/>
      </rPr>
      <t>57%</t>
    </r>
  </si>
  <si>
    <r>
      <rPr>
        <sz val="10"/>
        <color indexed="63"/>
        <rFont val="Arial"/>
        <family val="2"/>
      </rPr>
      <t>63%</t>
    </r>
  </si>
  <si>
    <r>
      <rPr>
        <sz val="10"/>
        <color indexed="63"/>
        <rFont val="Arial"/>
        <family val="2"/>
      </rPr>
      <t>52%</t>
    </r>
  </si>
  <si>
    <r>
      <rPr>
        <sz val="10"/>
        <color indexed="63"/>
        <rFont val="Arial"/>
        <family val="2"/>
      </rPr>
      <t>59%</t>
    </r>
  </si>
  <si>
    <r>
      <rPr>
        <sz val="10"/>
        <color indexed="63"/>
        <rFont val="Arial"/>
        <family val="2"/>
      </rPr>
      <t>56%</t>
    </r>
  </si>
  <si>
    <t>Hispanic (12%)</t>
  </si>
  <si>
    <r>
      <rPr>
        <sz val="10"/>
        <color indexed="63"/>
        <rFont val="Arial"/>
        <family val="2"/>
      </rPr>
      <t>Private Nonprofit Four-Year</t>
    </r>
  </si>
  <si>
    <r>
      <rPr>
        <sz val="10"/>
        <color indexed="63"/>
        <rFont val="Arial"/>
        <family val="2"/>
      </rPr>
      <t>26%</t>
    </r>
  </si>
  <si>
    <r>
      <rPr>
        <sz val="10"/>
        <color indexed="63"/>
        <rFont val="Arial"/>
        <family val="2"/>
      </rPr>
      <t>21%</t>
    </r>
  </si>
  <si>
    <t>White (66%)</t>
  </si>
  <si>
    <r>
      <rPr>
        <sz val="10"/>
        <color indexed="63"/>
        <rFont val="Arial"/>
        <family val="2"/>
      </rPr>
      <t>For-Profit</t>
    </r>
  </si>
  <si>
    <r>
      <rPr>
        <sz val="10"/>
        <color indexed="63"/>
        <rFont val="Arial"/>
        <family val="2"/>
      </rPr>
      <t>19%</t>
    </r>
  </si>
  <si>
    <r>
      <rPr>
        <sz val="10"/>
        <color indexed="63"/>
        <rFont val="Arial"/>
        <family val="2"/>
      </rPr>
      <t>11%</t>
    </r>
  </si>
  <si>
    <t xml:space="preserve">Others or Attended More Than One School        </t>
  </si>
  <si>
    <r>
      <rPr>
        <sz val="10"/>
        <color indexed="63"/>
        <rFont val="Arial"/>
        <family val="2"/>
      </rPr>
      <t>8%</t>
    </r>
  </si>
  <si>
    <t>NOTES: Percentages on the vertical axis are percentages of bachelor’s degree recipients in
each racial/ethnic group. Includes: 1) 2011-12 bachelor’s degree recipients regardless of when they first enrolled, 2) students who were U.S. citizens or permanent residents, and 3) both federal and nonfederal borrowing. Percentages may not sum to 100 because of rounding.</t>
  </si>
  <si>
    <r>
      <rPr>
        <b/>
        <sz val="10"/>
        <color indexed="63"/>
        <rFont val="Arial"/>
        <family val="2"/>
      </rPr>
      <t>Age in December 2011</t>
    </r>
  </si>
  <si>
    <t>SOURCE: NCES, National Postsecondary Student Aid Study, 2012; PowerStats calculations by the authors.</t>
  </si>
  <si>
    <r>
      <rPr>
        <sz val="10"/>
        <color indexed="63"/>
        <rFont val="Arial"/>
        <family val="2"/>
      </rPr>
      <t>23 or Younger</t>
    </r>
  </si>
  <si>
    <r>
      <rPr>
        <sz val="10"/>
        <color indexed="63"/>
        <rFont val="Arial"/>
        <family val="2"/>
      </rPr>
      <t>60%</t>
    </r>
  </si>
  <si>
    <r>
      <rPr>
        <sz val="10"/>
        <color indexed="63"/>
        <rFont val="Arial"/>
        <family val="2"/>
      </rPr>
      <t>68%</t>
    </r>
  </si>
  <si>
    <r>
      <rPr>
        <sz val="10"/>
        <color indexed="63"/>
        <rFont val="Arial"/>
        <family val="2"/>
      </rPr>
      <t>44%</t>
    </r>
  </si>
  <si>
    <r>
      <rPr>
        <sz val="10"/>
        <color indexed="63"/>
        <rFont val="Arial"/>
        <family val="2"/>
      </rPr>
      <t>53%</t>
    </r>
  </si>
  <si>
    <r>
      <rPr>
        <sz val="10"/>
        <color indexed="63"/>
        <rFont val="Arial"/>
        <family val="2"/>
      </rPr>
      <t>64%</t>
    </r>
  </si>
  <si>
    <r>
      <rPr>
        <sz val="10"/>
        <color indexed="63"/>
        <rFont val="Arial"/>
        <family val="2"/>
      </rPr>
      <t>24 to 29</t>
    </r>
  </si>
  <si>
    <r>
      <rPr>
        <sz val="10"/>
        <color indexed="63"/>
        <rFont val="Arial"/>
        <family val="2"/>
      </rPr>
      <t>22%</t>
    </r>
  </si>
  <si>
    <r>
      <rPr>
        <sz val="10"/>
        <color indexed="63"/>
        <rFont val="Arial"/>
        <family val="2"/>
      </rPr>
      <t>30 to 39</t>
    </r>
  </si>
  <si>
    <r>
      <rPr>
        <sz val="10"/>
        <color indexed="63"/>
        <rFont val="Arial"/>
        <family val="2"/>
      </rPr>
      <t>10%</t>
    </r>
  </si>
  <si>
    <r>
      <rPr>
        <sz val="10"/>
        <color indexed="63"/>
        <rFont val="Arial"/>
        <family val="2"/>
      </rPr>
      <t>40 or Older</t>
    </r>
  </si>
  <si>
    <r>
      <rPr>
        <sz val="10"/>
        <color indexed="63"/>
        <rFont val="Arial"/>
        <family val="2"/>
      </rPr>
      <t>2%</t>
    </r>
  </si>
  <si>
    <r>
      <rPr>
        <b/>
        <sz val="10"/>
        <color indexed="63"/>
        <rFont val="Arial"/>
        <family val="2"/>
      </rPr>
      <t>Dependency Status</t>
    </r>
  </si>
  <si>
    <r>
      <rPr>
        <sz val="10"/>
        <color indexed="63"/>
        <rFont val="Arial"/>
        <family val="2"/>
      </rPr>
      <t>Dependent</t>
    </r>
  </si>
  <si>
    <r>
      <rPr>
        <sz val="10"/>
        <color indexed="63"/>
        <rFont val="Arial"/>
        <family val="2"/>
      </rPr>
      <t>66%</t>
    </r>
  </si>
  <si>
    <r>
      <rPr>
        <sz val="10"/>
        <color indexed="63"/>
        <rFont val="Arial"/>
        <family val="2"/>
      </rPr>
      <t>39%</t>
    </r>
  </si>
  <si>
    <r>
      <rPr>
        <sz val="10"/>
        <color indexed="63"/>
        <rFont val="Arial"/>
        <family val="2"/>
      </rPr>
      <t>50%</t>
    </r>
  </si>
  <si>
    <t xml:space="preserve">Independent Without Dependents                    </t>
  </si>
  <si>
    <r>
      <rPr>
        <sz val="10"/>
        <color indexed="63"/>
        <rFont val="Arial"/>
        <family val="2"/>
      </rPr>
      <t>27%</t>
    </r>
  </si>
  <si>
    <r>
      <rPr>
        <sz val="10"/>
        <color indexed="63"/>
        <rFont val="Arial"/>
        <family val="2"/>
      </rPr>
      <t>Independent with Dependents</t>
    </r>
  </si>
  <si>
    <r>
      <rPr>
        <sz val="10"/>
        <color indexed="63"/>
        <rFont val="Arial"/>
        <family val="2"/>
      </rPr>
      <t>13%</t>
    </r>
  </si>
  <si>
    <r>
      <rPr>
        <sz val="10"/>
        <color indexed="63"/>
        <rFont val="Arial"/>
        <family val="2"/>
      </rPr>
      <t>34%</t>
    </r>
  </si>
  <si>
    <r>
      <rPr>
        <sz val="10"/>
        <color indexed="63"/>
        <rFont val="Arial"/>
        <family val="2"/>
      </rPr>
      <t>16%</t>
    </r>
  </si>
  <si>
    <r>
      <rPr>
        <b/>
        <sz val="10"/>
        <color indexed="63"/>
        <rFont val="Arial"/>
        <family val="2"/>
      </rPr>
      <t>Parents' Income for Dependent Students</t>
    </r>
  </si>
  <si>
    <r>
      <rPr>
        <sz val="10"/>
        <color indexed="63"/>
        <rFont val="Arial"/>
        <family val="2"/>
      </rPr>
      <t>Less than $30,000</t>
    </r>
  </si>
  <si>
    <r>
      <rPr>
        <sz val="10"/>
        <color indexed="63"/>
        <rFont val="Arial"/>
        <family val="2"/>
      </rPr>
      <t>$30,000 to $64,999</t>
    </r>
  </si>
  <si>
    <r>
      <rPr>
        <sz val="10"/>
        <color indexed="63"/>
        <rFont val="Arial"/>
        <family val="2"/>
      </rPr>
      <t>$65,000 to $105,999</t>
    </r>
  </si>
  <si>
    <r>
      <rPr>
        <sz val="10"/>
        <color indexed="63"/>
        <rFont val="Arial"/>
        <family val="2"/>
      </rPr>
      <t>20%</t>
    </r>
  </si>
  <si>
    <r>
      <rPr>
        <sz val="10"/>
        <color indexed="63"/>
        <rFont val="Arial"/>
        <family val="2"/>
      </rPr>
      <t>25%</t>
    </r>
  </si>
  <si>
    <r>
      <rPr>
        <sz val="10"/>
        <color indexed="63"/>
        <rFont val="Arial"/>
        <family val="2"/>
      </rPr>
      <t>$106,000 or More</t>
    </r>
  </si>
  <si>
    <r>
      <rPr>
        <sz val="10"/>
        <color indexed="63"/>
        <rFont val="Arial"/>
        <family val="2"/>
      </rPr>
      <t>36%</t>
    </r>
  </si>
  <si>
    <r>
      <rPr>
        <sz val="10"/>
        <color indexed="63"/>
        <rFont val="Arial"/>
        <family val="2"/>
      </rPr>
      <t>41%</t>
    </r>
  </si>
  <si>
    <r>
      <rPr>
        <b/>
        <sz val="10"/>
        <color indexed="63"/>
        <rFont val="Arial"/>
        <family val="2"/>
      </rPr>
      <t>Time Elapsed Between First Enrollment and Degree Completion</t>
    </r>
  </si>
  <si>
    <r>
      <rPr>
        <sz val="10"/>
        <color indexed="63"/>
        <rFont val="Arial"/>
        <family val="2"/>
      </rPr>
      <t>Within 4 Years</t>
    </r>
  </si>
  <si>
    <r>
      <rPr>
        <sz val="10"/>
        <color indexed="63"/>
        <rFont val="Arial"/>
        <family val="2"/>
      </rPr>
      <t>46%</t>
    </r>
  </si>
  <si>
    <r>
      <rPr>
        <sz val="10"/>
        <color indexed="63"/>
        <rFont val="Arial"/>
        <family val="2"/>
      </rPr>
      <t>31%</t>
    </r>
  </si>
  <si>
    <r>
      <rPr>
        <sz val="10"/>
        <color indexed="63"/>
        <rFont val="Arial"/>
        <family val="2"/>
      </rPr>
      <t>42%</t>
    </r>
  </si>
  <si>
    <r>
      <rPr>
        <sz val="10"/>
        <color indexed="63"/>
        <rFont val="Arial"/>
        <family val="2"/>
      </rPr>
      <t>5 Years</t>
    </r>
  </si>
  <si>
    <r>
      <rPr>
        <sz val="10"/>
        <color indexed="63"/>
        <rFont val="Arial"/>
        <family val="2"/>
      </rPr>
      <t>6 Years</t>
    </r>
  </si>
  <si>
    <r>
      <rPr>
        <sz val="10"/>
        <color indexed="63"/>
        <rFont val="Arial"/>
        <family val="2"/>
      </rPr>
      <t>7 to 9 Years</t>
    </r>
  </si>
  <si>
    <r>
      <rPr>
        <sz val="10"/>
        <color indexed="63"/>
        <rFont val="Arial"/>
        <family val="2"/>
      </rPr>
      <t>12%</t>
    </r>
  </si>
  <si>
    <r>
      <rPr>
        <sz val="10"/>
        <color indexed="63"/>
        <rFont val="Arial"/>
        <family val="2"/>
      </rPr>
      <t>10 Years or Longer</t>
    </r>
  </si>
  <si>
    <t>SOURCES: NCES, National Postsecondary Student Aid Study, 2012; PowerStats calculations</t>
  </si>
  <si>
    <t>by the authors.</t>
  </si>
  <si>
    <t>Figure 19A. Distribution of Outstanding Education Debt by Income quartile, 2013</t>
  </si>
  <si>
    <t>Household Income Quartile</t>
  </si>
  <si>
    <t>Bottom Quartile</t>
  </si>
  <si>
    <t>Second Quartile</t>
  </si>
  <si>
    <t>Third Quartile</t>
  </si>
  <si>
    <t>Highest Quartile</t>
  </si>
  <si>
    <t xml:space="preserve">NOTES: Income quartiles are based on 2012 household income. The upper limits for the first three quartiles are: $25,000, $48,000, and $90,000.  </t>
  </si>
  <si>
    <t>SOURCE: Federal Reserve Board, Survey of Consumer Finances 2013; calculations by Matthew Chingos, the Urban Institute,</t>
  </si>
  <si>
    <t>Figure 20. Average Total Grant Aid at Four-Year Institutions: Need-Based, Non-Need-Based Meeting Need, and Exceeding Need, 2011-12</t>
  </si>
  <si>
    <t xml:space="preserve">Public Four-Year   </t>
  </si>
  <si>
    <t>Non-Need-Based Meeting Need</t>
  </si>
  <si>
    <t>Exceeding Need</t>
  </si>
  <si>
    <r>
      <rPr>
        <b/>
        <sz val="10"/>
        <color indexed="63"/>
        <rFont val="Arial"/>
        <family val="2"/>
      </rPr>
      <t>Grants</t>
    </r>
  </si>
  <si>
    <r>
      <rPr>
        <b/>
        <sz val="10"/>
        <color indexed="63"/>
        <rFont val="Arial"/>
        <family val="2"/>
      </rPr>
      <t>Grants Exceeding Need</t>
    </r>
  </si>
  <si>
    <r>
      <rPr>
        <sz val="10"/>
        <color indexed="63"/>
        <rFont val="Arial"/>
        <family val="2"/>
      </rPr>
      <t>All</t>
    </r>
  </si>
  <si>
    <r>
      <rPr>
        <sz val="10"/>
        <color indexed="63"/>
        <rFont val="Arial"/>
        <family val="2"/>
      </rPr>
      <t>69%</t>
    </r>
  </si>
  <si>
    <r>
      <rPr>
        <sz val="10"/>
        <color indexed="63"/>
        <rFont val="Arial"/>
        <family val="2"/>
      </rPr>
      <t>87%</t>
    </r>
  </si>
  <si>
    <t>Independent (15%)</t>
  </si>
  <si>
    <r>
      <rPr>
        <sz val="10"/>
        <color indexed="63"/>
        <rFont val="Arial"/>
        <family val="2"/>
      </rPr>
      <t>0%</t>
    </r>
  </si>
  <si>
    <r>
      <rPr>
        <sz val="10"/>
        <color indexed="63"/>
        <rFont val="Arial"/>
        <family val="2"/>
      </rPr>
      <t>83%</t>
    </r>
  </si>
  <si>
    <r>
      <rPr>
        <sz val="10"/>
        <color indexed="63"/>
        <rFont val="Arial"/>
        <family val="2"/>
      </rPr>
      <t>1%</t>
    </r>
  </si>
  <si>
    <t>Dependent (85%)</t>
  </si>
  <si>
    <t>Dependent Students</t>
  </si>
  <si>
    <r>
      <rPr>
        <sz val="10"/>
        <color indexed="63"/>
        <rFont val="Arial"/>
        <family val="2"/>
      </rPr>
      <t>Dependent Students: Parents’ Income</t>
    </r>
  </si>
  <si>
    <t>  Less than $30,000 (17%)</t>
  </si>
  <si>
    <t xml:space="preserve">Less than $ 30,000                 </t>
  </si>
  <si>
    <r>
      <rPr>
        <sz val="10"/>
        <color indexed="63"/>
        <rFont val="Arial"/>
        <family val="2"/>
      </rPr>
      <t>96%</t>
    </r>
  </si>
  <si>
    <t>  $30,000 to $64,999 (21%)</t>
  </si>
  <si>
    <t xml:space="preserve">$30,000 to $64,999                </t>
  </si>
  <si>
    <r>
      <rPr>
        <sz val="10"/>
        <color indexed="63"/>
        <rFont val="Arial"/>
        <family val="2"/>
      </rPr>
      <t>97%</t>
    </r>
  </si>
  <si>
    <t>  $65,000 to $105,999 (27%)</t>
  </si>
  <si>
    <t xml:space="preserve">$65,000 to $105,999             </t>
  </si>
  <si>
    <t>  $106,000 to $154,999 (19%)</t>
  </si>
  <si>
    <t xml:space="preserve">$106,000 to $154,999           </t>
  </si>
  <si>
    <r>
      <rPr>
        <sz val="10"/>
        <color indexed="63"/>
        <rFont val="Arial"/>
        <family val="2"/>
      </rPr>
      <t>80%</t>
    </r>
  </si>
  <si>
    <t xml:space="preserve">  $155,000 or Higher (17%)</t>
  </si>
  <si>
    <t xml:space="preserve">$155,000 or Higher                </t>
  </si>
  <si>
    <r>
      <rPr>
        <sz val="10"/>
        <color indexed="63"/>
        <rFont val="Arial"/>
        <family val="2"/>
      </rPr>
      <t>32%</t>
    </r>
  </si>
  <si>
    <r>
      <rPr>
        <sz val="10"/>
        <color indexed="63"/>
        <rFont val="Arial"/>
        <family val="2"/>
      </rPr>
      <t>76%</t>
    </r>
  </si>
  <si>
    <r>
      <rPr>
        <sz val="10"/>
        <color indexed="63"/>
        <rFont val="Arial"/>
        <family val="2"/>
      </rPr>
      <t>45%</t>
    </r>
  </si>
  <si>
    <t>NOTES: Percentages in the parentheses are percentages of students in each category. Includes full-time full-year students who were enrolled in one institution and who were U.S. citizens or permanent residents. Excludes veterans and military grant aid. Percentages may not sum to 100 because of rounding.</t>
  </si>
  <si>
    <t>SOURCES: NCES, National Postsecondary Student Aid Study, 2012; PowerStats calculations by the authors.</t>
  </si>
  <si>
    <t>Figure 21A. Source of Grant Aid for Full-Time Undergraduate Students by Sector, 2011-12</t>
  </si>
  <si>
    <t>NOTES: Includes full-time students who were U.S. citizens or permanent residents. Percentages may not sum to 100 because of rounding.</t>
  </si>
  <si>
    <t>Figure 21B. Sources of Grant Aid by Dependency Status and Family Income, Public Two-Year and For-Profit Institutions, 2011-12</t>
  </si>
  <si>
    <t>Dependency Status and Family Income</t>
  </si>
  <si>
    <t>Total Grants and Veterans/DOD</t>
  </si>
  <si>
    <t>  Independent Students (42%)</t>
  </si>
  <si>
    <t>  Dependent Students (58%)</t>
  </si>
  <si>
    <t>  $106,000 or Higher (16%)</t>
  </si>
  <si>
    <t>  $65,000 to $105,999 (24%)</t>
  </si>
  <si>
    <t>  $30,000 to $64,999 (28%)</t>
  </si>
  <si>
    <t>  Less than $30,000 (32%)</t>
  </si>
  <si>
    <t>  Independent Students (78%)</t>
  </si>
  <si>
    <t>  Dependent Students( 22%)</t>
  </si>
  <si>
    <t>$106,000 or Higher (12%)</t>
  </si>
  <si>
    <t>$65,000 to $105,999 (16%)</t>
  </si>
  <si>
    <t>$30,000 to $64,999 (26%)</t>
  </si>
  <si>
    <t>Less than $30,000 (47%)</t>
  </si>
  <si>
    <t>NOTES: Percentages in the parentheses are percentages of students in each group. Income groups represent quartiles of parents’ income of all</t>
  </si>
  <si>
    <t>dependent students. Distribution of students by income differs by sector. Includes full-time students who were U.S. citizens or permanent residents. Percentages</t>
  </si>
  <si>
    <t>may not sum to 100 because of rounding.</t>
  </si>
  <si>
    <t>Figure 22A. Sources of Grant Aid by Dependency Status and Family Income, Private Nonprofit Four-Year Institutions, 2011-12</t>
  </si>
  <si>
    <t>  Independent Students (15%)</t>
  </si>
  <si>
    <t>  Dependent Students (85%)</t>
  </si>
  <si>
    <t>$155,000 or Higher (17%)</t>
  </si>
  <si>
    <t>$106,000 to $154,999 (19%)</t>
  </si>
  <si>
    <t>$65,000 to $105,999 (27%)</t>
  </si>
  <si>
    <t>$30,000 to 64,999 (21%)</t>
  </si>
  <si>
    <t>Less than $30,000 (17%)</t>
  </si>
  <si>
    <t>NOTES: Percentages in the parentheses are percentages of students in each group. The three lowest income groups represent the three lowest quartiles of parents’ income of all dependent students. The top two groups represent the top 10% and the next 15% of family income. Distribution of students by income varies by sector. Includes full-time students who were U.S. citizens or permanent residents. Percentages may not sum to 100 because of rounding.</t>
  </si>
  <si>
    <t>Figure 22B.  Sources of Grant Aid by Dependency Status and Family Income, Public Four-Year Institutions, 2011-12</t>
  </si>
  <si>
    <t>  Independent Students (19%)</t>
  </si>
  <si>
    <t>  Dependent Students (81%)</t>
  </si>
  <si>
    <t>$155,000 or Higher (12%)</t>
  </si>
  <si>
    <t>$106,000 to $154,999 (18%)</t>
  </si>
  <si>
    <t>$65,000 to $105,999 (25%)</t>
  </si>
  <si>
    <t>$30,000 to $64,999 (22%)</t>
  </si>
  <si>
    <t>Less than $30,000 (23%)</t>
  </si>
  <si>
    <t>Figure 32A. Income Distribution of Families with and Without College Savings Accounts, 2010</t>
  </si>
  <si>
    <t>Family Income</t>
  </si>
  <si>
    <t>Families without College Savings Accounts                               (Median Income = $45,100)                                    (Median Financial Assets = $15,400)</t>
  </si>
  <si>
    <t xml:space="preserve">               Families with College Savings Accounts                     (Median Income = $142,400)                                (Median Financial Assets = $413,500)</t>
  </si>
  <si>
    <t>Families of Dependent College Students               (Median Income = $65,500)</t>
  </si>
  <si>
    <t>Less than $100,000</t>
  </si>
  <si>
    <t>Between $100,000 and $150,000</t>
  </si>
  <si>
    <t>$150,000 or Higher</t>
  </si>
  <si>
    <t xml:space="preserve">Note: Percentages may not sum to 100 because of rounding. </t>
  </si>
  <si>
    <r>
      <t xml:space="preserve">Sources: </t>
    </r>
    <r>
      <rPr>
        <sz val="9"/>
        <color indexed="8"/>
        <rFont val="Arial"/>
        <family val="2"/>
      </rPr>
      <t xml:space="preserve">United States Government Accountability Office (GAO) (2012), </t>
    </r>
    <r>
      <rPr>
        <i/>
        <sz val="9"/>
        <color indexed="8"/>
        <rFont val="Arial"/>
        <family val="2"/>
      </rPr>
      <t>Higher Education: A Small Percentage of Families Save in 529 Plans</t>
    </r>
    <r>
      <rPr>
        <sz val="9"/>
        <color indexed="8"/>
        <rFont val="Arial"/>
        <family val="2"/>
      </rPr>
      <t>, GAO-13-64, Figure 4; NCES, National Postsecondary Student Aid Study, 2012; PowerStats calculations by the authors.</t>
    </r>
  </si>
  <si>
    <t>Figure 32B. Total Assets in State-Sponsored Section 529 College Savings Plans in 2014 Dollars (in Billions), 1999 to 2014</t>
  </si>
  <si>
    <t>State-Sponsored 529 College Savings Plans, 2014</t>
  </si>
  <si>
    <t>Assets Under Management
(in billions of 2013 dollars)</t>
  </si>
  <si>
    <t>Savings Plans</t>
  </si>
  <si>
    <t>Prepaid Plans</t>
  </si>
  <si>
    <t>All Plans</t>
  </si>
  <si>
    <t>% in Prepaid Plans</t>
  </si>
  <si>
    <t>Number of Accounts</t>
  </si>
  <si>
    <t>Average Account Size</t>
  </si>
  <si>
    <t>Number of Contributions</t>
  </si>
  <si>
    <t>Average Contribution</t>
  </si>
  <si>
    <t>Number of Withdrawals</t>
  </si>
  <si>
    <t>Average Withdrawal</t>
  </si>
  <si>
    <r>
      <rPr>
        <sz val="10"/>
        <color indexed="63"/>
        <rFont val="Arial"/>
        <family val="2"/>
      </rPr>
      <t>12.1 million</t>
    </r>
  </si>
  <si>
    <r>
      <rPr>
        <sz val="10"/>
        <color indexed="63"/>
        <rFont val="Arial"/>
        <family val="2"/>
      </rPr>
      <t>6.42 million</t>
    </r>
  </si>
  <si>
    <r>
      <rPr>
        <sz val="10"/>
        <color indexed="63"/>
        <rFont val="Arial"/>
        <family val="2"/>
      </rPr>
      <t>1.45 million</t>
    </r>
  </si>
  <si>
    <t>SOURCE: College Savings Plan Network (www.collegesavings.org).</t>
  </si>
  <si>
    <t>Figure 2016_11A: Median Federal Student Loan Debt Among Borrowers Entering Repayment in 2013-14, by Institution Type</t>
  </si>
  <si>
    <t>Median Debt</t>
  </si>
  <si>
    <t>Graduate-Only Borrowers</t>
  </si>
  <si>
    <t>Most Selective Four-Year</t>
  </si>
  <si>
    <t>Selective Four-Year</t>
  </si>
  <si>
    <t>Nonselective Four-Year</t>
  </si>
  <si>
    <t>NOTES: Institution type is based on the school in which students were enrolled at the time their first federal student loan was issued. Therefore, balances in Figure 11A for all sectors may include both undergraduate and graduate debt. Graduate-only borrowers are those who only borrowed to attend graduate school. Perkins and Parent PLUS loans are not included. See Looney and Yannelis (2015) for information on how college selectivity is defined.</t>
  </si>
  <si>
    <r>
      <t xml:space="preserve">SOURCE: Adam Looney and Constantine Yannelis (2015), “A Crisis in Student Loans? How Changes in the Characteristics of Borrowers and in the Institutions They Attended Contributed to Rising Loan Defaults,” </t>
    </r>
    <r>
      <rPr>
        <i/>
        <sz val="9"/>
        <color indexed="8"/>
        <rFont val="Arial"/>
        <family val="2"/>
      </rPr>
      <t>Brookings Papers on Economic Activities.</t>
    </r>
  </si>
  <si>
    <t>This table was prepared in October 2016.</t>
  </si>
  <si>
    <t>Figure 2016_11B: Five-Year Federal Student Loan Default Rates by Institution Type, Borrowers Entering Repayment in 1978-79 to 2008-09</t>
  </si>
  <si>
    <t>Median Federal Debt Balance in 2013 Dollars and Five-Year Default Rate by Institution Type, Selected Years</t>
  </si>
  <si>
    <t>Year Entering Repayment</t>
  </si>
  <si>
    <t>Graduate Only Borrowers</t>
  </si>
  <si>
    <t>Five-Year Default Rate</t>
  </si>
  <si>
    <t>NOTES: Institution type is based on the sector in which students were enrolled at the time their first federal student loan was issued. Does not include Perkins Loan or Parent PLUS Loan balances. Graduate-only borrowers are those who borrow only to attend graduate school. Default rates in Figure 11B are based on defaults occurring within five calendar years from the date of entering repayment. Consumer Price Index for all urban consumers (CPI-U) was used to adjust median debt for inflation. See Looney and Yannelis (2015) for information on how college selectivity is defined.</t>
  </si>
  <si>
    <r>
      <t xml:space="preserve">SOURCE: Adam Looney and Constantine Yannelis (2015), "A Crisis in Student Loans? How Changes in the Characteristics of Borrowers and in the Institutions They Attended Contributed to Rising Loan Defaults," </t>
    </r>
    <r>
      <rPr>
        <i/>
        <sz val="9"/>
        <color indexed="8"/>
        <rFont val="Arial"/>
        <family val="2"/>
      </rPr>
      <t>Brookings Papers on Economic Activities.</t>
    </r>
  </si>
  <si>
    <t>Figure 2016_12A: Two-Year Federal Student Loan Default Rate Among Borrowers Entering Repayment in 2011-12, by Sector and Degree Completion Status</t>
  </si>
  <si>
    <t>Borrowers Who Completed</t>
  </si>
  <si>
    <t>Borrowers Who Did Not Complete</t>
  </si>
  <si>
    <t>Notes: Sector is based on the school in which students were enrolled at the time their first federal student loan was issued. Perkins and Parent PLUS loans are not included. Default rates are based on defaults occurring within two calendar years of the date of entering repayment. They do not correspond exactly to official two-year cohort default rates, which are based on defaults before the end of the fiscal year following the year in which the borrower enters repayment.</t>
  </si>
  <si>
    <r>
      <t xml:space="preserve">Source: Adam Looney and Constantine Yannelis (2015), "A Crisis in Student Loans? How Changes in the Characteristics of Borrowers and in the Institutions They Attended Contributed to Rising Loan Defaults," </t>
    </r>
    <r>
      <rPr>
        <i/>
        <sz val="9"/>
        <color indexed="8"/>
        <rFont val="Arial"/>
        <family val="2"/>
      </rPr>
      <t>Brookings Papers on Economic Activities</t>
    </r>
  </si>
  <si>
    <t>Figure 2016_12B: Share of Defaulters and Three-Year Federal Student Loan Default Rate Among Borrowers Entering Repayment in 2010-11, by Loan Balance</t>
  </si>
  <si>
    <t>Loan Balance</t>
  </si>
  <si>
    <t>Percent</t>
  </si>
  <si>
    <t>Share of Defaulters</t>
  </si>
  <si>
    <t>$5,001 to $10,000</t>
  </si>
  <si>
    <t>$10,001 to $20,000</t>
  </si>
  <si>
    <t>$20,001 to $40,000</t>
  </si>
  <si>
    <t>More than $40,000</t>
  </si>
  <si>
    <t>Default Rate</t>
  </si>
  <si>
    <t>NOTE: Loan balance is measured at the time the borrower entered repayment.</t>
  </si>
  <si>
    <r>
      <t xml:space="preserve">SOURCE: Council of Economic Advisers (2016), </t>
    </r>
    <r>
      <rPr>
        <i/>
        <sz val="9"/>
        <color indexed="8"/>
        <rFont val="Arial"/>
        <family val="2"/>
      </rPr>
      <t>Investing in Higher Education: Benefits, Challenges, and the State of Student Debt</t>
    </r>
    <r>
      <rPr>
        <sz val="9"/>
        <color indexed="8"/>
        <rFont val="Arial"/>
        <family val="2"/>
      </rPr>
      <t>, Figure 27.</t>
    </r>
  </si>
  <si>
    <r>
      <t xml:space="preserve">Figure 21. Average Institutional Grant Aid per First-Time Full-Time </t>
    </r>
    <r>
      <rPr>
        <b/>
        <sz val="10"/>
        <color rgb="FF232323"/>
        <rFont val="Arial"/>
        <family val="2"/>
      </rPr>
      <t>Undergraduate Student in 2014 Dollars, 2004-05 to 2014-15</t>
    </r>
  </si>
  <si>
    <t>Published Tuition and Fees and Percentage of Students Receiving Institutional Grant Aid by Carnegie Classification, Selected Years</t>
  </si>
  <si>
    <t>Public</t>
  </si>
  <si>
    <t>Private</t>
  </si>
  <si>
    <t>Average Published Tuition and Fees in 2014 Dollars</t>
  </si>
  <si>
    <t>Average Institutional Grant Aid in 2014 Dollars</t>
  </si>
  <si>
    <t>Percentage of First-Time Full-Time Students Receiving Institutional Grant Aid</t>
  </si>
  <si>
    <t>Doctoral</t>
  </si>
  <si>
    <t>Master's</t>
  </si>
  <si>
    <t>Bachelor's</t>
  </si>
  <si>
    <t>5-Year Change</t>
  </si>
  <si>
    <t>NOTES: Public tuition and fees are for in-state students. Carnegie categories are based on the 2015 classification.</t>
  </si>
  <si>
    <t>SOURCES: NCES, IPEDS Student Financial Aid data, 2004-05 through 2014-15; College Board, Trends in College Pricing, 2010 through 2015; calculations by the authors.</t>
  </si>
  <si>
    <t>This table was prepared in October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</si>
</sst>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
    <numFmt numFmtId="166" formatCode="&quot;$&quot;#,##0.0"/>
    <numFmt numFmtId="167" formatCode="#,##0.0"/>
    <numFmt numFmtId="168" formatCode="#,##0.000"/>
    <numFmt numFmtId="169" formatCode="_(&quot;$&quot;* #,##0_);_(&quot;$&quot;* \(#,##0\);_(&quot;$&quot;* &quot;-&quot;??_);_(@_)"/>
    <numFmt numFmtId="170" formatCode="#,##0;#,##0"/>
    <numFmt numFmtId="171" formatCode="###0;###0"/>
    <numFmt numFmtId="172" formatCode="&quot;$&quot;#,##0.0_);\(&quot;$&quot;#,##0.0\)"/>
    <numFmt numFmtId="173" formatCode="0.0"/>
    <numFmt numFmtId="174" formatCode="&quot;$&quot;#,##0.00"/>
    <numFmt numFmtId="175" formatCode="_(* #,##0_);_(* \(#,##0\);_(* &quot;-&quot;??_);_(@_)"/>
    <numFmt numFmtId="176" formatCode="\-"/>
    <numFmt numFmtId="177" formatCode="0.0000"/>
    <numFmt numFmtId="178" formatCode="0.000"/>
    <numFmt numFmtId="179" formatCode="&quot;$&quot;#,##0.0_);[Red]\(&quot;$&quot;#,##0.0\)"/>
    <numFmt numFmtId="180" formatCode="\$#,##0;\$#,##0"/>
  </numFmts>
  <fonts count="8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b/>
      <sz val="10"/>
      <name val="Arial"/>
      <family val="2"/>
    </font>
    <font>
      <sz val="10"/>
      <name val="Arial"/>
      <family val="2"/>
    </font>
    <font>
      <sz val="10"/>
      <color rgb="FFFF0000"/>
      <name val="Arial"/>
      <family val="2"/>
    </font>
    <font>
      <b/>
      <sz val="11"/>
      <name val="Arial"/>
      <family val="2"/>
    </font>
    <font>
      <b/>
      <sz val="9"/>
      <name val="Arial"/>
      <family val="2"/>
    </font>
    <font>
      <sz val="9"/>
      <name val="Arial"/>
      <family val="2"/>
    </font>
    <font>
      <sz val="10"/>
      <color theme="1"/>
      <name val="Arial"/>
      <family val="2"/>
    </font>
    <font>
      <i/>
      <sz val="10"/>
      <name val="Arial"/>
      <family val="2"/>
    </font>
    <font>
      <sz val="10"/>
      <color theme="9" tint="-0.249977111117893"/>
      <name val="Arial"/>
      <family val="2"/>
    </font>
    <font>
      <sz val="10"/>
      <color rgb="FFFF6600"/>
      <name val="Arial"/>
      <family val="2"/>
    </font>
    <font>
      <sz val="10"/>
      <color theme="4"/>
      <name val="Arial"/>
      <family val="2"/>
    </font>
    <font>
      <sz val="8"/>
      <name val="Arial"/>
      <family val="2"/>
    </font>
    <font>
      <b/>
      <i/>
      <sz val="10"/>
      <name val="Arial"/>
      <family val="2"/>
    </font>
    <font>
      <b/>
      <i/>
      <sz val="8"/>
      <name val="Arial"/>
      <family val="2"/>
    </font>
    <font>
      <sz val="12"/>
      <name val="Arial"/>
      <family val="2"/>
    </font>
    <font>
      <b/>
      <sz val="10"/>
      <color theme="1"/>
      <name val="Arial"/>
      <family val="2"/>
    </font>
    <font>
      <sz val="10"/>
      <color rgb="FF231F20"/>
      <name val="Arial"/>
      <family val="2"/>
    </font>
    <font>
      <b/>
      <sz val="10"/>
      <color indexed="8"/>
      <name val="Arial"/>
      <family val="2"/>
    </font>
    <font>
      <sz val="10"/>
      <color indexed="8"/>
      <name val="Arial"/>
      <family val="2"/>
    </font>
    <font>
      <sz val="10"/>
      <name val="Calibri"/>
      <family val="2"/>
      <scheme val="minor"/>
    </font>
    <font>
      <sz val="10"/>
      <color rgb="FFFF0000"/>
      <name val="Calibri"/>
      <family val="2"/>
      <scheme val="minor"/>
    </font>
    <font>
      <sz val="11"/>
      <name val="Arial"/>
      <family val="2"/>
    </font>
    <font>
      <sz val="11"/>
      <color rgb="FFFF0000"/>
      <name val="Arial"/>
      <family val="2"/>
    </font>
    <font>
      <i/>
      <sz val="11"/>
      <name val="Arial"/>
      <family val="2"/>
    </font>
    <font>
      <sz val="11"/>
      <color theme="1"/>
      <name val="Arial"/>
      <family val="2"/>
    </font>
    <font>
      <b/>
      <sz val="8"/>
      <name val="Arial"/>
      <family val="2"/>
    </font>
    <font>
      <b/>
      <sz val="10"/>
      <color theme="5" tint="0.39997558519241921"/>
      <name val="Arial"/>
      <family val="2"/>
    </font>
    <font>
      <sz val="10"/>
      <color rgb="FFFF0000"/>
      <name val="Calibri"/>
      <family val="2"/>
    </font>
    <font>
      <sz val="11"/>
      <color rgb="FFFF0000"/>
      <name val="Calibri"/>
      <family val="2"/>
      <scheme val="minor"/>
    </font>
    <font>
      <sz val="10"/>
      <name val="MS Sans Serif"/>
      <family val="2"/>
    </font>
    <font>
      <sz val="11"/>
      <color rgb="FFFF0000"/>
      <name val="Helv"/>
    </font>
    <font>
      <sz val="12"/>
      <color theme="1"/>
      <name val="Calibri"/>
      <family val="2"/>
      <scheme val="minor"/>
    </font>
    <font>
      <b/>
      <sz val="9"/>
      <color rgb="FFFF0000"/>
      <name val="Arial"/>
      <family val="2"/>
    </font>
    <font>
      <sz val="9"/>
      <color rgb="FFFF0000"/>
      <name val="Arial"/>
      <family val="2"/>
    </font>
    <font>
      <sz val="11"/>
      <name val="Calibri"/>
      <family val="2"/>
    </font>
    <font>
      <b/>
      <sz val="10"/>
      <color rgb="FFFF0000"/>
      <name val="Arial"/>
      <family val="2"/>
    </font>
    <font>
      <b/>
      <sz val="10"/>
      <color indexed="53"/>
      <name val="Arial"/>
      <family val="2"/>
    </font>
    <font>
      <sz val="10"/>
      <color indexed="53"/>
      <name val="Arial"/>
      <family val="2"/>
    </font>
    <font>
      <i/>
      <sz val="7"/>
      <name val="Arial"/>
      <family val="2"/>
    </font>
    <font>
      <sz val="8"/>
      <color theme="1"/>
      <name val="Arial"/>
      <family val="2"/>
    </font>
    <font>
      <sz val="8"/>
      <color indexed="8"/>
      <name val="Arial"/>
      <family val="2"/>
    </font>
    <font>
      <b/>
      <sz val="11"/>
      <color rgb="FFFF0000"/>
      <name val="Arial"/>
      <family val="2"/>
    </font>
    <font>
      <i/>
      <sz val="6"/>
      <name val="Arial"/>
      <family val="2"/>
    </font>
    <font>
      <sz val="9"/>
      <color theme="1"/>
      <name val="Arial"/>
      <family val="2"/>
    </font>
    <font>
      <b/>
      <sz val="9"/>
      <color theme="1"/>
      <name val="Arial"/>
      <family val="2"/>
    </font>
    <font>
      <b/>
      <sz val="12"/>
      <color theme="1"/>
      <name val="Arial"/>
      <family val="2"/>
    </font>
    <font>
      <sz val="8"/>
      <color indexed="8"/>
      <name val="Calibri"/>
      <family val="2"/>
    </font>
    <font>
      <b/>
      <sz val="8"/>
      <color indexed="8"/>
      <name val="Arial"/>
      <family val="2"/>
    </font>
    <font>
      <b/>
      <sz val="12"/>
      <color indexed="8"/>
      <name val="Arial"/>
      <family val="2"/>
    </font>
    <font>
      <b/>
      <sz val="10"/>
      <name val="Calibri"/>
      <family val="2"/>
    </font>
    <font>
      <i/>
      <sz val="8"/>
      <name val="Arial"/>
      <family val="2"/>
    </font>
    <font>
      <sz val="9"/>
      <color indexed="8"/>
      <name val="Arial"/>
      <family val="2"/>
    </font>
    <font>
      <i/>
      <sz val="9"/>
      <name val="Arial"/>
      <family val="2"/>
    </font>
    <font>
      <sz val="9"/>
      <color rgb="FF363636"/>
      <name val="Arial"/>
      <family val="2"/>
    </font>
    <font>
      <sz val="9"/>
      <color rgb="FF231F20"/>
      <name val="Arial"/>
      <family val="2"/>
    </font>
    <font>
      <sz val="10"/>
      <color theme="1"/>
      <name val="Calibri"/>
      <family val="2"/>
      <scheme val="minor"/>
    </font>
    <font>
      <sz val="10"/>
      <color rgb="FF000000"/>
      <name val="Arial"/>
      <family val="2"/>
    </font>
    <font>
      <u/>
      <sz val="10"/>
      <color theme="1"/>
      <name val="Arial"/>
      <family val="2"/>
    </font>
    <font>
      <i/>
      <sz val="10"/>
      <color theme="1"/>
      <name val="Arial"/>
      <family val="2"/>
    </font>
    <font>
      <b/>
      <u/>
      <sz val="10"/>
      <name val="Arial"/>
      <family val="2"/>
    </font>
    <font>
      <b/>
      <sz val="10"/>
      <color rgb="FF231F20"/>
      <name val="Arial"/>
      <family val="2"/>
    </font>
    <font>
      <b/>
      <sz val="10"/>
      <color rgb="FF000000"/>
      <name val="Arial"/>
      <family val="2"/>
    </font>
    <font>
      <sz val="10"/>
      <color indexed="63"/>
      <name val="Arial"/>
      <family val="2"/>
    </font>
    <font>
      <i/>
      <sz val="10"/>
      <color indexed="8"/>
      <name val="Arial"/>
      <family val="2"/>
    </font>
    <font>
      <sz val="12"/>
      <color theme="1"/>
      <name val="Calibri"/>
      <family val="2"/>
      <charset val="129"/>
      <scheme val="minor"/>
    </font>
    <font>
      <sz val="12"/>
      <color theme="1"/>
      <name val="Arial"/>
      <family val="2"/>
    </font>
    <font>
      <b/>
      <sz val="10"/>
      <color indexed="63"/>
      <name val="Arial"/>
      <family val="2"/>
    </font>
    <font>
      <sz val="8"/>
      <color theme="1"/>
      <name val="Univers LT Std 45 Light"/>
      <family val="2"/>
    </font>
    <font>
      <sz val="9"/>
      <color theme="1"/>
      <name val="Calibri"/>
      <family val="2"/>
      <scheme val="minor"/>
    </font>
    <font>
      <sz val="8"/>
      <color rgb="FFFF0000"/>
      <name val="Univers LT Std 45 Light"/>
      <family val="2"/>
    </font>
    <font>
      <sz val="10"/>
      <color rgb="FFFF0000"/>
      <name val="Univers LT Std 45 Light"/>
      <family val="2"/>
    </font>
    <font>
      <sz val="9"/>
      <color rgb="FF221E1F"/>
      <name val="Arial"/>
      <family val="2"/>
    </font>
    <font>
      <i/>
      <sz val="9"/>
      <color indexed="8"/>
      <name val="Arial"/>
      <family val="2"/>
    </font>
    <font>
      <sz val="12"/>
      <color indexed="8"/>
      <name val="Calibri"/>
      <family val="2"/>
    </font>
    <font>
      <sz val="11"/>
      <color indexed="8"/>
      <name val="Calibri"/>
      <family val="2"/>
    </font>
    <font>
      <b/>
      <sz val="10"/>
      <color rgb="FF232323"/>
      <name val="Arial"/>
      <family val="2"/>
    </font>
  </fonts>
  <fills count="13">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indexed="9"/>
        <bgColor indexed="64"/>
      </patternFill>
    </fill>
    <fill>
      <patternFill patternType="solid">
        <fgColor theme="3" tint="0.59999389629810485"/>
        <bgColor indexed="64"/>
      </patternFill>
    </fill>
    <fill>
      <patternFill patternType="solid">
        <fgColor indexed="44"/>
        <bgColor indexed="64"/>
      </patternFill>
    </fill>
    <fill>
      <patternFill patternType="solid">
        <fgColor indexed="49"/>
        <bgColor indexed="64"/>
      </patternFill>
    </fill>
    <fill>
      <patternFill patternType="solid">
        <fgColor theme="9" tint="0.39997558519241921"/>
        <bgColor indexed="64"/>
      </patternFill>
    </fill>
    <fill>
      <patternFill patternType="solid">
        <fgColor rgb="FFF6EFE1"/>
      </patternFill>
    </fill>
    <fill>
      <patternFill patternType="solid">
        <fgColor rgb="FFF4C598"/>
      </patternFill>
    </fill>
    <fill>
      <patternFill patternType="solid">
        <fgColor theme="3" tint="0.79998168889431442"/>
        <bgColor indexed="64"/>
      </patternFill>
    </fill>
    <fill>
      <patternFill patternType="solid">
        <fgColor theme="4" tint="0.39997558519241921"/>
        <bgColor indexed="64"/>
      </patternFill>
    </fill>
  </fills>
  <borders count="23">
    <border>
      <left/>
      <right/>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rgb="FF939598"/>
      </bottom>
      <diagonal/>
    </border>
  </borders>
  <cellStyleXfs count="63">
    <xf numFmtId="0" fontId="0" fillId="0" borderId="0"/>
    <xf numFmtId="9"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13" fillId="0" borderId="0"/>
    <xf numFmtId="0" fontId="5" fillId="0" borderId="0"/>
    <xf numFmtId="0" fontId="8" fillId="0" borderId="0"/>
    <xf numFmtId="0" fontId="8" fillId="0" borderId="0"/>
    <xf numFmtId="9" fontId="8" fillId="0" borderId="0" applyFont="0" applyFill="0" applyBorder="0" applyAlignment="0" applyProtection="0"/>
    <xf numFmtId="0" fontId="4" fillId="0" borderId="0"/>
    <xf numFmtId="0" fontId="3" fillId="0" borderId="0"/>
    <xf numFmtId="44" fontId="3" fillId="0" borderId="0" applyFont="0" applyFill="0" applyBorder="0" applyAlignment="0" applyProtection="0"/>
    <xf numFmtId="0" fontId="36" fillId="0" borderId="0"/>
    <xf numFmtId="9" fontId="36" fillId="0" borderId="0" applyFont="0" applyFill="0" applyBorder="0" applyAlignment="0" applyProtection="0"/>
    <xf numFmtId="9" fontId="8" fillId="0" borderId="0" applyFont="0" applyFill="0" applyBorder="0" applyAlignment="0" applyProtection="0"/>
    <xf numFmtId="0" fontId="38" fillId="0" borderId="0"/>
    <xf numFmtId="9" fontId="38" fillId="0" borderId="0" applyFont="0" applyFill="0" applyBorder="0" applyAlignment="0" applyProtection="0"/>
    <xf numFmtId="0" fontId="8" fillId="0" borderId="0"/>
    <xf numFmtId="9" fontId="8" fillId="0" borderId="0" applyFont="0" applyFill="0" applyBorder="0" applyAlignment="0" applyProtection="0"/>
    <xf numFmtId="0" fontId="41" fillId="0" borderId="0"/>
    <xf numFmtId="9" fontId="41" fillId="0" borderId="0" applyFont="0" applyFill="0" applyBorder="0" applyAlignment="0" applyProtection="0"/>
    <xf numFmtId="9" fontId="38" fillId="0" borderId="0" applyFont="0" applyFill="0" applyBorder="0" applyAlignment="0" applyProtection="0"/>
    <xf numFmtId="0" fontId="2" fillId="0" borderId="0"/>
    <xf numFmtId="0" fontId="2" fillId="0" borderId="0"/>
    <xf numFmtId="0" fontId="13" fillId="0" borderId="0"/>
    <xf numFmtId="0" fontId="8" fillId="0" borderId="0"/>
    <xf numFmtId="43" fontId="2"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43" fontId="2" fillId="0" borderId="0" applyFont="0" applyFill="0" applyBorder="0" applyAlignment="0" applyProtection="0"/>
    <xf numFmtId="0" fontId="8" fillId="0" borderId="0"/>
    <xf numFmtId="0" fontId="8" fillId="0" borderId="0"/>
    <xf numFmtId="0" fontId="8" fillId="0" borderId="0"/>
    <xf numFmtId="0" fontId="2" fillId="0" borderId="0"/>
    <xf numFmtId="0" fontId="2" fillId="0" borderId="0"/>
    <xf numFmtId="0" fontId="2" fillId="0" borderId="0"/>
    <xf numFmtId="0" fontId="8" fillId="0" borderId="0"/>
    <xf numFmtId="0" fontId="8" fillId="0" borderId="0"/>
    <xf numFmtId="0" fontId="8" fillId="0" borderId="0"/>
    <xf numFmtId="0" fontId="13" fillId="0" borderId="0"/>
    <xf numFmtId="0" fontId="8" fillId="0" borderId="0"/>
    <xf numFmtId="0" fontId="13" fillId="0" borderId="0"/>
    <xf numFmtId="0" fontId="8" fillId="0" borderId="0"/>
    <xf numFmtId="0" fontId="2" fillId="0" borderId="0"/>
    <xf numFmtId="9" fontId="25" fillId="0" borderId="0" applyFont="0" applyFill="0" applyBorder="0" applyAlignment="0" applyProtection="0"/>
    <xf numFmtId="0" fontId="38" fillId="0" borderId="0"/>
    <xf numFmtId="0" fontId="1" fillId="0" borderId="0"/>
    <xf numFmtId="0" fontId="71" fillId="0" borderId="0"/>
    <xf numFmtId="0" fontId="38" fillId="0" borderId="0"/>
    <xf numFmtId="9" fontId="38" fillId="0" borderId="0" applyFont="0" applyFill="0" applyBorder="0" applyAlignment="0" applyProtection="0"/>
    <xf numFmtId="44" fontId="25" fillId="0" borderId="0" applyFont="0" applyFill="0" applyBorder="0" applyAlignment="0" applyProtection="0"/>
    <xf numFmtId="0" fontId="8" fillId="0" borderId="0"/>
    <xf numFmtId="9" fontId="80" fillId="0" borderId="0" applyFont="0" applyFill="0" applyBorder="0" applyAlignment="0" applyProtection="0"/>
    <xf numFmtId="44" fontId="1" fillId="0" borderId="0" applyFont="0" applyFill="0" applyBorder="0" applyAlignment="0" applyProtection="0"/>
    <xf numFmtId="9" fontId="81" fillId="0" borderId="0" applyFont="0" applyFill="0" applyBorder="0" applyAlignment="0" applyProtection="0"/>
    <xf numFmtId="0" fontId="1" fillId="0" borderId="0"/>
  </cellStyleXfs>
  <cellXfs count="1281">
    <xf numFmtId="0" fontId="0" fillId="0" borderId="0" xfId="0"/>
    <xf numFmtId="0" fontId="0" fillId="0" borderId="0" xfId="0" applyFill="1"/>
    <xf numFmtId="0" fontId="7" fillId="0" borderId="0" xfId="0" applyFont="1" applyFill="1"/>
    <xf numFmtId="0" fontId="8" fillId="0" borderId="0" xfId="0" applyFont="1" applyFill="1"/>
    <xf numFmtId="0" fontId="8" fillId="0" borderId="0" xfId="0" applyFont="1"/>
    <xf numFmtId="0" fontId="9" fillId="0" borderId="0" xfId="0" applyFont="1"/>
    <xf numFmtId="0" fontId="11" fillId="0" borderId="0" xfId="0" applyFont="1" applyFill="1" applyBorder="1" applyAlignment="1">
      <alignment horizontal="center"/>
    </xf>
    <xf numFmtId="164" fontId="12" fillId="0" borderId="0" xfId="0" applyNumberFormat="1" applyFont="1" applyFill="1" applyBorder="1" applyAlignment="1">
      <alignment horizontal="center"/>
    </xf>
    <xf numFmtId="16" fontId="11" fillId="0" borderId="0" xfId="0" quotePrefix="1" applyNumberFormat="1" applyFont="1" applyFill="1" applyBorder="1" applyAlignment="1">
      <alignment horizontal="center"/>
    </xf>
    <xf numFmtId="0" fontId="11" fillId="0" borderId="0" xfId="0" quotePrefix="1" applyFont="1" applyFill="1" applyBorder="1" applyAlignment="1">
      <alignment horizontal="center"/>
    </xf>
    <xf numFmtId="9" fontId="0" fillId="0" borderId="0" xfId="0" applyNumberFormat="1"/>
    <xf numFmtId="0" fontId="0" fillId="0" borderId="0" xfId="0" applyFont="1" applyFill="1"/>
    <xf numFmtId="0" fontId="14" fillId="0" borderId="1" xfId="0" applyFont="1" applyFill="1" applyBorder="1"/>
    <xf numFmtId="0" fontId="8" fillId="0" borderId="1" xfId="0" applyFont="1" applyFill="1" applyBorder="1"/>
    <xf numFmtId="0" fontId="8" fillId="0" borderId="1" xfId="0" quotePrefix="1" applyFont="1" applyFill="1" applyBorder="1"/>
    <xf numFmtId="0" fontId="0" fillId="0" borderId="1" xfId="0" applyFill="1" applyBorder="1"/>
    <xf numFmtId="166" fontId="0" fillId="0" borderId="0" xfId="0" applyNumberFormat="1" applyFill="1"/>
    <xf numFmtId="9" fontId="0" fillId="0" borderId="0" xfId="0" applyNumberFormat="1" applyFill="1"/>
    <xf numFmtId="0" fontId="15" fillId="0" borderId="0" xfId="0" applyFont="1" applyFill="1"/>
    <xf numFmtId="166" fontId="15" fillId="0" borderId="0" xfId="0" applyNumberFormat="1" applyFont="1" applyFill="1"/>
    <xf numFmtId="9" fontId="0" fillId="0" borderId="0" xfId="1" applyFont="1" applyFill="1"/>
    <xf numFmtId="0" fontId="9" fillId="0" borderId="0" xfId="0" applyFont="1" applyFill="1"/>
    <xf numFmtId="0" fontId="17" fillId="0" borderId="0" xfId="0" applyFont="1" applyFill="1"/>
    <xf numFmtId="3" fontId="0" fillId="0" borderId="0" xfId="0" applyNumberFormat="1"/>
    <xf numFmtId="0" fontId="0" fillId="0" borderId="0" xfId="0" applyFill="1" applyBorder="1" applyAlignment="1">
      <alignment wrapText="1"/>
    </xf>
    <xf numFmtId="3" fontId="18" fillId="0" borderId="0" xfId="0" applyNumberFormat="1" applyFont="1" applyFill="1" applyBorder="1" applyAlignment="1">
      <alignment horizontal="center" wrapText="1"/>
    </xf>
    <xf numFmtId="0" fontId="18" fillId="0" borderId="0" xfId="0" applyFont="1" applyFill="1" applyAlignment="1">
      <alignment wrapText="1"/>
    </xf>
    <xf numFmtId="167" fontId="18" fillId="0" borderId="0" xfId="0" applyNumberFormat="1" applyFont="1" applyFill="1" applyBorder="1" applyAlignment="1">
      <alignment horizontal="center"/>
    </xf>
    <xf numFmtId="0" fontId="0" fillId="0" borderId="0" xfId="0" applyFill="1" applyBorder="1"/>
    <xf numFmtId="3" fontId="18" fillId="0" borderId="0" xfId="2" applyNumberFormat="1" applyFont="1" applyFill="1" applyBorder="1" applyAlignment="1">
      <alignment horizontal="right"/>
    </xf>
    <xf numFmtId="167" fontId="18" fillId="0" borderId="0" xfId="2" applyNumberFormat="1" applyFont="1" applyFill="1" applyBorder="1" applyAlignment="1">
      <alignment horizontal="center"/>
    </xf>
    <xf numFmtId="0" fontId="19" fillId="0" borderId="0" xfId="0" quotePrefix="1" applyFont="1" applyFill="1" applyBorder="1"/>
    <xf numFmtId="0" fontId="19" fillId="0" borderId="0" xfId="0" applyFont="1" applyFill="1" applyBorder="1"/>
    <xf numFmtId="3" fontId="20" fillId="0" borderId="0" xfId="0" applyNumberFormat="1" applyFont="1" applyFill="1" applyBorder="1" applyAlignment="1">
      <alignment horizontal="right"/>
    </xf>
    <xf numFmtId="0" fontId="19" fillId="0" borderId="0" xfId="0" applyFont="1"/>
    <xf numFmtId="9" fontId="19" fillId="0" borderId="0" xfId="0" applyNumberFormat="1" applyFont="1"/>
    <xf numFmtId="3" fontId="18" fillId="0" borderId="0" xfId="0" applyNumberFormat="1" applyFont="1" applyFill="1" applyBorder="1" applyAlignment="1">
      <alignment horizontal="right"/>
    </xf>
    <xf numFmtId="0" fontId="18" fillId="0" borderId="1" xfId="0" applyFont="1" applyFill="1" applyBorder="1" applyAlignment="1">
      <alignment wrapText="1"/>
    </xf>
    <xf numFmtId="167" fontId="18" fillId="0" borderId="1" xfId="0" applyNumberFormat="1" applyFont="1" applyFill="1" applyBorder="1" applyAlignment="1">
      <alignment horizontal="center"/>
    </xf>
    <xf numFmtId="168" fontId="18" fillId="0" borderId="0" xfId="0" applyNumberFormat="1" applyFont="1" applyFill="1" applyBorder="1" applyAlignment="1">
      <alignment horizontal="right"/>
    </xf>
    <xf numFmtId="164" fontId="18" fillId="0" borderId="0" xfId="2" applyNumberFormat="1" applyFont="1" applyFill="1" applyAlignment="1">
      <alignment horizontal="right"/>
    </xf>
    <xf numFmtId="0" fontId="6" fillId="0" borderId="0" xfId="0" applyFont="1" applyFill="1" applyBorder="1" applyAlignment="1">
      <alignment horizontal="left" vertical="center"/>
    </xf>
    <xf numFmtId="0" fontId="21" fillId="0" borderId="0" xfId="0" applyFont="1" applyFill="1" applyBorder="1" applyAlignment="1">
      <alignment vertical="top"/>
    </xf>
    <xf numFmtId="0" fontId="21" fillId="0" borderId="0" xfId="0" applyFont="1" applyFill="1" applyBorder="1"/>
    <xf numFmtId="0" fontId="6" fillId="0" borderId="0" xfId="0" applyFont="1" applyFill="1" applyBorder="1" applyAlignment="1">
      <alignment horizontal="center"/>
    </xf>
    <xf numFmtId="44" fontId="6" fillId="0" borderId="0" xfId="3" applyFont="1" applyFill="1" applyBorder="1" applyAlignment="1">
      <alignment horizontal="center"/>
    </xf>
    <xf numFmtId="0" fontId="21" fillId="0" borderId="0" xfId="0" applyFont="1" applyFill="1" applyBorder="1" applyAlignment="1">
      <alignment horizontal="center"/>
    </xf>
    <xf numFmtId="0" fontId="21" fillId="0" borderId="0" xfId="0" quotePrefix="1" applyFont="1" applyFill="1" applyBorder="1"/>
    <xf numFmtId="44" fontId="21" fillId="0" borderId="0" xfId="3" applyFont="1" applyFill="1" applyBorder="1" applyAlignment="1">
      <alignment horizontal="center"/>
    </xf>
    <xf numFmtId="10" fontId="21" fillId="0" borderId="0" xfId="0" applyNumberFormat="1" applyFont="1" applyFill="1" applyBorder="1" applyAlignment="1">
      <alignment horizontal="center"/>
    </xf>
    <xf numFmtId="10" fontId="6" fillId="0" borderId="0" xfId="0" applyNumberFormat="1" applyFont="1" applyFill="1" applyBorder="1" applyAlignment="1">
      <alignment horizontal="center"/>
    </xf>
    <xf numFmtId="42" fontId="21" fillId="0" borderId="0" xfId="0" applyNumberFormat="1" applyFont="1" applyFill="1" applyBorder="1"/>
    <xf numFmtId="0" fontId="8" fillId="0" borderId="0" xfId="4"/>
    <xf numFmtId="0" fontId="7" fillId="0" borderId="0" xfId="4" applyFont="1" applyBorder="1" applyAlignment="1">
      <alignment horizontal="left" vertical="center" wrapText="1"/>
    </xf>
    <xf numFmtId="0" fontId="8" fillId="0" borderId="0" xfId="4" applyFill="1"/>
    <xf numFmtId="5" fontId="13" fillId="0" borderId="0" xfId="3" applyNumberFormat="1" applyFont="1" applyFill="1" applyBorder="1"/>
    <xf numFmtId="0" fontId="8" fillId="0" borderId="1" xfId="4" applyFill="1" applyBorder="1"/>
    <xf numFmtId="5" fontId="13" fillId="0" borderId="1" xfId="3" applyNumberFormat="1" applyFont="1" applyFill="1" applyBorder="1"/>
    <xf numFmtId="9" fontId="7" fillId="0" borderId="0" xfId="1" applyFont="1" applyBorder="1" applyAlignment="1">
      <alignment horizontal="left" vertical="center" wrapText="1"/>
    </xf>
    <xf numFmtId="2" fontId="7" fillId="0" borderId="0" xfId="4" applyNumberFormat="1" applyFont="1" applyBorder="1" applyAlignment="1">
      <alignment horizontal="left" vertical="center" wrapText="1"/>
    </xf>
    <xf numFmtId="0" fontId="12" fillId="0" borderId="0" xfId="5" applyFont="1"/>
    <xf numFmtId="0" fontId="8" fillId="0" borderId="0" xfId="4" applyBorder="1"/>
    <xf numFmtId="0" fontId="8" fillId="0" borderId="1" xfId="4" applyBorder="1"/>
    <xf numFmtId="0" fontId="13" fillId="0" borderId="0" xfId="6"/>
    <xf numFmtId="0" fontId="23" fillId="0" borderId="0" xfId="6" applyFont="1" applyFill="1" applyBorder="1" applyAlignment="1">
      <alignment horizontal="left" vertical="top" wrapText="1"/>
    </xf>
    <xf numFmtId="5" fontId="13" fillId="0" borderId="0" xfId="3" applyNumberFormat="1" applyFont="1" applyFill="1" applyAlignment="1">
      <alignment horizontal="right"/>
    </xf>
    <xf numFmtId="164" fontId="8" fillId="0" borderId="0" xfId="4" applyNumberFormat="1" applyFill="1" applyAlignment="1">
      <alignment horizontal="right"/>
    </xf>
    <xf numFmtId="0" fontId="8" fillId="0" borderId="0" xfId="6" applyFont="1" applyFill="1" applyBorder="1" applyAlignment="1">
      <alignment horizontal="left" vertical="top" wrapText="1"/>
    </xf>
    <xf numFmtId="170" fontId="23" fillId="0" borderId="0" xfId="6" applyNumberFormat="1" applyFont="1" applyFill="1" applyBorder="1" applyAlignment="1">
      <alignment horizontal="right" vertical="top" wrapText="1"/>
    </xf>
    <xf numFmtId="3" fontId="23" fillId="0" borderId="0" xfId="6" applyNumberFormat="1" applyFont="1" applyFill="1" applyBorder="1" applyAlignment="1">
      <alignment horizontal="right" vertical="top" wrapText="1"/>
    </xf>
    <xf numFmtId="0" fontId="8" fillId="0" borderId="0" xfId="4" applyFill="1" applyAlignment="1">
      <alignment horizontal="right"/>
    </xf>
    <xf numFmtId="0" fontId="8" fillId="0" borderId="0" xfId="4" applyFill="1" applyBorder="1"/>
    <xf numFmtId="5" fontId="13" fillId="0" borderId="0" xfId="3" applyNumberFormat="1" applyFont="1" applyFill="1" applyBorder="1" applyAlignment="1">
      <alignment horizontal="right"/>
    </xf>
    <xf numFmtId="171" fontId="23" fillId="0" borderId="0" xfId="6" applyNumberFormat="1" applyFont="1" applyFill="1" applyBorder="1" applyAlignment="1">
      <alignment horizontal="right" vertical="top" wrapText="1"/>
    </xf>
    <xf numFmtId="5" fontId="13" fillId="0" borderId="1" xfId="3" applyNumberFormat="1" applyFont="1" applyFill="1" applyBorder="1" applyAlignment="1">
      <alignment horizontal="right"/>
    </xf>
    <xf numFmtId="2" fontId="13" fillId="0" borderId="0" xfId="6" applyNumberFormat="1" applyFill="1"/>
    <xf numFmtId="0" fontId="8" fillId="0" borderId="1" xfId="6" applyFont="1" applyFill="1" applyBorder="1" applyAlignment="1">
      <alignment horizontal="left" vertical="top" wrapText="1"/>
    </xf>
    <xf numFmtId="170" fontId="23" fillId="0" borderId="1" xfId="6" applyNumberFormat="1" applyFont="1" applyFill="1" applyBorder="1" applyAlignment="1">
      <alignment horizontal="right" vertical="top" wrapText="1"/>
    </xf>
    <xf numFmtId="3" fontId="23" fillId="0" borderId="1" xfId="6" applyNumberFormat="1" applyFont="1" applyFill="1" applyBorder="1" applyAlignment="1">
      <alignment horizontal="right" vertical="top" wrapText="1"/>
    </xf>
    <xf numFmtId="0" fontId="13" fillId="0" borderId="0" xfId="6" applyFont="1"/>
    <xf numFmtId="9" fontId="8" fillId="0" borderId="0" xfId="6" applyNumberFormat="1" applyFont="1" applyFill="1"/>
    <xf numFmtId="0" fontId="13" fillId="0" borderId="1" xfId="6" applyFont="1" applyBorder="1"/>
    <xf numFmtId="9" fontId="8" fillId="0" borderId="1" xfId="6" applyNumberFormat="1" applyFont="1" applyFill="1" applyBorder="1"/>
    <xf numFmtId="9" fontId="13" fillId="0" borderId="0" xfId="6" applyNumberFormat="1"/>
    <xf numFmtId="0" fontId="13" fillId="0" borderId="0" xfId="6" applyFont="1" applyBorder="1"/>
    <xf numFmtId="9" fontId="8" fillId="0" borderId="0" xfId="6" applyNumberFormat="1" applyFont="1" applyFill="1" applyBorder="1"/>
    <xf numFmtId="0" fontId="8" fillId="0" borderId="0" xfId="5" applyFont="1"/>
    <xf numFmtId="0" fontId="26" fillId="0" borderId="0" xfId="0" applyFont="1" applyFill="1"/>
    <xf numFmtId="0" fontId="26" fillId="0" borderId="0" xfId="0" applyFont="1" applyFill="1" applyBorder="1"/>
    <xf numFmtId="165" fontId="26" fillId="0" borderId="0" xfId="0" applyNumberFormat="1" applyFont="1" applyFill="1"/>
    <xf numFmtId="0" fontId="8" fillId="0" borderId="0" xfId="8" applyFill="1"/>
    <xf numFmtId="0" fontId="8" fillId="0" borderId="0" xfId="8" applyFill="1" applyAlignment="1">
      <alignment horizontal="center"/>
    </xf>
    <xf numFmtId="0" fontId="7" fillId="0" borderId="0" xfId="8" applyFont="1" applyFill="1" applyAlignment="1">
      <alignment horizontal="center" wrapText="1"/>
    </xf>
    <xf numFmtId="0" fontId="8" fillId="0" borderId="0" xfId="8" applyFill="1" applyBorder="1" applyAlignment="1">
      <alignment wrapText="1"/>
    </xf>
    <xf numFmtId="0" fontId="8" fillId="0" borderId="0" xfId="8" applyFill="1" applyBorder="1"/>
    <xf numFmtId="164" fontId="8" fillId="0" borderId="0" xfId="8" applyNumberFormat="1" applyFont="1" applyFill="1" applyAlignment="1">
      <alignment horizontal="center" wrapText="1"/>
    </xf>
    <xf numFmtId="0" fontId="10" fillId="0" borderId="0" xfId="8" applyFont="1" applyFill="1" applyBorder="1" applyAlignment="1">
      <alignment horizontal="right"/>
    </xf>
    <xf numFmtId="167" fontId="8" fillId="0" borderId="0" xfId="8" applyNumberFormat="1" applyFill="1" applyAlignment="1">
      <alignment horizontal="center"/>
    </xf>
    <xf numFmtId="164" fontId="8" fillId="0" borderId="0" xfId="8" applyNumberFormat="1" applyFill="1" applyAlignment="1">
      <alignment horizontal="center"/>
    </xf>
    <xf numFmtId="9" fontId="8" fillId="0" borderId="0" xfId="8" applyNumberFormat="1" applyFill="1" applyAlignment="1">
      <alignment horizontal="center"/>
    </xf>
    <xf numFmtId="166" fontId="8" fillId="0" borderId="0" xfId="8" applyNumberFormat="1" applyFill="1" applyAlignment="1">
      <alignment horizontal="center"/>
    </xf>
    <xf numFmtId="9" fontId="0" fillId="0" borderId="0" xfId="1" applyFont="1" applyFill="1" applyBorder="1"/>
    <xf numFmtId="0" fontId="10" fillId="0" borderId="0" xfId="8" quotePrefix="1" applyFont="1" applyFill="1" applyBorder="1" applyAlignment="1">
      <alignment horizontal="right"/>
    </xf>
    <xf numFmtId="0" fontId="8" fillId="0" borderId="1" xfId="8" applyFill="1" applyBorder="1" applyAlignment="1">
      <alignment horizontal="center"/>
    </xf>
    <xf numFmtId="9" fontId="8" fillId="0" borderId="1" xfId="8" applyNumberFormat="1" applyFill="1" applyBorder="1" applyAlignment="1">
      <alignment horizontal="center"/>
    </xf>
    <xf numFmtId="173" fontId="8" fillId="0" borderId="0" xfId="8" applyNumberFormat="1" applyFont="1" applyFill="1" applyBorder="1" applyAlignment="1">
      <alignment horizontal="right" indent="3"/>
    </xf>
    <xf numFmtId="9" fontId="8" fillId="0" borderId="0" xfId="1" applyFont="1" applyFill="1" applyBorder="1" applyAlignment="1">
      <alignment horizontal="center"/>
    </xf>
    <xf numFmtId="0" fontId="7" fillId="0" borderId="0" xfId="0" applyFont="1" applyAlignment="1">
      <alignment horizontal="center" wrapText="1"/>
    </xf>
    <xf numFmtId="2" fontId="0" fillId="0" borderId="0" xfId="0" applyNumberFormat="1" applyFill="1"/>
    <xf numFmtId="164" fontId="0" fillId="0" borderId="0" xfId="0" applyNumberFormat="1"/>
    <xf numFmtId="9" fontId="0" fillId="0" borderId="0" xfId="1" applyFont="1"/>
    <xf numFmtId="0" fontId="28" fillId="0" borderId="0" xfId="9" applyFont="1" applyFill="1" applyBorder="1"/>
    <xf numFmtId="164" fontId="28" fillId="0" borderId="0" xfId="9" applyNumberFormat="1" applyFont="1" applyFill="1" applyBorder="1"/>
    <xf numFmtId="0" fontId="30" fillId="0" borderId="0" xfId="9" applyFont="1" applyFill="1" applyBorder="1"/>
    <xf numFmtId="0" fontId="31" fillId="0" borderId="0" xfId="9" applyFont="1" applyFill="1" applyBorder="1"/>
    <xf numFmtId="0" fontId="6" fillId="0" borderId="0" xfId="0" applyFont="1" applyFill="1" applyBorder="1"/>
    <xf numFmtId="0" fontId="18" fillId="0" borderId="0" xfId="0" applyFont="1" applyFill="1" applyBorder="1"/>
    <xf numFmtId="0" fontId="28" fillId="0" borderId="0" xfId="0" applyFont="1" applyFill="1" applyBorder="1"/>
    <xf numFmtId="164" fontId="0" fillId="0" borderId="0" xfId="0" applyNumberFormat="1" applyFill="1" applyBorder="1"/>
    <xf numFmtId="0" fontId="29" fillId="0" borderId="0" xfId="0" applyFont="1" applyFill="1" applyBorder="1"/>
    <xf numFmtId="0" fontId="10" fillId="0" borderId="1" xfId="0" applyFont="1" applyFill="1" applyBorder="1"/>
    <xf numFmtId="164" fontId="7" fillId="0" borderId="1" xfId="0" applyNumberFormat="1" applyFont="1" applyFill="1" applyBorder="1"/>
    <xf numFmtId="9" fontId="28" fillId="0" borderId="0" xfId="0" applyNumberFormat="1" applyFont="1" applyFill="1" applyBorder="1" applyAlignment="1">
      <alignment horizontal="left"/>
    </xf>
    <xf numFmtId="0" fontId="8" fillId="0" borderId="0" xfId="0" applyFont="1" applyFill="1" applyBorder="1"/>
    <xf numFmtId="0" fontId="32" fillId="0" borderId="0" xfId="0" applyFont="1" applyFill="1" applyBorder="1"/>
    <xf numFmtId="0" fontId="7" fillId="0" borderId="0" xfId="0" applyFont="1" applyFill="1" applyBorder="1"/>
    <xf numFmtId="0" fontId="0" fillId="0" borderId="0" xfId="0" quotePrefix="1" applyFill="1"/>
    <xf numFmtId="9" fontId="8" fillId="0" borderId="0" xfId="9" applyNumberFormat="1" applyFill="1"/>
    <xf numFmtId="9" fontId="16" fillId="0" borderId="0" xfId="9" applyNumberFormat="1" applyFont="1" applyFill="1"/>
    <xf numFmtId="0" fontId="9" fillId="0" borderId="0" xfId="0" applyFont="1" applyFill="1" applyBorder="1"/>
    <xf numFmtId="0" fontId="8" fillId="0" borderId="0" xfId="9" applyFill="1"/>
    <xf numFmtId="0" fontId="8" fillId="0" borderId="0" xfId="9" applyFont="1" applyFill="1"/>
    <xf numFmtId="0" fontId="8" fillId="0" borderId="0" xfId="9" quotePrefix="1" applyFont="1" applyFill="1"/>
    <xf numFmtId="164" fontId="8" fillId="0" borderId="0" xfId="9" applyNumberFormat="1" applyFill="1"/>
    <xf numFmtId="166" fontId="8" fillId="0" borderId="0" xfId="9" applyNumberFormat="1" applyFill="1"/>
    <xf numFmtId="0" fontId="8" fillId="0" borderId="0" xfId="9" applyFont="1" applyFill="1" applyBorder="1"/>
    <xf numFmtId="0" fontId="8" fillId="0" borderId="0" xfId="9" quotePrefix="1" applyFont="1" applyFill="1" applyBorder="1"/>
    <xf numFmtId="0" fontId="8" fillId="0" borderId="0" xfId="9" applyFill="1" applyBorder="1"/>
    <xf numFmtId="166" fontId="8" fillId="0" borderId="0" xfId="9" applyNumberFormat="1" applyFill="1" applyBorder="1"/>
    <xf numFmtId="0" fontId="15" fillId="0" borderId="0" xfId="9" applyFont="1" applyFill="1" applyBorder="1"/>
    <xf numFmtId="166" fontId="15" fillId="0" borderId="0" xfId="9" applyNumberFormat="1" applyFont="1" applyFill="1" applyBorder="1"/>
    <xf numFmtId="166" fontId="16" fillId="0" borderId="0" xfId="9" applyNumberFormat="1" applyFont="1" applyFill="1" applyBorder="1"/>
    <xf numFmtId="9" fontId="16" fillId="0" borderId="0" xfId="1" applyFont="1" applyFill="1" applyBorder="1"/>
    <xf numFmtId="0" fontId="14" fillId="0" borderId="0" xfId="9" applyFont="1" applyFill="1" applyBorder="1" applyAlignment="1"/>
    <xf numFmtId="9" fontId="8" fillId="0" borderId="0" xfId="9" applyNumberFormat="1" applyFill="1" applyBorder="1"/>
    <xf numFmtId="0" fontId="34" fillId="0" borderId="0" xfId="9" applyFont="1" applyAlignment="1">
      <alignment vertical="center"/>
    </xf>
    <xf numFmtId="0" fontId="9" fillId="0" borderId="0" xfId="9" applyFont="1" applyFill="1"/>
    <xf numFmtId="0" fontId="8" fillId="0" borderId="1" xfId="8" applyBorder="1"/>
    <xf numFmtId="0" fontId="8" fillId="0" borderId="0" xfId="8"/>
    <xf numFmtId="0" fontId="8" fillId="0" borderId="0" xfId="8" applyFont="1"/>
    <xf numFmtId="9" fontId="8" fillId="0" borderId="0" xfId="8" applyNumberFormat="1" applyAlignment="1">
      <alignment horizontal="center"/>
    </xf>
    <xf numFmtId="0" fontId="8" fillId="0" borderId="1" xfId="8" applyFont="1" applyBorder="1"/>
    <xf numFmtId="9" fontId="8" fillId="0" borderId="1" xfId="8" applyNumberFormat="1" applyBorder="1" applyAlignment="1">
      <alignment horizontal="center"/>
    </xf>
    <xf numFmtId="0" fontId="4" fillId="0" borderId="0" xfId="11"/>
    <xf numFmtId="0" fontId="27" fillId="0" borderId="0" xfId="0" applyFont="1" applyFill="1" applyBorder="1"/>
    <xf numFmtId="0" fontId="27" fillId="0" borderId="0" xfId="0" applyFont="1" applyFill="1" applyBorder="1" applyAlignment="1">
      <alignment wrapText="1"/>
    </xf>
    <xf numFmtId="3" fontId="27" fillId="0" borderId="0" xfId="0" applyNumberFormat="1" applyFont="1" applyFill="1" applyBorder="1"/>
    <xf numFmtId="9" fontId="27" fillId="0" borderId="0" xfId="0" applyNumberFormat="1" applyFont="1" applyFill="1" applyBorder="1"/>
    <xf numFmtId="0" fontId="9" fillId="0" borderId="0" xfId="8" applyFont="1"/>
    <xf numFmtId="0" fontId="9" fillId="0" borderId="0" xfId="4" applyFont="1"/>
    <xf numFmtId="0" fontId="9" fillId="0" borderId="0" xfId="6" applyFont="1"/>
    <xf numFmtId="0" fontId="35" fillId="0" borderId="0" xfId="11" applyFont="1"/>
    <xf numFmtId="0" fontId="37" fillId="0" borderId="0" xfId="11" applyFont="1"/>
    <xf numFmtId="0" fontId="27" fillId="0" borderId="0" xfId="0" applyFont="1" applyFill="1"/>
    <xf numFmtId="0" fontId="9" fillId="0" borderId="0" xfId="8" applyFont="1" applyFill="1"/>
    <xf numFmtId="0" fontId="8" fillId="0" borderId="1" xfId="9" applyFont="1" applyFill="1" applyBorder="1"/>
    <xf numFmtId="164" fontId="8" fillId="0" borderId="1" xfId="9" applyNumberFormat="1" applyFill="1" applyBorder="1"/>
    <xf numFmtId="0" fontId="8" fillId="0" borderId="1" xfId="9" applyFill="1" applyBorder="1"/>
    <xf numFmtId="9" fontId="8" fillId="0" borderId="1" xfId="9" applyNumberFormat="1" applyFill="1" applyBorder="1"/>
    <xf numFmtId="9" fontId="0" fillId="0" borderId="0" xfId="0" applyNumberFormat="1" applyFill="1" applyBorder="1"/>
    <xf numFmtId="9" fontId="0" fillId="0" borderId="1" xfId="0" applyNumberFormat="1" applyFill="1" applyBorder="1"/>
    <xf numFmtId="166" fontId="0" fillId="0" borderId="0" xfId="0" applyNumberFormat="1" applyFill="1" applyBorder="1"/>
    <xf numFmtId="166" fontId="0" fillId="0" borderId="1" xfId="0" applyNumberFormat="1" applyFill="1" applyBorder="1"/>
    <xf numFmtId="0" fontId="38" fillId="0" borderId="0" xfId="17"/>
    <xf numFmtId="0" fontId="2" fillId="0" borderId="0" xfId="17" applyFont="1"/>
    <xf numFmtId="0" fontId="12" fillId="0" borderId="0" xfId="19" applyFont="1"/>
    <xf numFmtId="0" fontId="8" fillId="0" borderId="0" xfId="19"/>
    <xf numFmtId="0" fontId="8" fillId="0" borderId="0" xfId="19" applyAlignment="1">
      <alignment horizontal="center"/>
    </xf>
    <xf numFmtId="9" fontId="8" fillId="0" borderId="0" xfId="19" applyNumberFormat="1" applyAlignment="1">
      <alignment wrapText="1"/>
    </xf>
    <xf numFmtId="0" fontId="8" fillId="0" borderId="0" xfId="19" applyAlignment="1">
      <alignment wrapText="1"/>
    </xf>
    <xf numFmtId="0" fontId="8" fillId="0" borderId="0" xfId="19" applyAlignment="1">
      <alignment horizontal="left"/>
    </xf>
    <xf numFmtId="9" fontId="8" fillId="0" borderId="0" xfId="19" applyNumberFormat="1" applyAlignment="1">
      <alignment horizontal="center"/>
    </xf>
    <xf numFmtId="9" fontId="8" fillId="0" borderId="0" xfId="19" applyNumberFormat="1"/>
    <xf numFmtId="3" fontId="8" fillId="0" borderId="0" xfId="19" applyNumberFormat="1"/>
    <xf numFmtId="0" fontId="8" fillId="0" borderId="0" xfId="19" applyFont="1"/>
    <xf numFmtId="9" fontId="8" fillId="0" borderId="1" xfId="19" applyNumberFormat="1" applyBorder="1" applyAlignment="1">
      <alignment horizontal="center"/>
    </xf>
    <xf numFmtId="0" fontId="43" fillId="4" borderId="0" xfId="6" applyFont="1" applyFill="1" applyAlignment="1">
      <alignment horizontal="left" vertical="center"/>
    </xf>
    <xf numFmtId="0" fontId="44" fillId="4" borderId="0" xfId="6" applyFont="1" applyFill="1" applyAlignment="1">
      <alignment horizontal="left" vertical="top" wrapText="1"/>
    </xf>
    <xf numFmtId="0" fontId="9" fillId="4" borderId="0" xfId="6" applyFont="1" applyFill="1"/>
    <xf numFmtId="0" fontId="13" fillId="4" borderId="0" xfId="6" applyFill="1"/>
    <xf numFmtId="0" fontId="8" fillId="4" borderId="0" xfId="6" applyFont="1" applyFill="1" applyBorder="1" applyAlignment="1"/>
    <xf numFmtId="0" fontId="8" fillId="4" borderId="0" xfId="6" applyFont="1" applyFill="1" applyBorder="1" applyAlignment="1">
      <alignment vertical="center"/>
    </xf>
    <xf numFmtId="0" fontId="8" fillId="0" borderId="0" xfId="6" applyFont="1" applyFill="1" applyBorder="1" applyAlignment="1"/>
    <xf numFmtId="0" fontId="8" fillId="0" borderId="0" xfId="6" applyFont="1" applyFill="1" applyBorder="1" applyAlignment="1">
      <alignment vertical="center"/>
    </xf>
    <xf numFmtId="0" fontId="8" fillId="4" borderId="0" xfId="25" applyFont="1" applyFill="1" applyBorder="1" applyAlignment="1">
      <alignment horizontal="left"/>
    </xf>
    <xf numFmtId="0" fontId="8" fillId="0" borderId="0" xfId="6" applyFont="1" applyFill="1" applyBorder="1" applyAlignment="1">
      <alignment horizontal="left"/>
    </xf>
    <xf numFmtId="0" fontId="8" fillId="4" borderId="0" xfId="6" applyFont="1" applyFill="1" applyBorder="1" applyAlignment="1">
      <alignment horizontal="left"/>
    </xf>
    <xf numFmtId="0" fontId="13" fillId="0" borderId="0" xfId="6" applyFill="1" applyAlignment="1">
      <alignment horizontal="left" wrapText="1"/>
    </xf>
    <xf numFmtId="0" fontId="13" fillId="0" borderId="0" xfId="6" applyAlignment="1"/>
    <xf numFmtId="0" fontId="13" fillId="0" borderId="0" xfId="6" applyFill="1" applyAlignment="1">
      <alignment horizontal="left" vertical="top" wrapText="1"/>
    </xf>
    <xf numFmtId="0" fontId="28" fillId="0" borderId="0" xfId="0" quotePrefix="1" applyFont="1" applyFill="1" applyBorder="1"/>
    <xf numFmtId="0" fontId="10" fillId="0" borderId="0" xfId="0" applyFont="1" applyFill="1" applyBorder="1"/>
    <xf numFmtId="164" fontId="7" fillId="0" borderId="0" xfId="0" applyNumberFormat="1" applyFont="1" applyFill="1" applyBorder="1"/>
    <xf numFmtId="0" fontId="10" fillId="0" borderId="0" xfId="0" applyFont="1" applyFill="1" applyBorder="1" applyAlignment="1"/>
    <xf numFmtId="169" fontId="0" fillId="0" borderId="0" xfId="3" applyNumberFormat="1" applyFont="1" applyFill="1" applyBorder="1"/>
    <xf numFmtId="164" fontId="7" fillId="0" borderId="0" xfId="3" applyNumberFormat="1" applyFont="1" applyFill="1" applyBorder="1"/>
    <xf numFmtId="1" fontId="0" fillId="0" borderId="0" xfId="0" applyNumberFormat="1" applyFill="1" applyBorder="1"/>
    <xf numFmtId="1" fontId="13" fillId="0" borderId="0" xfId="0" applyNumberFormat="1" applyFont="1" applyFill="1" applyBorder="1"/>
    <xf numFmtId="9" fontId="0" fillId="0" borderId="0" xfId="0" applyNumberFormat="1" applyFill="1" applyBorder="1" applyAlignment="1">
      <alignment horizontal="center"/>
    </xf>
    <xf numFmtId="0" fontId="42" fillId="0" borderId="0" xfId="0" applyFont="1" applyFill="1" applyBorder="1"/>
    <xf numFmtId="164" fontId="13" fillId="0" borderId="0" xfId="0" applyNumberFormat="1" applyFont="1" applyFill="1" applyBorder="1"/>
    <xf numFmtId="3" fontId="11" fillId="0" borderId="0" xfId="0" applyNumberFormat="1" applyFont="1" applyFill="1" applyAlignment="1">
      <alignment horizontal="center"/>
    </xf>
    <xf numFmtId="0" fontId="12" fillId="0" borderId="0" xfId="0" applyFont="1"/>
    <xf numFmtId="3" fontId="12" fillId="0" borderId="0" xfId="0" applyNumberFormat="1" applyFont="1" applyFill="1" applyAlignment="1">
      <alignment horizontal="center" wrapText="1"/>
    </xf>
    <xf numFmtId="3" fontId="12" fillId="0" borderId="0" xfId="0" applyNumberFormat="1" applyFont="1" applyFill="1" applyBorder="1" applyAlignment="1">
      <alignment horizontal="right"/>
    </xf>
    <xf numFmtId="164" fontId="12" fillId="0" borderId="0" xfId="0" applyNumberFormat="1" applyFont="1" applyFill="1" applyAlignment="1">
      <alignment horizontal="center"/>
    </xf>
    <xf numFmtId="164" fontId="12" fillId="0" borderId="0" xfId="0" applyNumberFormat="1" applyFont="1" applyAlignment="1">
      <alignment horizontal="center"/>
    </xf>
    <xf numFmtId="0" fontId="12" fillId="0" borderId="0" xfId="0" applyFont="1" applyFill="1"/>
    <xf numFmtId="0" fontId="11" fillId="0" borderId="0" xfId="0" applyFont="1" applyFill="1" applyAlignment="1">
      <alignment horizontal="center"/>
    </xf>
    <xf numFmtId="3" fontId="12" fillId="0" borderId="0" xfId="0" applyNumberFormat="1" applyFont="1" applyAlignment="1">
      <alignment horizontal="right"/>
    </xf>
    <xf numFmtId="3" fontId="12" fillId="0" borderId="0" xfId="0" applyNumberFormat="1" applyFont="1" applyAlignment="1">
      <alignment horizontal="center"/>
    </xf>
    <xf numFmtId="3" fontId="12" fillId="0" borderId="0" xfId="0" applyNumberFormat="1" applyFont="1" applyFill="1" applyAlignment="1">
      <alignment horizontal="center"/>
    </xf>
    <xf numFmtId="0" fontId="18" fillId="4" borderId="0" xfId="27" applyFont="1" applyFill="1" applyBorder="1" applyAlignment="1">
      <alignment horizontal="right"/>
    </xf>
    <xf numFmtId="0" fontId="18" fillId="4" borderId="0" xfId="27" quotePrefix="1" applyFont="1" applyFill="1" applyBorder="1" applyAlignment="1">
      <alignment horizontal="right"/>
    </xf>
    <xf numFmtId="0" fontId="32" fillId="4" borderId="0" xfId="27" quotePrefix="1" applyFont="1" applyFill="1" applyBorder="1" applyAlignment="1">
      <alignment horizontal="right"/>
    </xf>
    <xf numFmtId="0" fontId="45" fillId="4" borderId="0" xfId="27" applyFont="1" applyFill="1" applyBorder="1" applyAlignment="1">
      <alignment horizontal="right"/>
    </xf>
    <xf numFmtId="0" fontId="8" fillId="0" borderId="0" xfId="27" applyFont="1" applyAlignment="1">
      <alignment horizontal="right"/>
    </xf>
    <xf numFmtId="0" fontId="2" fillId="0" borderId="0" xfId="6" applyFont="1"/>
    <xf numFmtId="0" fontId="8" fillId="0" borderId="0" xfId="27" applyFont="1" applyFill="1"/>
    <xf numFmtId="0" fontId="8" fillId="0" borderId="0" xfId="27" applyFont="1"/>
    <xf numFmtId="3" fontId="18" fillId="0" borderId="0" xfId="27" applyNumberFormat="1" applyFont="1" applyFill="1" applyBorder="1" applyAlignment="1">
      <alignment horizontal="left"/>
    </xf>
    <xf numFmtId="164" fontId="18" fillId="0" borderId="0" xfId="27" applyNumberFormat="1" applyFont="1" applyFill="1" applyBorder="1" applyAlignment="1">
      <alignment horizontal="right"/>
    </xf>
    <xf numFmtId="164" fontId="46" fillId="0" borderId="0" xfId="6" applyNumberFormat="1" applyFont="1"/>
    <xf numFmtId="0" fontId="18" fillId="0" borderId="0" xfId="27" applyFont="1" applyFill="1" applyBorder="1" applyAlignment="1">
      <alignment horizontal="left"/>
    </xf>
    <xf numFmtId="0" fontId="32" fillId="0" borderId="0" xfId="27" applyFont="1" applyFill="1" applyBorder="1" applyAlignment="1">
      <alignment horizontal="left"/>
    </xf>
    <xf numFmtId="164" fontId="32" fillId="0" borderId="0" xfId="27" applyNumberFormat="1" applyFont="1" applyFill="1" applyBorder="1" applyAlignment="1">
      <alignment horizontal="right"/>
    </xf>
    <xf numFmtId="9" fontId="18" fillId="0" borderId="0" xfId="10" applyFont="1" applyFill="1" applyBorder="1" applyAlignment="1">
      <alignment horizontal="right"/>
    </xf>
    <xf numFmtId="3" fontId="32" fillId="0" borderId="0" xfId="27" applyNumberFormat="1" applyFont="1" applyFill="1" applyBorder="1" applyAlignment="1">
      <alignment horizontal="left"/>
    </xf>
    <xf numFmtId="3" fontId="18" fillId="0" borderId="0" xfId="27" applyNumberFormat="1" applyFont="1" applyFill="1" applyBorder="1" applyAlignment="1">
      <alignment horizontal="center"/>
    </xf>
    <xf numFmtId="14" fontId="32" fillId="0" borderId="0" xfId="27" applyNumberFormat="1" applyFont="1" applyFill="1" applyBorder="1" applyAlignment="1">
      <alignment horizontal="center"/>
    </xf>
    <xf numFmtId="9" fontId="18" fillId="0" borderId="0" xfId="10" applyFont="1" applyFill="1" applyBorder="1" applyAlignment="1">
      <alignment horizontal="center"/>
    </xf>
    <xf numFmtId="164" fontId="18" fillId="0" borderId="0" xfId="27" applyNumberFormat="1" applyFont="1" applyFill="1" applyAlignment="1">
      <alignment horizontal="right"/>
    </xf>
    <xf numFmtId="9" fontId="18" fillId="0" borderId="0" xfId="1" applyFont="1" applyFill="1" applyBorder="1" applyAlignment="1">
      <alignment horizontal="right"/>
    </xf>
    <xf numFmtId="9" fontId="18" fillId="0" borderId="0" xfId="10" applyNumberFormat="1" applyFont="1" applyFill="1" applyBorder="1" applyAlignment="1">
      <alignment horizontal="right"/>
    </xf>
    <xf numFmtId="3" fontId="32" fillId="0" borderId="12" xfId="27" applyNumberFormat="1" applyFont="1" applyFill="1" applyBorder="1" applyAlignment="1">
      <alignment horizontal="left"/>
    </xf>
    <xf numFmtId="9" fontId="18" fillId="0" borderId="12" xfId="10" applyNumberFormat="1" applyFont="1" applyFill="1" applyBorder="1" applyAlignment="1">
      <alignment horizontal="right"/>
    </xf>
    <xf numFmtId="0" fontId="2" fillId="0" borderId="0" xfId="6" applyFont="1" applyAlignment="1">
      <alignment horizontal="right"/>
    </xf>
    <xf numFmtId="0" fontId="18" fillId="0" borderId="0" xfId="35" applyFont="1" applyAlignment="1">
      <alignment horizontal="right"/>
    </xf>
    <xf numFmtId="0" fontId="18" fillId="0" borderId="0" xfId="35" applyFont="1" applyFill="1" applyAlignment="1">
      <alignment horizontal="right"/>
    </xf>
    <xf numFmtId="44" fontId="18" fillId="0" borderId="0" xfId="3" applyFont="1" applyFill="1" applyAlignment="1">
      <alignment horizontal="right"/>
    </xf>
    <xf numFmtId="9" fontId="18" fillId="0" borderId="0" xfId="1" applyFont="1" applyFill="1" applyAlignment="1">
      <alignment horizontal="right"/>
    </xf>
    <xf numFmtId="0" fontId="46" fillId="0" borderId="0" xfId="6" applyFont="1" applyFill="1"/>
    <xf numFmtId="0" fontId="32" fillId="5" borderId="2" xfId="35" applyFont="1" applyFill="1" applyBorder="1"/>
    <xf numFmtId="3" fontId="32" fillId="6" borderId="2" xfId="36" quotePrefix="1" applyNumberFormat="1" applyFont="1" applyFill="1" applyBorder="1" applyAlignment="1">
      <alignment horizontal="right"/>
    </xf>
    <xf numFmtId="3" fontId="32" fillId="6" borderId="2" xfId="36" applyNumberFormat="1" applyFont="1" applyFill="1" applyBorder="1" applyAlignment="1">
      <alignment horizontal="right"/>
    </xf>
    <xf numFmtId="3" fontId="32" fillId="6" borderId="2" xfId="35" applyNumberFormat="1" applyFont="1" applyFill="1" applyBorder="1" applyAlignment="1">
      <alignment horizontal="right"/>
    </xf>
    <xf numFmtId="3" fontId="32" fillId="6" borderId="2" xfId="35" quotePrefix="1" applyNumberFormat="1" applyFont="1" applyFill="1" applyBorder="1" applyAlignment="1">
      <alignment horizontal="right"/>
    </xf>
    <xf numFmtId="0" fontId="18" fillId="0" borderId="0" xfId="35" applyFont="1" applyFill="1"/>
    <xf numFmtId="3" fontId="18" fillId="0" borderId="0" xfId="37" applyNumberFormat="1" applyFont="1"/>
    <xf numFmtId="164" fontId="18" fillId="0" borderId="0" xfId="35" applyNumberFormat="1" applyFont="1" applyFill="1"/>
    <xf numFmtId="164" fontId="18" fillId="0" borderId="0" xfId="35" applyNumberFormat="1" applyFont="1" applyFill="1" applyAlignment="1">
      <alignment horizontal="right"/>
    </xf>
    <xf numFmtId="164" fontId="18" fillId="0" borderId="0" xfId="36" applyNumberFormat="1" applyFont="1" applyFill="1" applyAlignment="1">
      <alignment horizontal="right"/>
    </xf>
    <xf numFmtId="164" fontId="46" fillId="0" borderId="0" xfId="6" applyNumberFormat="1" applyFont="1" applyFill="1"/>
    <xf numFmtId="0" fontId="46" fillId="0" borderId="0" xfId="6" applyFont="1"/>
    <xf numFmtId="3" fontId="46" fillId="0" borderId="0" xfId="6" applyNumberFormat="1" applyFont="1"/>
    <xf numFmtId="164" fontId="18" fillId="0" borderId="0" xfId="35" applyNumberFormat="1" applyFont="1" applyFill="1" applyBorder="1" applyAlignment="1">
      <alignment horizontal="right"/>
    </xf>
    <xf numFmtId="174" fontId="46" fillId="0" borderId="0" xfId="6" applyNumberFormat="1" applyFont="1" applyFill="1"/>
    <xf numFmtId="164" fontId="18" fillId="0" borderId="0" xfId="35" applyNumberFormat="1" applyFont="1" applyFill="1" applyAlignment="1"/>
    <xf numFmtId="164" fontId="18" fillId="0" borderId="0" xfId="35" applyNumberFormat="1" applyFont="1" applyFill="1" applyAlignment="1">
      <alignment vertical="center"/>
    </xf>
    <xf numFmtId="164" fontId="18" fillId="0" borderId="0" xfId="38" applyNumberFormat="1" applyFont="1" applyFill="1" applyAlignment="1">
      <alignment horizontal="right"/>
    </xf>
    <xf numFmtId="0" fontId="32" fillId="5" borderId="2" xfId="35" applyFont="1" applyFill="1" applyBorder="1" applyAlignment="1">
      <alignment wrapText="1"/>
    </xf>
    <xf numFmtId="164" fontId="46" fillId="0" borderId="0" xfId="39" applyNumberFormat="1" applyFont="1" applyFill="1" applyAlignment="1">
      <alignment horizontal="right"/>
    </xf>
    <xf numFmtId="3" fontId="18" fillId="0" borderId="0" xfId="9" applyNumberFormat="1" applyFont="1" applyFill="1" applyBorder="1" applyAlignment="1">
      <alignment horizontal="right"/>
    </xf>
    <xf numFmtId="164" fontId="46" fillId="0" borderId="0" xfId="6" applyNumberFormat="1" applyFont="1" applyAlignment="1">
      <alignment horizontal="right"/>
    </xf>
    <xf numFmtId="0" fontId="18" fillId="0" borderId="0" xfId="35" applyFont="1" applyFill="1" applyBorder="1"/>
    <xf numFmtId="164" fontId="18" fillId="0" borderId="0" xfId="35" applyNumberFormat="1" applyFont="1" applyFill="1" applyBorder="1"/>
    <xf numFmtId="0" fontId="18" fillId="0" borderId="1" xfId="35" applyFont="1" applyFill="1" applyBorder="1"/>
    <xf numFmtId="164" fontId="18" fillId="0" borderId="1" xfId="35" applyNumberFormat="1" applyFont="1" applyFill="1" applyBorder="1"/>
    <xf numFmtId="176" fontId="18" fillId="0" borderId="0" xfId="35" applyNumberFormat="1" applyFont="1" applyFill="1" applyAlignment="1">
      <alignment horizontal="right"/>
    </xf>
    <xf numFmtId="0" fontId="46" fillId="0" borderId="0" xfId="6" applyFont="1" applyFill="1" applyAlignment="1">
      <alignment horizontal="right"/>
    </xf>
    <xf numFmtId="0" fontId="46" fillId="0" borderId="0" xfId="6" applyFont="1" applyAlignment="1">
      <alignment horizontal="right"/>
    </xf>
    <xf numFmtId="0" fontId="18" fillId="0" borderId="0" xfId="6" applyFont="1" applyFill="1"/>
    <xf numFmtId="0" fontId="18" fillId="0" borderId="0" xfId="35" applyFont="1"/>
    <xf numFmtId="3" fontId="18" fillId="0" borderId="0" xfId="35" applyNumberFormat="1" applyFont="1" applyFill="1" applyAlignment="1">
      <alignment horizontal="right"/>
    </xf>
    <xf numFmtId="3" fontId="18" fillId="0" borderId="0" xfId="35" applyNumberFormat="1" applyFont="1" applyFill="1" applyBorder="1" applyAlignment="1">
      <alignment horizontal="right"/>
    </xf>
    <xf numFmtId="0" fontId="6" fillId="0" borderId="12" xfId="0" applyFont="1" applyBorder="1" applyAlignment="1">
      <alignment horizontal="left" vertical="center"/>
    </xf>
    <xf numFmtId="0" fontId="48" fillId="0" borderId="13" xfId="0" applyFont="1" applyFill="1" applyBorder="1" applyAlignment="1">
      <alignment horizontal="left"/>
    </xf>
    <xf numFmtId="0" fontId="0" fillId="0" borderId="0" xfId="0" applyBorder="1" applyAlignment="1">
      <alignment wrapText="1"/>
    </xf>
    <xf numFmtId="0" fontId="8" fillId="0" borderId="0" xfId="0" applyFont="1" applyBorder="1" applyAlignment="1">
      <alignment wrapText="1"/>
    </xf>
    <xf numFmtId="3" fontId="32" fillId="5" borderId="14" xfId="0" applyNumberFormat="1" applyFont="1" applyFill="1" applyBorder="1" applyAlignment="1">
      <alignment horizontal="center"/>
    </xf>
    <xf numFmtId="3" fontId="32" fillId="5" borderId="2" xfId="0" applyNumberFormat="1" applyFont="1" applyFill="1" applyBorder="1" applyAlignment="1">
      <alignment horizontal="center"/>
    </xf>
    <xf numFmtId="3" fontId="49" fillId="0" borderId="0" xfId="0" applyNumberFormat="1" applyFont="1" applyFill="1" applyBorder="1" applyAlignment="1">
      <alignment horizontal="center"/>
    </xf>
    <xf numFmtId="0" fontId="0" fillId="0" borderId="13" xfId="0" applyBorder="1"/>
    <xf numFmtId="3" fontId="32" fillId="0" borderId="0" xfId="0" applyNumberFormat="1" applyFont="1" applyFill="1" applyBorder="1" applyAlignment="1">
      <alignment horizontal="center"/>
    </xf>
    <xf numFmtId="3" fontId="32" fillId="0" borderId="0" xfId="0" applyNumberFormat="1" applyFont="1" applyFill="1" applyBorder="1" applyAlignment="1">
      <alignment horizontal="right"/>
    </xf>
    <xf numFmtId="3" fontId="32" fillId="0" borderId="0" xfId="0" quotePrefix="1" applyNumberFormat="1" applyFont="1" applyFill="1" applyBorder="1" applyAlignment="1">
      <alignment horizontal="right"/>
    </xf>
    <xf numFmtId="0" fontId="32" fillId="5" borderId="14" xfId="0" applyFont="1" applyFill="1" applyBorder="1"/>
    <xf numFmtId="3" fontId="32" fillId="5" borderId="2" xfId="0" applyNumberFormat="1" applyFont="1" applyFill="1" applyBorder="1" applyAlignment="1">
      <alignment horizontal="right"/>
    </xf>
    <xf numFmtId="3" fontId="32" fillId="5" borderId="2" xfId="0" quotePrefix="1" applyNumberFormat="1" applyFont="1" applyFill="1" applyBorder="1" applyAlignment="1">
      <alignment horizontal="right"/>
    </xf>
    <xf numFmtId="0" fontId="18" fillId="0" borderId="13" xfId="0" applyFont="1" applyFill="1" applyBorder="1"/>
    <xf numFmtId="164" fontId="18" fillId="0" borderId="0" xfId="0" applyNumberFormat="1" applyFont="1" applyFill="1" applyBorder="1" applyAlignment="1">
      <alignment horizontal="right"/>
    </xf>
    <xf numFmtId="5" fontId="18" fillId="0" borderId="0" xfId="0" applyNumberFormat="1" applyFont="1" applyFill="1" applyBorder="1" applyAlignment="1">
      <alignment horizontal="right"/>
    </xf>
    <xf numFmtId="0" fontId="18" fillId="0" borderId="13" xfId="8" applyFont="1" applyFill="1" applyBorder="1"/>
    <xf numFmtId="0" fontId="32" fillId="5" borderId="2" xfId="0" applyFont="1" applyFill="1" applyBorder="1"/>
    <xf numFmtId="3" fontId="18" fillId="0" borderId="0" xfId="0" applyNumberFormat="1" applyFont="1"/>
    <xf numFmtId="3" fontId="18" fillId="0" borderId="0" xfId="0" applyNumberFormat="1" applyFont="1" applyFill="1" applyBorder="1"/>
    <xf numFmtId="164" fontId="18" fillId="0" borderId="0" xfId="0" applyNumberFormat="1" applyFont="1"/>
    <xf numFmtId="164" fontId="18" fillId="0" borderId="0" xfId="0" applyNumberFormat="1" applyFont="1" applyFill="1"/>
    <xf numFmtId="164" fontId="18" fillId="0" borderId="0" xfId="2" applyNumberFormat="1" applyFont="1" applyFill="1" applyBorder="1" applyAlignment="1">
      <alignment horizontal="right"/>
    </xf>
    <xf numFmtId="3" fontId="32" fillId="5" borderId="2" xfId="2" applyNumberFormat="1" applyFont="1" applyFill="1" applyBorder="1" applyAlignment="1">
      <alignment horizontal="right"/>
    </xf>
    <xf numFmtId="3" fontId="18" fillId="0" borderId="0" xfId="0" applyNumberFormat="1" applyFont="1" applyFill="1"/>
    <xf numFmtId="0" fontId="18" fillId="0" borderId="0" xfId="8" applyFont="1" applyFill="1" applyBorder="1"/>
    <xf numFmtId="0" fontId="18" fillId="0" borderId="1" xfId="8" applyFont="1" applyFill="1" applyBorder="1"/>
    <xf numFmtId="164" fontId="18" fillId="0" borderId="1" xfId="2" applyNumberFormat="1" applyFont="1" applyFill="1" applyBorder="1" applyAlignment="1">
      <alignment horizontal="right"/>
    </xf>
    <xf numFmtId="0" fontId="32" fillId="5" borderId="15" xfId="0" applyFont="1" applyFill="1" applyBorder="1"/>
    <xf numFmtId="3" fontId="32" fillId="5" borderId="1" xfId="2" applyNumberFormat="1" applyFont="1" applyFill="1" applyBorder="1" applyAlignment="1">
      <alignment horizontal="right"/>
    </xf>
    <xf numFmtId="3" fontId="32" fillId="5" borderId="1" xfId="0" applyNumberFormat="1" applyFont="1" applyFill="1" applyBorder="1" applyAlignment="1">
      <alignment horizontal="center"/>
    </xf>
    <xf numFmtId="3" fontId="32" fillId="5" borderId="1" xfId="0" applyNumberFormat="1" applyFont="1" applyFill="1" applyBorder="1" applyAlignment="1">
      <alignment horizontal="right"/>
    </xf>
    <xf numFmtId="3" fontId="32" fillId="5" borderId="1" xfId="0" quotePrefix="1" applyNumberFormat="1" applyFont="1" applyFill="1" applyBorder="1" applyAlignment="1">
      <alignment horizontal="right"/>
    </xf>
    <xf numFmtId="0" fontId="18" fillId="0" borderId="16" xfId="8" applyFont="1" applyFill="1" applyBorder="1"/>
    <xf numFmtId="164" fontId="18" fillId="0" borderId="12" xfId="2" applyNumberFormat="1" applyFont="1" applyFill="1" applyBorder="1" applyAlignment="1">
      <alignment horizontal="right"/>
    </xf>
    <xf numFmtId="0" fontId="18" fillId="0" borderId="0" xfId="0" applyFont="1" applyFill="1"/>
    <xf numFmtId="0" fontId="0" fillId="0" borderId="12" xfId="0" applyBorder="1"/>
    <xf numFmtId="0" fontId="48" fillId="0" borderId="17" xfId="0" applyFont="1" applyFill="1" applyBorder="1" applyAlignment="1">
      <alignment horizontal="left"/>
    </xf>
    <xf numFmtId="0" fontId="0" fillId="0" borderId="18" xfId="0" applyBorder="1" applyAlignment="1">
      <alignment wrapText="1"/>
    </xf>
    <xf numFmtId="0" fontId="8" fillId="0" borderId="18" xfId="0" applyFont="1" applyBorder="1" applyAlignment="1">
      <alignment wrapText="1"/>
    </xf>
    <xf numFmtId="0" fontId="0" fillId="0" borderId="18" xfId="0" applyFill="1" applyBorder="1"/>
    <xf numFmtId="3" fontId="18" fillId="0" borderId="0" xfId="40" applyNumberFormat="1" applyFont="1" applyFill="1" applyBorder="1" applyAlignment="1">
      <alignment horizontal="right"/>
    </xf>
    <xf numFmtId="164" fontId="18" fillId="0" borderId="0" xfId="40" applyNumberFormat="1" applyFont="1" applyFill="1" applyBorder="1" applyAlignment="1">
      <alignment horizontal="right"/>
    </xf>
    <xf numFmtId="0" fontId="18" fillId="0" borderId="12" xfId="8" applyFont="1" applyFill="1" applyBorder="1"/>
    <xf numFmtId="3" fontId="18" fillId="0" borderId="0" xfId="41" applyNumberFormat="1" applyFont="1" applyFill="1" applyBorder="1" applyAlignment="1">
      <alignment horizontal="right"/>
    </xf>
    <xf numFmtId="164" fontId="18" fillId="0" borderId="0" xfId="41" applyNumberFormat="1" applyFont="1" applyFill="1" applyBorder="1" applyAlignment="1">
      <alignment horizontal="right"/>
    </xf>
    <xf numFmtId="1" fontId="0" fillId="0" borderId="0" xfId="0" applyNumberFormat="1"/>
    <xf numFmtId="0" fontId="7" fillId="0" borderId="0" xfId="42" applyFont="1" applyFill="1" applyBorder="1" applyAlignment="1">
      <alignment vertical="center"/>
    </xf>
    <xf numFmtId="0" fontId="7" fillId="0" borderId="0" xfId="42" applyFont="1" applyFill="1" applyBorder="1" applyAlignment="1">
      <alignment horizontal="center"/>
    </xf>
    <xf numFmtId="164" fontId="7" fillId="0" borderId="0" xfId="42" applyNumberFormat="1" applyFont="1" applyFill="1" applyBorder="1" applyAlignment="1">
      <alignment horizontal="center"/>
    </xf>
    <xf numFmtId="0" fontId="8" fillId="0" borderId="0" xfId="42" applyFont="1" applyFill="1" applyBorder="1" applyAlignment="1">
      <alignment horizontal="center"/>
    </xf>
    <xf numFmtId="175" fontId="8" fillId="0" borderId="0" xfId="2" applyNumberFormat="1" applyFont="1" applyFill="1" applyBorder="1" applyAlignment="1">
      <alignment horizontal="center"/>
    </xf>
    <xf numFmtId="0" fontId="8" fillId="0" borderId="0" xfId="8" applyFont="1" applyFill="1" applyBorder="1" applyAlignment="1">
      <alignment horizontal="center"/>
    </xf>
    <xf numFmtId="175" fontId="26" fillId="0" borderId="0" xfId="2" applyNumberFormat="1" applyFont="1" applyFill="1" applyBorder="1" applyAlignment="1">
      <alignment horizontal="center"/>
    </xf>
    <xf numFmtId="3" fontId="26" fillId="0" borderId="0" xfId="0" applyNumberFormat="1" applyFont="1" applyFill="1" applyBorder="1"/>
    <xf numFmtId="164" fontId="26" fillId="0" borderId="0" xfId="0" applyNumberFormat="1" applyFont="1" applyFill="1" applyBorder="1"/>
    <xf numFmtId="0" fontId="26" fillId="0" borderId="0" xfId="0" applyFont="1" applyFill="1" applyBorder="1" applyAlignment="1">
      <alignment horizontal="center"/>
    </xf>
    <xf numFmtId="0" fontId="28" fillId="0" borderId="1" xfId="0" applyFont="1" applyFill="1" applyBorder="1"/>
    <xf numFmtId="0" fontId="8" fillId="0" borderId="0" xfId="0" quotePrefix="1" applyFont="1" applyFill="1" applyBorder="1"/>
    <xf numFmtId="9" fontId="8" fillId="0" borderId="0" xfId="1" applyFont="1" applyFill="1" applyBorder="1"/>
    <xf numFmtId="164" fontId="8" fillId="0" borderId="0" xfId="0" applyNumberFormat="1" applyFont="1" applyFill="1" applyBorder="1"/>
    <xf numFmtId="9" fontId="8" fillId="0" borderId="0" xfId="0" applyNumberFormat="1" applyFont="1" applyFill="1" applyBorder="1" applyAlignment="1">
      <alignment horizontal="left"/>
    </xf>
    <xf numFmtId="0" fontId="7" fillId="0" borderId="0" xfId="0" applyFont="1" applyFill="1" applyBorder="1" applyAlignment="1"/>
    <xf numFmtId="164" fontId="8" fillId="0" borderId="0" xfId="3" applyNumberFormat="1" applyFont="1" applyFill="1" applyBorder="1"/>
    <xf numFmtId="169" fontId="8" fillId="0" borderId="0" xfId="3" applyNumberFormat="1" applyFont="1" applyFill="1" applyBorder="1"/>
    <xf numFmtId="0" fontId="7" fillId="0" borderId="1" xfId="0" applyFont="1" applyFill="1" applyBorder="1"/>
    <xf numFmtId="164" fontId="33" fillId="0" borderId="0" xfId="0" applyNumberFormat="1" applyFont="1" applyFill="1" applyBorder="1"/>
    <xf numFmtId="164" fontId="22" fillId="0" borderId="0" xfId="0" applyNumberFormat="1" applyFont="1" applyFill="1" applyBorder="1"/>
    <xf numFmtId="0" fontId="7" fillId="2" borderId="2" xfId="0" applyFont="1" applyFill="1" applyBorder="1"/>
    <xf numFmtId="0" fontId="8" fillId="2" borderId="2" xfId="0" applyFont="1" applyFill="1" applyBorder="1"/>
    <xf numFmtId="175" fontId="7" fillId="2" borderId="2" xfId="2" applyNumberFormat="1" applyFont="1" applyFill="1" applyBorder="1" applyAlignment="1">
      <alignment horizontal="center"/>
    </xf>
    <xf numFmtId="0" fontId="7" fillId="2" borderId="2" xfId="0" applyFont="1" applyFill="1" applyBorder="1" applyAlignment="1">
      <alignment horizontal="center"/>
    </xf>
    <xf numFmtId="0" fontId="7" fillId="2" borderId="2" xfId="0" quotePrefix="1" applyFont="1" applyFill="1" applyBorder="1" applyAlignment="1">
      <alignment horizontal="center"/>
    </xf>
    <xf numFmtId="0" fontId="0" fillId="2" borderId="2" xfId="0" applyFill="1" applyBorder="1"/>
    <xf numFmtId="0" fontId="7" fillId="0" borderId="0" xfId="0" applyFont="1"/>
    <xf numFmtId="0" fontId="18" fillId="0" borderId="0" xfId="9" applyFont="1" applyFill="1" applyBorder="1"/>
    <xf numFmtId="0" fontId="6" fillId="2" borderId="2" xfId="0" applyFont="1" applyFill="1" applyBorder="1"/>
    <xf numFmtId="0" fontId="18" fillId="2" borderId="2" xfId="0" applyFont="1" applyFill="1" applyBorder="1"/>
    <xf numFmtId="0" fontId="6" fillId="0" borderId="0" xfId="44" applyFont="1" applyFill="1" applyBorder="1" applyAlignment="1">
      <alignment vertical="center"/>
    </xf>
    <xf numFmtId="3" fontId="12" fillId="2" borderId="2" xfId="26" applyNumberFormat="1" applyFont="1" applyFill="1" applyBorder="1" applyAlignment="1">
      <alignment horizontal="center" wrapText="1"/>
    </xf>
    <xf numFmtId="164" fontId="12" fillId="2" borderId="2" xfId="26" applyNumberFormat="1" applyFont="1" applyFill="1" applyBorder="1" applyAlignment="1">
      <alignment horizontal="center" wrapText="1"/>
    </xf>
    <xf numFmtId="0" fontId="39" fillId="2" borderId="2" xfId="0" applyFont="1" applyFill="1" applyBorder="1" applyAlignment="1">
      <alignment horizontal="left"/>
    </xf>
    <xf numFmtId="3" fontId="50" fillId="0" borderId="0" xfId="0" applyNumberFormat="1" applyFont="1" applyFill="1" applyBorder="1" applyAlignment="1">
      <alignment horizontal="right"/>
    </xf>
    <xf numFmtId="0" fontId="42" fillId="2" borderId="2" xfId="45" applyFont="1" applyFill="1" applyBorder="1" applyAlignment="1">
      <alignment wrapText="1"/>
    </xf>
    <xf numFmtId="3" fontId="12" fillId="2" borderId="2" xfId="46" applyNumberFormat="1" applyFont="1" applyFill="1" applyBorder="1" applyAlignment="1">
      <alignment horizontal="center" wrapText="1"/>
    </xf>
    <xf numFmtId="164" fontId="12" fillId="2" borderId="2" xfId="46" applyNumberFormat="1" applyFont="1" applyFill="1" applyBorder="1" applyAlignment="1">
      <alignment horizontal="center" wrapText="1"/>
    </xf>
    <xf numFmtId="0" fontId="42" fillId="2" borderId="2" xfId="47" applyFont="1" applyFill="1" applyBorder="1" applyAlignment="1">
      <alignment wrapText="1"/>
    </xf>
    <xf numFmtId="3" fontId="12" fillId="2" borderId="2" xfId="48" applyNumberFormat="1" applyFont="1" applyFill="1" applyBorder="1" applyAlignment="1">
      <alignment horizontal="center" wrapText="1"/>
    </xf>
    <xf numFmtId="164" fontId="12" fillId="2" borderId="2" xfId="48" applyNumberFormat="1" applyFont="1" applyFill="1" applyBorder="1" applyAlignment="1">
      <alignment horizontal="center" wrapText="1"/>
    </xf>
    <xf numFmtId="0" fontId="51" fillId="0" borderId="0" xfId="0" applyFont="1" applyFill="1" applyAlignment="1">
      <alignment horizontal="center"/>
    </xf>
    <xf numFmtId="0" fontId="51" fillId="0" borderId="1" xfId="0" applyFont="1" applyFill="1" applyBorder="1" applyAlignment="1">
      <alignment horizontal="center"/>
    </xf>
    <xf numFmtId="3" fontId="12" fillId="0" borderId="1" xfId="0" applyNumberFormat="1" applyFont="1" applyBorder="1" applyAlignment="1">
      <alignment horizontal="right"/>
    </xf>
    <xf numFmtId="164" fontId="12" fillId="0" borderId="1" xfId="0" applyNumberFormat="1" applyFont="1" applyBorder="1" applyAlignment="1">
      <alignment horizontal="center"/>
    </xf>
    <xf numFmtId="164" fontId="12" fillId="0" borderId="1" xfId="0" applyNumberFormat="1" applyFont="1" applyFill="1" applyBorder="1" applyAlignment="1">
      <alignment horizontal="center"/>
    </xf>
    <xf numFmtId="164" fontId="12" fillId="0" borderId="0" xfId="2" applyNumberFormat="1" applyFont="1" applyFill="1" applyBorder="1" applyAlignment="1">
      <alignment horizontal="center"/>
    </xf>
    <xf numFmtId="164" fontId="50" fillId="0" borderId="0" xfId="2" applyNumberFormat="1" applyFont="1" applyFill="1" applyBorder="1" applyAlignment="1">
      <alignment horizontal="center"/>
    </xf>
    <xf numFmtId="0" fontId="32" fillId="2" borderId="2" xfId="27" applyFont="1" applyFill="1" applyBorder="1" applyAlignment="1">
      <alignment horizontal="left" wrapText="1"/>
    </xf>
    <xf numFmtId="3" fontId="32" fillId="2" borderId="2" xfId="28" quotePrefix="1" applyNumberFormat="1" applyFont="1" applyFill="1" applyBorder="1" applyAlignment="1">
      <alignment horizontal="right"/>
    </xf>
    <xf numFmtId="3" fontId="32" fillId="2" borderId="2" xfId="28" quotePrefix="1" applyNumberFormat="1" applyFont="1" applyFill="1" applyBorder="1" applyAlignment="1">
      <alignment horizontal="right" wrapText="1"/>
    </xf>
    <xf numFmtId="0" fontId="32" fillId="2" borderId="2" xfId="29" applyFont="1" applyFill="1" applyBorder="1" applyAlignment="1">
      <alignment wrapText="1"/>
    </xf>
    <xf numFmtId="0" fontId="32" fillId="2" borderId="2" xfId="30" applyFont="1" applyFill="1" applyBorder="1" applyAlignment="1">
      <alignment wrapText="1"/>
    </xf>
    <xf numFmtId="0" fontId="32" fillId="2" borderId="2" xfId="31" applyFont="1" applyFill="1" applyBorder="1" applyAlignment="1">
      <alignment wrapText="1"/>
    </xf>
    <xf numFmtId="0" fontId="32" fillId="2" borderId="2" xfId="32" applyFont="1" applyFill="1" applyBorder="1" applyAlignment="1">
      <alignment wrapText="1"/>
    </xf>
    <xf numFmtId="0" fontId="32" fillId="2" borderId="2" xfId="33" applyFont="1" applyFill="1" applyBorder="1" applyAlignment="1">
      <alignment wrapText="1"/>
    </xf>
    <xf numFmtId="0" fontId="32" fillId="2" borderId="2" xfId="34" applyFont="1" applyFill="1" applyBorder="1" applyAlignment="1">
      <alignment wrapText="1"/>
    </xf>
    <xf numFmtId="0" fontId="2" fillId="0" borderId="0" xfId="6" applyFont="1" applyFill="1"/>
    <xf numFmtId="164" fontId="8" fillId="0" borderId="0" xfId="27" applyNumberFormat="1" applyFont="1" applyFill="1"/>
    <xf numFmtId="0" fontId="6" fillId="0" borderId="0" xfId="35" applyFont="1" applyAlignment="1">
      <alignment vertical="center"/>
    </xf>
    <xf numFmtId="0" fontId="6" fillId="0" borderId="0" xfId="27" applyFont="1" applyAlignment="1">
      <alignment vertical="center"/>
    </xf>
    <xf numFmtId="41" fontId="18" fillId="0" borderId="0" xfId="35" applyNumberFormat="1" applyFont="1" applyFill="1" applyAlignment="1">
      <alignment horizontal="right"/>
    </xf>
    <xf numFmtId="41" fontId="18" fillId="0" borderId="0" xfId="35" applyNumberFormat="1" applyFont="1" applyFill="1" applyBorder="1" applyAlignment="1">
      <alignment horizontal="right"/>
    </xf>
    <xf numFmtId="41" fontId="18" fillId="0" borderId="12" xfId="35" applyNumberFormat="1" applyFont="1" applyFill="1" applyBorder="1" applyAlignment="1">
      <alignment horizontal="right"/>
    </xf>
    <xf numFmtId="41" fontId="18" fillId="0" borderId="1" xfId="35" applyNumberFormat="1" applyFont="1" applyFill="1" applyBorder="1" applyAlignment="1">
      <alignment horizontal="right"/>
    </xf>
    <xf numFmtId="0" fontId="46" fillId="0" borderId="0" xfId="0" applyFont="1" applyFill="1" applyBorder="1" applyAlignment="1">
      <alignment horizontal="center"/>
    </xf>
    <xf numFmtId="164" fontId="46" fillId="0" borderId="0" xfId="2" applyNumberFormat="1" applyFont="1" applyFill="1" applyBorder="1" applyAlignment="1">
      <alignment horizontal="center"/>
    </xf>
    <xf numFmtId="3" fontId="46" fillId="0" borderId="0" xfId="2" applyNumberFormat="1" applyFont="1" applyFill="1" applyBorder="1" applyAlignment="1">
      <alignment horizontal="center"/>
    </xf>
    <xf numFmtId="165" fontId="46" fillId="0" borderId="0" xfId="2" applyNumberFormat="1" applyFont="1" applyFill="1" applyBorder="1" applyAlignment="1">
      <alignment horizontal="center"/>
    </xf>
    <xf numFmtId="0" fontId="18" fillId="0" borderId="0" xfId="0" applyFont="1" applyFill="1" applyBorder="1" applyAlignment="1">
      <alignment horizontal="center"/>
    </xf>
    <xf numFmtId="0" fontId="8" fillId="2" borderId="6" xfId="42" applyFont="1" applyFill="1" applyBorder="1"/>
    <xf numFmtId="0" fontId="8" fillId="2" borderId="0" xfId="42" applyFont="1" applyFill="1" applyBorder="1"/>
    <xf numFmtId="0" fontId="7" fillId="2" borderId="1" xfId="42" applyFont="1" applyFill="1" applyBorder="1" applyAlignment="1">
      <alignment horizontal="center"/>
    </xf>
    <xf numFmtId="0" fontId="8" fillId="2" borderId="10" xfId="42" applyFont="1" applyFill="1" applyBorder="1" applyAlignment="1">
      <alignment horizontal="center"/>
    </xf>
    <xf numFmtId="164" fontId="8" fillId="2" borderId="3" xfId="42" applyNumberFormat="1" applyFont="1" applyFill="1" applyBorder="1" applyAlignment="1">
      <alignment horizontal="center"/>
    </xf>
    <xf numFmtId="0" fontId="8" fillId="2" borderId="11" xfId="42" applyFont="1" applyFill="1" applyBorder="1" applyAlignment="1">
      <alignment horizontal="center"/>
    </xf>
    <xf numFmtId="0" fontId="8" fillId="2" borderId="4" xfId="42" applyFont="1" applyFill="1" applyBorder="1" applyAlignment="1">
      <alignment horizontal="center"/>
    </xf>
    <xf numFmtId="175" fontId="8" fillId="2" borderId="11" xfId="2" applyNumberFormat="1" applyFont="1" applyFill="1" applyBorder="1" applyAlignment="1">
      <alignment horizontal="center"/>
    </xf>
    <xf numFmtId="0" fontId="18" fillId="0" borderId="1" xfId="0" applyFont="1" applyFill="1" applyBorder="1" applyAlignment="1">
      <alignment horizontal="center"/>
    </xf>
    <xf numFmtId="164" fontId="46" fillId="0" borderId="1" xfId="2" applyNumberFormat="1" applyFont="1" applyFill="1" applyBorder="1" applyAlignment="1">
      <alignment horizontal="center"/>
    </xf>
    <xf numFmtId="3" fontId="46" fillId="0" borderId="1" xfId="2" applyNumberFormat="1" applyFont="1" applyFill="1" applyBorder="1" applyAlignment="1">
      <alignment horizontal="center"/>
    </xf>
    <xf numFmtId="164" fontId="46" fillId="0" borderId="0" xfId="0" applyNumberFormat="1" applyFont="1" applyFill="1" applyBorder="1" applyAlignment="1">
      <alignment horizontal="center"/>
    </xf>
    <xf numFmtId="164" fontId="46" fillId="0" borderId="1" xfId="0" applyNumberFormat="1" applyFont="1" applyFill="1" applyBorder="1" applyAlignment="1">
      <alignment horizontal="center"/>
    </xf>
    <xf numFmtId="165" fontId="46" fillId="0" borderId="1" xfId="2" quotePrefix="1" applyNumberFormat="1" applyFont="1" applyFill="1" applyBorder="1" applyAlignment="1">
      <alignment horizontal="center"/>
    </xf>
    <xf numFmtId="9" fontId="53" fillId="0" borderId="0" xfId="9" applyNumberFormat="1" applyFont="1"/>
    <xf numFmtId="0" fontId="18" fillId="0" borderId="0" xfId="9" applyFont="1" applyFill="1"/>
    <xf numFmtId="0" fontId="18" fillId="0" borderId="0" xfId="9" applyFont="1"/>
    <xf numFmtId="0" fontId="32" fillId="5" borderId="1" xfId="9" applyFont="1" applyFill="1" applyBorder="1"/>
    <xf numFmtId="0" fontId="32" fillId="5" borderId="1" xfId="9" applyFont="1" applyFill="1" applyBorder="1" applyAlignment="1">
      <alignment horizontal="center"/>
    </xf>
    <xf numFmtId="0" fontId="32" fillId="0" borderId="0" xfId="9" applyFont="1"/>
    <xf numFmtId="0" fontId="53" fillId="0" borderId="0" xfId="9" applyFont="1"/>
    <xf numFmtId="0" fontId="47" fillId="0" borderId="0" xfId="9" applyFont="1" applyAlignment="1">
      <alignment vertical="center"/>
    </xf>
    <xf numFmtId="9" fontId="18" fillId="0" borderId="0" xfId="9" applyNumberFormat="1" applyFont="1"/>
    <xf numFmtId="9" fontId="54" fillId="5" borderId="1" xfId="9" applyNumberFormat="1" applyFont="1" applyFill="1" applyBorder="1" applyAlignment="1">
      <alignment vertical="center"/>
    </xf>
    <xf numFmtId="0" fontId="18" fillId="5" borderId="1" xfId="9" applyFont="1" applyFill="1" applyBorder="1"/>
    <xf numFmtId="9" fontId="54" fillId="5" borderId="1" xfId="9" applyNumberFormat="1" applyFont="1" applyFill="1" applyBorder="1" applyAlignment="1">
      <alignment horizontal="center" vertical="center"/>
    </xf>
    <xf numFmtId="0" fontId="54" fillId="5" borderId="1" xfId="9" applyFont="1" applyFill="1" applyBorder="1" applyAlignment="1">
      <alignment vertical="center"/>
    </xf>
    <xf numFmtId="9" fontId="47" fillId="0" borderId="0" xfId="9" applyNumberFormat="1" applyFont="1" applyAlignment="1">
      <alignment horizontal="center" vertical="center"/>
    </xf>
    <xf numFmtId="0" fontId="47" fillId="0" borderId="12" xfId="9" applyFont="1" applyBorder="1" applyAlignment="1">
      <alignment vertical="center"/>
    </xf>
    <xf numFmtId="0" fontId="47" fillId="0" borderId="18" xfId="9" applyFont="1" applyBorder="1" applyAlignment="1">
      <alignment vertical="center"/>
    </xf>
    <xf numFmtId="0" fontId="47" fillId="0" borderId="0" xfId="9" applyFont="1" applyBorder="1" applyAlignment="1">
      <alignment vertical="center"/>
    </xf>
    <xf numFmtId="9" fontId="47" fillId="0" borderId="0" xfId="9" applyNumberFormat="1" applyFont="1" applyFill="1" applyAlignment="1">
      <alignment horizontal="center" vertical="center"/>
    </xf>
    <xf numFmtId="9" fontId="18" fillId="0" borderId="0" xfId="9" applyNumberFormat="1" applyFont="1" applyAlignment="1">
      <alignment horizontal="center"/>
    </xf>
    <xf numFmtId="9" fontId="53" fillId="0" borderId="0" xfId="9" applyNumberFormat="1" applyFont="1" applyAlignment="1">
      <alignment horizontal="center"/>
    </xf>
    <xf numFmtId="9" fontId="47" fillId="0" borderId="0" xfId="9" applyNumberFormat="1" applyFont="1" applyAlignment="1">
      <alignment horizontal="center"/>
    </xf>
    <xf numFmtId="9" fontId="18" fillId="0" borderId="0" xfId="9" applyNumberFormat="1" applyFont="1" applyFill="1" applyAlignment="1">
      <alignment horizontal="center"/>
    </xf>
    <xf numFmtId="9" fontId="47" fillId="0" borderId="6" xfId="9" applyNumberFormat="1" applyFont="1" applyBorder="1" applyAlignment="1">
      <alignment horizontal="center" vertical="center"/>
    </xf>
    <xf numFmtId="9" fontId="47" fillId="0" borderId="0" xfId="9" applyNumberFormat="1" applyFont="1" applyBorder="1" applyAlignment="1">
      <alignment horizontal="center" vertical="center"/>
    </xf>
    <xf numFmtId="9" fontId="47" fillId="0" borderId="12" xfId="9" applyNumberFormat="1" applyFont="1" applyBorder="1" applyAlignment="1">
      <alignment horizontal="center" vertical="center"/>
    </xf>
    <xf numFmtId="9" fontId="18" fillId="0" borderId="12" xfId="9" applyNumberFormat="1" applyFont="1" applyBorder="1" applyAlignment="1">
      <alignment horizontal="center"/>
    </xf>
    <xf numFmtId="0" fontId="18" fillId="0" borderId="6" xfId="6" applyFont="1" applyFill="1" applyBorder="1" applyAlignment="1">
      <alignment horizontal="center"/>
    </xf>
    <xf numFmtId="173" fontId="18" fillId="0" borderId="6" xfId="6" applyNumberFormat="1" applyFont="1" applyFill="1" applyBorder="1" applyAlignment="1">
      <alignment horizontal="center"/>
    </xf>
    <xf numFmtId="178" fontId="18" fillId="0" borderId="6" xfId="6" applyNumberFormat="1" applyFont="1" applyFill="1" applyBorder="1" applyAlignment="1">
      <alignment horizontal="center"/>
    </xf>
    <xf numFmtId="0" fontId="18" fillId="0" borderId="0" xfId="6" applyFont="1" applyFill="1" applyBorder="1" applyAlignment="1">
      <alignment horizontal="center"/>
    </xf>
    <xf numFmtId="173" fontId="18" fillId="0" borderId="0" xfId="6" applyNumberFormat="1" applyFont="1" applyFill="1" applyBorder="1" applyAlignment="1">
      <alignment horizontal="center"/>
    </xf>
    <xf numFmtId="178" fontId="18" fillId="0" borderId="0" xfId="6" applyNumberFormat="1" applyFont="1" applyFill="1" applyBorder="1" applyAlignment="1">
      <alignment horizontal="center"/>
    </xf>
    <xf numFmtId="0" fontId="18" fillId="0" borderId="1" xfId="6" applyFont="1" applyFill="1" applyBorder="1" applyAlignment="1">
      <alignment horizontal="center"/>
    </xf>
    <xf numFmtId="173" fontId="18" fillId="0" borderId="1" xfId="6" applyNumberFormat="1" applyFont="1" applyFill="1" applyBorder="1" applyAlignment="1">
      <alignment horizontal="center"/>
    </xf>
    <xf numFmtId="178" fontId="18" fillId="0" borderId="1" xfId="6" applyNumberFormat="1" applyFont="1" applyFill="1" applyBorder="1" applyAlignment="1">
      <alignment horizontal="center"/>
    </xf>
    <xf numFmtId="0" fontId="8" fillId="0" borderId="0" xfId="6" applyFont="1" applyFill="1" applyBorder="1" applyAlignment="1">
      <alignment horizontal="center"/>
    </xf>
    <xf numFmtId="173" fontId="8" fillId="0" borderId="0" xfId="6" applyNumberFormat="1" applyFont="1" applyFill="1" applyBorder="1" applyAlignment="1">
      <alignment horizontal="center"/>
    </xf>
    <xf numFmtId="178" fontId="8" fillId="0" borderId="0" xfId="6" applyNumberFormat="1" applyFont="1" applyFill="1" applyBorder="1" applyAlignment="1">
      <alignment horizontal="center"/>
    </xf>
    <xf numFmtId="0" fontId="8" fillId="0" borderId="0" xfId="6" applyFont="1"/>
    <xf numFmtId="0" fontId="8" fillId="0" borderId="0" xfId="6" applyFont="1" applyAlignment="1">
      <alignment horizontal="center"/>
    </xf>
    <xf numFmtId="9" fontId="53" fillId="0" borderId="12" xfId="9" applyNumberFormat="1" applyFont="1" applyBorder="1" applyAlignment="1">
      <alignment horizontal="center"/>
    </xf>
    <xf numFmtId="0" fontId="8" fillId="2" borderId="2" xfId="0" applyFont="1" applyFill="1" applyBorder="1" applyAlignment="1">
      <alignment horizontal="center" wrapText="1"/>
    </xf>
    <xf numFmtId="0" fontId="11" fillId="0" borderId="1" xfId="0" applyFont="1" applyFill="1" applyBorder="1" applyAlignment="1">
      <alignment horizontal="center"/>
    </xf>
    <xf numFmtId="0" fontId="7" fillId="0" borderId="0" xfId="0" applyFont="1" applyFill="1" applyAlignment="1">
      <alignment vertical="center"/>
    </xf>
    <xf numFmtId="0" fontId="0" fillId="2" borderId="1" xfId="0" applyFill="1" applyBorder="1"/>
    <xf numFmtId="9" fontId="0" fillId="0" borderId="0" xfId="0" applyNumberFormat="1" applyFill="1" applyAlignment="1">
      <alignment horizontal="center"/>
    </xf>
    <xf numFmtId="9" fontId="0" fillId="0" borderId="1" xfId="0" applyNumberFormat="1" applyFill="1" applyBorder="1" applyAlignment="1">
      <alignment horizontal="center"/>
    </xf>
    <xf numFmtId="175" fontId="32" fillId="2" borderId="2" xfId="2" applyNumberFormat="1" applyFont="1" applyFill="1" applyBorder="1" applyAlignment="1">
      <alignment horizontal="center"/>
    </xf>
    <xf numFmtId="0" fontId="32" fillId="2" borderId="2" xfId="0" applyFont="1" applyFill="1" applyBorder="1" applyAlignment="1">
      <alignment horizontal="center"/>
    </xf>
    <xf numFmtId="16" fontId="32" fillId="2" borderId="2" xfId="0" quotePrefix="1" applyNumberFormat="1" applyFont="1" applyFill="1" applyBorder="1" applyAlignment="1">
      <alignment horizontal="center"/>
    </xf>
    <xf numFmtId="0" fontId="32" fillId="2" borderId="2" xfId="0" quotePrefix="1" applyFont="1" applyFill="1" applyBorder="1" applyAlignment="1">
      <alignment horizontal="center"/>
    </xf>
    <xf numFmtId="0" fontId="8" fillId="0" borderId="0" xfId="0" quotePrefix="1" applyFont="1" applyFill="1"/>
    <xf numFmtId="175" fontId="32" fillId="0" borderId="0" xfId="2" applyNumberFormat="1" applyFont="1" applyFill="1" applyBorder="1" applyAlignment="1">
      <alignment horizontal="center"/>
    </xf>
    <xf numFmtId="0" fontId="32" fillId="0" borderId="0" xfId="0" applyFont="1" applyFill="1" applyBorder="1" applyAlignment="1">
      <alignment horizontal="center"/>
    </xf>
    <xf numFmtId="16" fontId="32" fillId="0" borderId="0" xfId="0" quotePrefix="1" applyNumberFormat="1" applyFont="1" applyFill="1" applyBorder="1" applyAlignment="1">
      <alignment horizontal="center"/>
    </xf>
    <xf numFmtId="0" fontId="32" fillId="0" borderId="0" xfId="0" quotePrefix="1" applyFont="1" applyFill="1" applyBorder="1" applyAlignment="1">
      <alignment horizontal="center"/>
    </xf>
    <xf numFmtId="0" fontId="50" fillId="0" borderId="0" xfId="0" applyFont="1"/>
    <xf numFmtId="9" fontId="18" fillId="0" borderId="0" xfId="51" applyFont="1" applyFill="1" applyBorder="1" applyAlignment="1">
      <alignment horizontal="right"/>
    </xf>
    <xf numFmtId="0" fontId="8" fillId="2" borderId="1" xfId="9" applyFill="1" applyBorder="1"/>
    <xf numFmtId="0" fontId="14" fillId="2" borderId="1" xfId="9" applyFont="1" applyFill="1" applyBorder="1" applyAlignment="1"/>
    <xf numFmtId="0" fontId="8" fillId="2" borderId="1" xfId="9" applyFont="1" applyFill="1" applyBorder="1" applyAlignment="1">
      <alignment horizontal="center"/>
    </xf>
    <xf numFmtId="0" fontId="8" fillId="2" borderId="1" xfId="9" quotePrefix="1" applyFont="1" applyFill="1" applyBorder="1" applyAlignment="1">
      <alignment horizontal="center"/>
    </xf>
    <xf numFmtId="0" fontId="8" fillId="2" borderId="1" xfId="9" applyFill="1" applyBorder="1" applyAlignment="1">
      <alignment horizontal="center"/>
    </xf>
    <xf numFmtId="0" fontId="7" fillId="0" borderId="0" xfId="9" applyFont="1" applyFill="1" applyAlignment="1">
      <alignment horizontal="left" vertical="center"/>
    </xf>
    <xf numFmtId="164" fontId="8" fillId="0" borderId="0" xfId="9" applyNumberFormat="1" applyFill="1" applyAlignment="1">
      <alignment vertical="center"/>
    </xf>
    <xf numFmtId="0" fontId="14" fillId="2" borderId="1" xfId="0" applyFont="1" applyFill="1" applyBorder="1" applyAlignment="1"/>
    <xf numFmtId="9" fontId="8" fillId="0" borderId="0" xfId="0" applyNumberFormat="1" applyFont="1" applyFill="1"/>
    <xf numFmtId="9" fontId="8" fillId="0" borderId="0" xfId="0" applyNumberFormat="1" applyFont="1" applyFill="1" applyBorder="1"/>
    <xf numFmtId="9" fontId="8" fillId="0" borderId="1" xfId="0" applyNumberFormat="1" applyFont="1" applyFill="1" applyBorder="1"/>
    <xf numFmtId="0" fontId="58" fillId="0" borderId="0" xfId="0" applyFont="1" applyFill="1"/>
    <xf numFmtId="0" fontId="8" fillId="2" borderId="1" xfId="0" applyFont="1" applyFill="1" applyBorder="1" applyAlignment="1">
      <alignment horizontal="center"/>
    </xf>
    <xf numFmtId="0" fontId="8" fillId="2" borderId="1" xfId="0" quotePrefix="1" applyFont="1" applyFill="1" applyBorder="1" applyAlignment="1">
      <alignment horizontal="center"/>
    </xf>
    <xf numFmtId="0" fontId="0" fillId="2" borderId="1" xfId="0" applyFill="1" applyBorder="1" applyAlignment="1">
      <alignment horizontal="center"/>
    </xf>
    <xf numFmtId="9" fontId="0" fillId="2" borderId="1" xfId="1" applyFont="1" applyFill="1" applyBorder="1"/>
    <xf numFmtId="0" fontId="7" fillId="2" borderId="2" xfId="0" applyFont="1" applyFill="1" applyBorder="1" applyAlignment="1">
      <alignment horizontal="right"/>
    </xf>
    <xf numFmtId="0" fontId="8" fillId="2" borderId="2" xfId="8" applyFill="1" applyBorder="1"/>
    <xf numFmtId="0" fontId="8" fillId="2" borderId="2" xfId="8" applyFill="1" applyBorder="1" applyAlignment="1">
      <alignment horizontal="center" wrapText="1"/>
    </xf>
    <xf numFmtId="0" fontId="18" fillId="0" borderId="0" xfId="5" applyFont="1"/>
    <xf numFmtId="0" fontId="18" fillId="0" borderId="0" xfId="0" applyFont="1"/>
    <xf numFmtId="0" fontId="22" fillId="0" borderId="0" xfId="0" applyFont="1" applyAlignment="1">
      <alignment vertical="center"/>
    </xf>
    <xf numFmtId="0" fontId="46" fillId="0" borderId="0" xfId="0" applyFont="1"/>
    <xf numFmtId="0" fontId="32" fillId="2" borderId="19" xfId="6" applyFont="1" applyFill="1" applyBorder="1" applyAlignment="1">
      <alignment horizontal="center" vertical="center" wrapText="1"/>
    </xf>
    <xf numFmtId="177" fontId="32" fillId="2" borderId="19" xfId="6" applyNumberFormat="1" applyFont="1" applyFill="1" applyBorder="1" applyAlignment="1">
      <alignment horizontal="center" vertical="center" wrapText="1"/>
    </xf>
    <xf numFmtId="3" fontId="8" fillId="2" borderId="2" xfId="0" applyNumberFormat="1" applyFont="1" applyFill="1" applyBorder="1" applyAlignment="1">
      <alignment horizontal="center" wrapText="1"/>
    </xf>
    <xf numFmtId="0" fontId="13" fillId="2" borderId="2" xfId="0" applyFont="1" applyFill="1" applyBorder="1" applyAlignment="1">
      <alignment horizontal="center" wrapText="1"/>
    </xf>
    <xf numFmtId="0" fontId="8" fillId="2" borderId="6" xfId="4" applyFill="1" applyBorder="1"/>
    <xf numFmtId="0" fontId="8" fillId="2" borderId="1" xfId="4" applyFill="1" applyBorder="1"/>
    <xf numFmtId="169" fontId="22" fillId="2" borderId="1" xfId="3" applyNumberFormat="1" applyFont="1" applyFill="1" applyBorder="1" applyAlignment="1">
      <alignment horizontal="right"/>
    </xf>
    <xf numFmtId="0" fontId="18" fillId="0" borderId="0" xfId="4" applyFont="1" applyFill="1" applyBorder="1"/>
    <xf numFmtId="0" fontId="18" fillId="0" borderId="0" xfId="4" applyFont="1"/>
    <xf numFmtId="0" fontId="23" fillId="0" borderId="0" xfId="6" applyFont="1" applyFill="1" applyBorder="1" applyAlignment="1">
      <alignment horizontal="left" wrapText="1"/>
    </xf>
    <xf numFmtId="0" fontId="12" fillId="0" borderId="0" xfId="4" applyFont="1" applyFill="1" applyBorder="1"/>
    <xf numFmtId="0" fontId="12" fillId="0" borderId="0" xfId="4" applyFont="1"/>
    <xf numFmtId="0" fontId="7" fillId="0" borderId="0" xfId="8" applyFont="1" applyAlignment="1">
      <alignment vertical="center"/>
    </xf>
    <xf numFmtId="0" fontId="7" fillId="0" borderId="0" xfId="9" applyFont="1" applyFill="1" applyAlignment="1">
      <alignment vertical="center"/>
    </xf>
    <xf numFmtId="0" fontId="7" fillId="2" borderId="2" xfId="4" applyFont="1" applyFill="1" applyBorder="1"/>
    <xf numFmtId="169" fontId="22" fillId="2" borderId="2" xfId="3" applyNumberFormat="1" applyFont="1" applyFill="1" applyBorder="1" applyAlignment="1">
      <alignment horizontal="right"/>
    </xf>
    <xf numFmtId="169" fontId="22" fillId="2" borderId="3" xfId="3" applyNumberFormat="1" applyFont="1" applyFill="1" applyBorder="1" applyAlignment="1">
      <alignment horizontal="right"/>
    </xf>
    <xf numFmtId="0" fontId="22" fillId="2" borderId="2" xfId="6" applyFont="1" applyFill="1" applyBorder="1" applyAlignment="1">
      <alignment vertical="top" wrapText="1"/>
    </xf>
    <xf numFmtId="0" fontId="50" fillId="0" borderId="0" xfId="17" applyFont="1"/>
    <xf numFmtId="0" fontId="50" fillId="0" borderId="0" xfId="17" applyFont="1" applyBorder="1"/>
    <xf numFmtId="164" fontId="50" fillId="0" borderId="0" xfId="17" applyNumberFormat="1" applyFont="1"/>
    <xf numFmtId="0" fontId="13" fillId="0" borderId="0" xfId="17" applyFont="1" applyBorder="1"/>
    <xf numFmtId="0" fontId="13" fillId="2" borderId="2" xfId="6" applyFont="1" applyFill="1" applyBorder="1" applyAlignment="1">
      <alignment wrapText="1"/>
    </xf>
    <xf numFmtId="3" fontId="7" fillId="2" borderId="2" xfId="6" applyNumberFormat="1" applyFont="1" applyFill="1" applyBorder="1" applyAlignment="1">
      <alignment horizontal="right" wrapText="1"/>
    </xf>
    <xf numFmtId="0" fontId="38" fillId="0" borderId="0" xfId="52"/>
    <xf numFmtId="0" fontId="8" fillId="2" borderId="2" xfId="19" applyFill="1" applyBorder="1" applyAlignment="1">
      <alignment horizontal="center"/>
    </xf>
    <xf numFmtId="0" fontId="8" fillId="2" borderId="2" xfId="19" applyFill="1" applyBorder="1" applyAlignment="1">
      <alignment horizontal="center" wrapText="1"/>
    </xf>
    <xf numFmtId="0" fontId="8" fillId="0" borderId="1" xfId="19" applyBorder="1" applyAlignment="1">
      <alignment horizontal="left"/>
    </xf>
    <xf numFmtId="0" fontId="28" fillId="0" borderId="0" xfId="21" applyFont="1"/>
    <xf numFmtId="0" fontId="10" fillId="0" borderId="0" xfId="21" applyNumberFormat="1" applyFont="1" applyBorder="1" applyAlignment="1" applyProtection="1"/>
    <xf numFmtId="9" fontId="8" fillId="0" borderId="0" xfId="22" applyNumberFormat="1" applyFont="1"/>
    <xf numFmtId="0" fontId="10" fillId="0" borderId="0" xfId="21" applyNumberFormat="1" applyFont="1" applyFill="1" applyBorder="1" applyAlignment="1" applyProtection="1"/>
    <xf numFmtId="0" fontId="12" fillId="0" borderId="0" xfId="21" applyFont="1"/>
    <xf numFmtId="0" fontId="11" fillId="0" borderId="0" xfId="21" applyNumberFormat="1" applyFont="1" applyBorder="1" applyAlignment="1" applyProtection="1"/>
    <xf numFmtId="0" fontId="50" fillId="0" borderId="0" xfId="17" applyFont="1" applyAlignment="1">
      <alignment wrapText="1"/>
    </xf>
    <xf numFmtId="9" fontId="12" fillId="0" borderId="0" xfId="23" applyFont="1"/>
    <xf numFmtId="0" fontId="60" fillId="0" borderId="0" xfId="17" applyFont="1" applyAlignment="1">
      <alignment horizontal="left" vertical="center"/>
    </xf>
    <xf numFmtId="0" fontId="50" fillId="0" borderId="0" xfId="24" applyFont="1" applyFill="1"/>
    <xf numFmtId="164" fontId="50" fillId="0" borderId="0" xfId="24" applyNumberFormat="1" applyFont="1" applyFill="1"/>
    <xf numFmtId="9" fontId="50" fillId="0" borderId="0" xfId="24" applyNumberFormat="1" applyFont="1" applyFill="1"/>
    <xf numFmtId="0" fontId="50" fillId="0" borderId="0" xfId="24" applyFont="1"/>
    <xf numFmtId="0" fontId="22" fillId="0" borderId="0" xfId="24" applyFont="1" applyFill="1" applyAlignment="1">
      <alignment vertical="center"/>
    </xf>
    <xf numFmtId="9" fontId="50" fillId="0" borderId="0" xfId="24" applyNumberFormat="1" applyFont="1" applyFill="1" applyAlignment="1">
      <alignment horizontal="center"/>
    </xf>
    <xf numFmtId="0" fontId="50" fillId="0" borderId="0" xfId="24" applyFont="1" applyFill="1" applyAlignment="1">
      <alignment horizontal="center"/>
    </xf>
    <xf numFmtId="2" fontId="50" fillId="0" borderId="0" xfId="24" applyNumberFormat="1" applyFont="1" applyFill="1" applyAlignment="1">
      <alignment horizontal="center"/>
    </xf>
    <xf numFmtId="164" fontId="50" fillId="0" borderId="0" xfId="24" applyNumberFormat="1" applyFont="1"/>
    <xf numFmtId="9" fontId="50" fillId="0" borderId="0" xfId="24" applyNumberFormat="1" applyFont="1"/>
    <xf numFmtId="164" fontId="50" fillId="0" borderId="0" xfId="24" applyNumberFormat="1" applyFont="1" applyAlignment="1">
      <alignment wrapText="1"/>
    </xf>
    <xf numFmtId="0" fontId="8" fillId="2" borderId="2" xfId="8" applyFill="1" applyBorder="1" applyAlignment="1">
      <alignment horizontal="center"/>
    </xf>
    <xf numFmtId="0" fontId="7" fillId="2" borderId="2" xfId="8" applyFont="1" applyFill="1" applyBorder="1" applyAlignment="1">
      <alignment horizontal="center" wrapText="1"/>
    </xf>
    <xf numFmtId="0" fontId="0" fillId="0" borderId="0" xfId="0" applyAlignment="1">
      <alignment horizontal="center"/>
    </xf>
    <xf numFmtId="167" fontId="0" fillId="0" borderId="0" xfId="0" applyNumberFormat="1" applyAlignment="1">
      <alignment horizontal="center"/>
    </xf>
    <xf numFmtId="164" fontId="0" fillId="0" borderId="0" xfId="0" applyNumberFormat="1" applyAlignment="1">
      <alignment horizontal="center"/>
    </xf>
    <xf numFmtId="9" fontId="0" fillId="0" borderId="0" xfId="1" applyFont="1" applyAlignment="1">
      <alignment horizontal="center"/>
    </xf>
    <xf numFmtId="3" fontId="0" fillId="0" borderId="0" xfId="0" applyNumberFormat="1" applyAlignment="1">
      <alignment horizontal="center"/>
    </xf>
    <xf numFmtId="0" fontId="10" fillId="0" borderId="0" xfId="9" applyFont="1" applyFill="1" applyBorder="1" applyAlignment="1">
      <alignment vertical="center" wrapText="1"/>
    </xf>
    <xf numFmtId="0" fontId="12" fillId="0" borderId="0" xfId="9" applyFont="1" applyFill="1" applyBorder="1"/>
    <xf numFmtId="0" fontId="50" fillId="0" borderId="0" xfId="12" applyFont="1"/>
    <xf numFmtId="0" fontId="13" fillId="0" borderId="0" xfId="12" applyFont="1"/>
    <xf numFmtId="0" fontId="50" fillId="0" borderId="0" xfId="12" applyFont="1" applyAlignment="1">
      <alignment horizontal="center"/>
    </xf>
    <xf numFmtId="164" fontId="50" fillId="0" borderId="0" xfId="12" applyNumberFormat="1" applyFont="1" applyAlignment="1">
      <alignment horizontal="center"/>
    </xf>
    <xf numFmtId="9" fontId="50" fillId="0" borderId="0" xfId="12" applyNumberFormat="1" applyFont="1" applyAlignment="1">
      <alignment horizontal="center"/>
    </xf>
    <xf numFmtId="0" fontId="50" fillId="0" borderId="0" xfId="12" applyFont="1" applyFill="1"/>
    <xf numFmtId="9" fontId="13" fillId="0" borderId="0" xfId="12" applyNumberFormat="1" applyFont="1" applyAlignment="1">
      <alignment horizontal="center"/>
    </xf>
    <xf numFmtId="9" fontId="50" fillId="0" borderId="0" xfId="23" applyFont="1"/>
    <xf numFmtId="2" fontId="50" fillId="0" borderId="0" xfId="24" applyNumberFormat="1" applyFont="1"/>
    <xf numFmtId="0" fontId="50" fillId="0" borderId="0" xfId="17" applyFont="1" applyFill="1"/>
    <xf numFmtId="0" fontId="40" fillId="0" borderId="0" xfId="17" applyFont="1" applyFill="1"/>
    <xf numFmtId="2" fontId="50" fillId="0" borderId="0" xfId="17" applyNumberFormat="1" applyFont="1" applyFill="1"/>
    <xf numFmtId="0" fontId="50" fillId="0" borderId="0" xfId="17" applyFont="1" applyFill="1" applyAlignment="1">
      <alignment horizontal="center"/>
    </xf>
    <xf numFmtId="9" fontId="50" fillId="0" borderId="0" xfId="17" applyNumberFormat="1" applyFont="1" applyFill="1" applyAlignment="1">
      <alignment horizontal="center"/>
    </xf>
    <xf numFmtId="164" fontId="50" fillId="0" borderId="0" xfId="17" applyNumberFormat="1" applyFont="1" applyFill="1" applyAlignment="1">
      <alignment horizontal="center"/>
    </xf>
    <xf numFmtId="0" fontId="11" fillId="0" borderId="0" xfId="14" applyFont="1"/>
    <xf numFmtId="0" fontId="12" fillId="0" borderId="0" xfId="14" applyFont="1"/>
    <xf numFmtId="9" fontId="12" fillId="0" borderId="0" xfId="14" applyNumberFormat="1" applyFont="1"/>
    <xf numFmtId="0" fontId="40" fillId="0" borderId="0" xfId="14" applyFont="1"/>
    <xf numFmtId="9" fontId="7" fillId="0" borderId="0" xfId="0" applyNumberFormat="1" applyFont="1"/>
    <xf numFmtId="164" fontId="12" fillId="0" borderId="0" xfId="0" applyNumberFormat="1" applyFont="1" applyFill="1" applyAlignment="1">
      <alignment wrapText="1"/>
    </xf>
    <xf numFmtId="164" fontId="12" fillId="0" borderId="0" xfId="0" applyNumberFormat="1" applyFont="1" applyFill="1" applyBorder="1" applyAlignment="1">
      <alignment wrapText="1"/>
    </xf>
    <xf numFmtId="164" fontId="12" fillId="0" borderId="1" xfId="0" applyNumberFormat="1" applyFont="1" applyFill="1" applyBorder="1" applyAlignment="1">
      <alignment wrapText="1"/>
    </xf>
    <xf numFmtId="10" fontId="0" fillId="0" borderId="0" xfId="0" applyNumberFormat="1"/>
    <xf numFmtId="9" fontId="7" fillId="0" borderId="0" xfId="0" applyNumberFormat="1" applyFont="1" applyFill="1" applyBorder="1"/>
    <xf numFmtId="5" fontId="8" fillId="0" borderId="0" xfId="3" applyNumberFormat="1" applyFont="1" applyFill="1" applyBorder="1" applyAlignment="1">
      <alignment horizontal="right"/>
    </xf>
    <xf numFmtId="0" fontId="12" fillId="0" borderId="0" xfId="9" applyFont="1" applyFill="1"/>
    <xf numFmtId="0" fontId="50" fillId="0" borderId="0" xfId="52" applyFont="1"/>
    <xf numFmtId="0" fontId="12" fillId="0" borderId="0" xfId="19" applyFont="1" applyAlignment="1">
      <alignment horizontal="left"/>
    </xf>
    <xf numFmtId="0" fontId="8" fillId="0" borderId="0" xfId="19" applyBorder="1"/>
    <xf numFmtId="6" fontId="8" fillId="0" borderId="0" xfId="19" applyNumberFormat="1" applyBorder="1"/>
    <xf numFmtId="0" fontId="8" fillId="0" borderId="1" xfId="19" applyBorder="1"/>
    <xf numFmtId="6" fontId="8" fillId="0" borderId="1" xfId="19" applyNumberFormat="1" applyBorder="1"/>
    <xf numFmtId="0" fontId="8" fillId="2" borderId="2" xfId="19" applyFill="1" applyBorder="1"/>
    <xf numFmtId="179" fontId="8" fillId="0" borderId="0" xfId="19" applyNumberFormat="1" applyBorder="1"/>
    <xf numFmtId="179" fontId="8" fillId="0" borderId="1" xfId="19" applyNumberFormat="1" applyBorder="1"/>
    <xf numFmtId="0" fontId="61" fillId="0" borderId="0" xfId="0" applyFont="1" applyAlignment="1">
      <alignment vertical="center"/>
    </xf>
    <xf numFmtId="0" fontId="12" fillId="0" borderId="0" xfId="0" applyFont="1" applyAlignment="1">
      <alignment vertical="center"/>
    </xf>
    <xf numFmtId="0" fontId="12" fillId="0" borderId="0" xfId="8" applyFont="1" applyFill="1" applyAlignment="1">
      <alignment horizontal="left"/>
    </xf>
    <xf numFmtId="9" fontId="12" fillId="0" borderId="0" xfId="1" applyFont="1" applyAlignment="1">
      <alignment horizontal="center"/>
    </xf>
    <xf numFmtId="9" fontId="12" fillId="0" borderId="0" xfId="0" applyNumberFormat="1" applyFont="1" applyAlignment="1">
      <alignment horizontal="center"/>
    </xf>
    <xf numFmtId="167" fontId="12" fillId="0" borderId="0" xfId="0" applyNumberFormat="1" applyFont="1" applyAlignment="1">
      <alignment horizontal="left"/>
    </xf>
    <xf numFmtId="0" fontId="12" fillId="0" borderId="0" xfId="0" applyFont="1" applyFill="1" applyBorder="1"/>
    <xf numFmtId="0" fontId="12" fillId="0" borderId="0" xfId="6" applyFont="1" applyFill="1" applyAlignment="1"/>
    <xf numFmtId="0" fontId="12" fillId="0" borderId="0" xfId="35" applyFont="1" applyFill="1"/>
    <xf numFmtId="0" fontId="50" fillId="0" borderId="0" xfId="6" applyFont="1" applyFill="1"/>
    <xf numFmtId="0" fontId="12" fillId="0" borderId="0" xfId="8" applyFont="1" applyFill="1" applyBorder="1"/>
    <xf numFmtId="0" fontId="12" fillId="0" borderId="0" xfId="6" applyFont="1" applyFill="1"/>
    <xf numFmtId="0" fontId="12" fillId="0" borderId="0" xfId="6" applyFont="1" applyFill="1" applyAlignment="1">
      <alignment horizontal="center"/>
    </xf>
    <xf numFmtId="177" fontId="12" fillId="0" borderId="0" xfId="6" applyNumberFormat="1" applyFont="1" applyFill="1" applyAlignment="1">
      <alignment horizontal="center"/>
    </xf>
    <xf numFmtId="0" fontId="18" fillId="0" borderId="0" xfId="6" applyFont="1" applyFill="1" applyAlignment="1">
      <alignment horizontal="center"/>
    </xf>
    <xf numFmtId="0" fontId="13" fillId="0" borderId="0" xfId="17" applyFont="1"/>
    <xf numFmtId="9" fontId="13" fillId="0" borderId="0" xfId="18" applyFont="1" applyAlignment="1">
      <alignment horizontal="center"/>
    </xf>
    <xf numFmtId="0" fontId="62" fillId="0" borderId="0" xfId="17" applyFont="1"/>
    <xf numFmtId="0" fontId="63" fillId="0" borderId="0" xfId="17" applyFont="1" applyBorder="1" applyAlignment="1">
      <alignment vertical="center"/>
    </xf>
    <xf numFmtId="6" fontId="63" fillId="0" borderId="0" xfId="17" applyNumberFormat="1" applyFont="1" applyBorder="1" applyAlignment="1">
      <alignment horizontal="right" vertical="center"/>
    </xf>
    <xf numFmtId="0" fontId="13" fillId="0" borderId="0" xfId="17" applyFont="1" applyAlignment="1">
      <alignment horizontal="center"/>
    </xf>
    <xf numFmtId="165" fontId="13" fillId="0" borderId="0" xfId="18" applyNumberFormat="1" applyFont="1" applyAlignment="1">
      <alignment horizontal="center"/>
    </xf>
    <xf numFmtId="0" fontId="63" fillId="0" borderId="0" xfId="17" applyFont="1" applyBorder="1" applyAlignment="1">
      <alignment horizontal="right" vertical="center"/>
    </xf>
    <xf numFmtId="0" fontId="13" fillId="0" borderId="1" xfId="17" applyFont="1" applyBorder="1"/>
    <xf numFmtId="9" fontId="13" fillId="0" borderId="1" xfId="18" applyFont="1" applyBorder="1" applyAlignment="1">
      <alignment horizontal="center"/>
    </xf>
    <xf numFmtId="0" fontId="63" fillId="0" borderId="1" xfId="17" applyFont="1" applyBorder="1" applyAlignment="1">
      <alignment vertical="center"/>
    </xf>
    <xf numFmtId="6" fontId="63" fillId="0" borderId="1" xfId="17" applyNumberFormat="1" applyFont="1" applyBorder="1" applyAlignment="1">
      <alignment horizontal="right" vertical="center"/>
    </xf>
    <xf numFmtId="0" fontId="13" fillId="2" borderId="6" xfId="17" applyFont="1" applyFill="1" applyBorder="1"/>
    <xf numFmtId="0" fontId="63" fillId="2" borderId="6" xfId="17" applyFont="1" applyFill="1" applyBorder="1" applyAlignment="1">
      <alignment vertical="center"/>
    </xf>
    <xf numFmtId="0" fontId="13" fillId="2" borderId="1" xfId="17" applyFont="1" applyFill="1" applyBorder="1"/>
    <xf numFmtId="0" fontId="13" fillId="2" borderId="1" xfId="17" applyFont="1" applyFill="1" applyBorder="1" applyAlignment="1">
      <alignment horizontal="center"/>
    </xf>
    <xf numFmtId="0" fontId="63" fillId="2" borderId="1" xfId="17" applyFont="1" applyFill="1" applyBorder="1" applyAlignment="1">
      <alignment vertical="center"/>
    </xf>
    <xf numFmtId="0" fontId="63" fillId="2" borderId="1" xfId="17" applyFont="1" applyFill="1" applyBorder="1" applyAlignment="1">
      <alignment horizontal="center" vertical="center"/>
    </xf>
    <xf numFmtId="164" fontId="13" fillId="0" borderId="0" xfId="17" applyNumberFormat="1" applyFont="1"/>
    <xf numFmtId="9" fontId="13" fillId="0" borderId="0" xfId="18" applyFont="1" applyBorder="1" applyAlignment="1">
      <alignment horizontal="center"/>
    </xf>
    <xf numFmtId="0" fontId="13" fillId="2" borderId="2" xfId="11" applyFont="1" applyFill="1" applyBorder="1" applyAlignment="1">
      <alignment horizontal="left"/>
    </xf>
    <xf numFmtId="0" fontId="13" fillId="2" borderId="2" xfId="11" applyFont="1" applyFill="1" applyBorder="1" applyAlignment="1">
      <alignment horizontal="right" wrapText="1"/>
    </xf>
    <xf numFmtId="0" fontId="13" fillId="0" borderId="0" xfId="11" applyFont="1" applyFill="1"/>
    <xf numFmtId="9" fontId="13" fillId="0" borderId="0" xfId="11" applyNumberFormat="1" applyFont="1" applyFill="1" applyAlignment="1">
      <alignment horizontal="right"/>
    </xf>
    <xf numFmtId="0" fontId="13" fillId="0" borderId="1" xfId="11" applyFont="1" applyFill="1" applyBorder="1"/>
    <xf numFmtId="9" fontId="13" fillId="0" borderId="1" xfId="11" applyNumberFormat="1" applyFont="1" applyFill="1" applyBorder="1" applyAlignment="1">
      <alignment horizontal="right"/>
    </xf>
    <xf numFmtId="0" fontId="22" fillId="0" borderId="0" xfId="11" applyFont="1" applyAlignment="1"/>
    <xf numFmtId="0" fontId="8" fillId="2" borderId="6" xfId="19" applyFont="1" applyFill="1" applyBorder="1" applyAlignment="1">
      <alignment horizontal="center"/>
    </xf>
    <xf numFmtId="166" fontId="8" fillId="2" borderId="6" xfId="19" applyNumberFormat="1" applyFont="1" applyFill="1" applyBorder="1" applyAlignment="1"/>
    <xf numFmtId="0" fontId="8" fillId="2" borderId="6" xfId="19" applyFont="1" applyFill="1" applyBorder="1" applyAlignment="1">
      <alignment wrapText="1"/>
    </xf>
    <xf numFmtId="0" fontId="8" fillId="2" borderId="1" xfId="19" applyFont="1" applyFill="1" applyBorder="1" applyAlignment="1">
      <alignment horizontal="center"/>
    </xf>
    <xf numFmtId="0" fontId="8" fillId="2" borderId="1" xfId="19" applyFont="1" applyFill="1" applyBorder="1" applyAlignment="1">
      <alignment wrapText="1"/>
    </xf>
    <xf numFmtId="0" fontId="8" fillId="0" borderId="0" xfId="19" applyFont="1" applyAlignment="1">
      <alignment horizontal="center"/>
    </xf>
    <xf numFmtId="9" fontId="13" fillId="0" borderId="0" xfId="20" applyFont="1" applyFill="1" applyAlignment="1">
      <alignment horizontal="center" wrapText="1"/>
    </xf>
    <xf numFmtId="9" fontId="13" fillId="0" borderId="0" xfId="20" applyFont="1" applyAlignment="1">
      <alignment horizontal="center" wrapText="1"/>
    </xf>
    <xf numFmtId="0" fontId="8" fillId="0" borderId="1" xfId="19" applyFont="1" applyBorder="1" applyAlignment="1">
      <alignment horizontal="center"/>
    </xf>
    <xf numFmtId="9" fontId="13" fillId="0" borderId="1" xfId="20" applyFont="1" applyFill="1" applyBorder="1" applyAlignment="1">
      <alignment horizontal="center" wrapText="1"/>
    </xf>
    <xf numFmtId="9" fontId="13" fillId="0" borderId="1" xfId="20" applyFont="1" applyBorder="1" applyAlignment="1">
      <alignment horizontal="center" wrapText="1"/>
    </xf>
    <xf numFmtId="0" fontId="8" fillId="2" borderId="2" xfId="21" applyFont="1" applyFill="1" applyBorder="1"/>
    <xf numFmtId="0" fontId="7" fillId="2" borderId="2" xfId="21" applyNumberFormat="1" applyFont="1" applyFill="1" applyBorder="1" applyAlignment="1" applyProtection="1">
      <alignment horizontal="center"/>
    </xf>
    <xf numFmtId="0" fontId="8" fillId="0" borderId="0" xfId="21" applyNumberFormat="1" applyFont="1" applyFill="1" applyBorder="1" applyAlignment="1" applyProtection="1">
      <alignment horizontal="left"/>
    </xf>
    <xf numFmtId="9" fontId="8" fillId="0" borderId="0" xfId="21" applyNumberFormat="1" applyFont="1" applyBorder="1" applyAlignment="1" applyProtection="1">
      <alignment horizontal="center"/>
    </xf>
    <xf numFmtId="0" fontId="8" fillId="0" borderId="0" xfId="21" applyNumberFormat="1" applyFont="1" applyBorder="1" applyAlignment="1" applyProtection="1">
      <alignment horizontal="left"/>
    </xf>
    <xf numFmtId="10" fontId="8" fillId="0" borderId="0" xfId="21" applyNumberFormat="1" applyFont="1" applyBorder="1" applyAlignment="1" applyProtection="1"/>
    <xf numFmtId="10" fontId="8" fillId="0" borderId="1" xfId="21" applyNumberFormat="1" applyFont="1" applyBorder="1" applyAlignment="1" applyProtection="1"/>
    <xf numFmtId="9" fontId="8" fillId="0" borderId="1" xfId="21" applyNumberFormat="1" applyFont="1" applyBorder="1" applyAlignment="1" applyProtection="1">
      <alignment horizontal="center"/>
    </xf>
    <xf numFmtId="0" fontId="8" fillId="2" borderId="2" xfId="21" applyNumberFormat="1" applyFont="1" applyFill="1" applyBorder="1" applyAlignment="1" applyProtection="1">
      <alignment horizontal="center"/>
    </xf>
    <xf numFmtId="0" fontId="13" fillId="2" borderId="2" xfId="17" applyFont="1" applyFill="1" applyBorder="1" applyAlignment="1">
      <alignment wrapText="1"/>
    </xf>
    <xf numFmtId="0" fontId="8" fillId="2" borderId="2" xfId="17" applyFont="1" applyFill="1" applyBorder="1" applyAlignment="1">
      <alignment horizontal="right" wrapText="1"/>
    </xf>
    <xf numFmtId="0" fontId="65" fillId="0" borderId="0" xfId="17" applyFont="1" applyFill="1" applyAlignment="1">
      <alignment horizontal="left"/>
    </xf>
    <xf numFmtId="1" fontId="13" fillId="0" borderId="0" xfId="17" applyNumberFormat="1" applyFont="1" applyFill="1" applyBorder="1" applyAlignment="1">
      <alignment horizontal="left" wrapText="1"/>
    </xf>
    <xf numFmtId="164" fontId="13" fillId="0" borderId="0" xfId="17" applyNumberFormat="1" applyFont="1" applyFill="1" applyBorder="1" applyAlignment="1">
      <alignment horizontal="right" wrapText="1"/>
    </xf>
    <xf numFmtId="0" fontId="13" fillId="2" borderId="2" xfId="17" applyFont="1" applyFill="1" applyBorder="1"/>
    <xf numFmtId="0" fontId="65" fillId="0" borderId="0" xfId="17" applyFont="1" applyFill="1" applyAlignment="1"/>
    <xf numFmtId="1" fontId="13" fillId="3" borderId="0" xfId="17" applyNumberFormat="1" applyFont="1" applyFill="1" applyBorder="1" applyAlignment="1">
      <alignment horizontal="left" wrapText="1"/>
    </xf>
    <xf numFmtId="1" fontId="13" fillId="3" borderId="1" xfId="17" applyNumberFormat="1" applyFont="1" applyFill="1" applyBorder="1" applyAlignment="1">
      <alignment horizontal="left" wrapText="1"/>
    </xf>
    <xf numFmtId="164" fontId="13" fillId="0" borderId="1" xfId="17" applyNumberFormat="1" applyFont="1" applyFill="1" applyBorder="1" applyAlignment="1">
      <alignment horizontal="right" wrapText="1"/>
    </xf>
    <xf numFmtId="0" fontId="13" fillId="2" borderId="10" xfId="17" applyFont="1" applyFill="1" applyBorder="1"/>
    <xf numFmtId="0" fontId="13" fillId="2" borderId="2" xfId="17" applyFont="1" applyFill="1" applyBorder="1" applyAlignment="1">
      <alignment horizontal="center" wrapText="1"/>
    </xf>
    <xf numFmtId="0" fontId="13" fillId="2" borderId="3" xfId="17" applyFont="1" applyFill="1" applyBorder="1" applyAlignment="1">
      <alignment horizontal="center" wrapText="1"/>
    </xf>
    <xf numFmtId="0" fontId="13" fillId="0" borderId="9" xfId="17" applyFont="1" applyBorder="1"/>
    <xf numFmtId="9" fontId="13" fillId="0" borderId="0" xfId="17" applyNumberFormat="1" applyFont="1" applyBorder="1" applyAlignment="1">
      <alignment horizontal="center"/>
    </xf>
    <xf numFmtId="164" fontId="13" fillId="0" borderId="0" xfId="17" applyNumberFormat="1" applyFont="1" applyBorder="1" applyAlignment="1">
      <alignment horizontal="center"/>
    </xf>
    <xf numFmtId="164" fontId="13" fillId="0" borderId="5" xfId="17" applyNumberFormat="1" applyFont="1" applyBorder="1" applyAlignment="1">
      <alignment horizontal="center"/>
    </xf>
    <xf numFmtId="0" fontId="13" fillId="0" borderId="11" xfId="17" applyFont="1" applyBorder="1"/>
    <xf numFmtId="9" fontId="13" fillId="0" borderId="1" xfId="17" applyNumberFormat="1" applyFont="1" applyBorder="1" applyAlignment="1">
      <alignment horizontal="center"/>
    </xf>
    <xf numFmtId="164" fontId="13" fillId="0" borderId="1" xfId="17" applyNumberFormat="1" applyFont="1" applyBorder="1" applyAlignment="1">
      <alignment horizontal="center"/>
    </xf>
    <xf numFmtId="164" fontId="13" fillId="0" borderId="4" xfId="17" applyNumberFormat="1" applyFont="1" applyBorder="1" applyAlignment="1">
      <alignment horizontal="center"/>
    </xf>
    <xf numFmtId="9" fontId="8" fillId="0" borderId="0" xfId="23" applyFont="1" applyAlignment="1">
      <alignment horizontal="center"/>
    </xf>
    <xf numFmtId="0" fontId="13" fillId="0" borderId="0" xfId="17" applyFont="1" applyBorder="1" applyAlignment="1">
      <alignment horizontal="center"/>
    </xf>
    <xf numFmtId="9" fontId="8" fillId="0" borderId="1" xfId="23" applyFont="1" applyBorder="1" applyAlignment="1">
      <alignment horizontal="center"/>
    </xf>
    <xf numFmtId="9" fontId="8" fillId="0" borderId="0" xfId="23" applyFont="1"/>
    <xf numFmtId="0" fontId="9" fillId="2" borderId="2" xfId="24" applyFont="1" applyFill="1" applyBorder="1"/>
    <xf numFmtId="164" fontId="13" fillId="2" borderId="2" xfId="24" applyNumberFormat="1" applyFont="1" applyFill="1" applyBorder="1" applyAlignment="1">
      <alignment horizontal="center" wrapText="1"/>
    </xf>
    <xf numFmtId="164" fontId="13" fillId="2" borderId="2" xfId="24" applyNumberFormat="1" applyFont="1" applyFill="1" applyBorder="1" applyAlignment="1">
      <alignment horizontal="center"/>
    </xf>
    <xf numFmtId="0" fontId="13" fillId="2" borderId="2" xfId="24" applyFont="1" applyFill="1" applyBorder="1" applyAlignment="1">
      <alignment horizontal="center"/>
    </xf>
    <xf numFmtId="0" fontId="13" fillId="0" borderId="0" xfId="24" applyFont="1" applyFill="1"/>
    <xf numFmtId="164" fontId="13" fillId="0" borderId="0" xfId="24" applyNumberFormat="1" applyFont="1" applyFill="1" applyAlignment="1">
      <alignment horizontal="center" wrapText="1"/>
    </xf>
    <xf numFmtId="164" fontId="13" fillId="0" borderId="0" xfId="24" applyNumberFormat="1" applyFont="1" applyFill="1" applyAlignment="1">
      <alignment horizontal="center"/>
    </xf>
    <xf numFmtId="9" fontId="13" fillId="0" borderId="0" xfId="24" applyNumberFormat="1" applyFont="1" applyFill="1" applyAlignment="1">
      <alignment horizontal="center"/>
    </xf>
    <xf numFmtId="0" fontId="13" fillId="0" borderId="0" xfId="24" applyFont="1" applyFill="1" applyAlignment="1">
      <alignment horizontal="center"/>
    </xf>
    <xf numFmtId="0" fontId="13" fillId="0" borderId="0" xfId="24" applyFont="1" applyFill="1" applyAlignment="1">
      <alignment horizontal="left" indent="2"/>
    </xf>
    <xf numFmtId="0" fontId="13" fillId="0" borderId="1" xfId="24" applyFont="1" applyFill="1" applyBorder="1" applyAlignment="1">
      <alignment horizontal="left" indent="2"/>
    </xf>
    <xf numFmtId="164" fontId="13" fillId="0" borderId="1" xfId="24" applyNumberFormat="1" applyFont="1" applyFill="1" applyBorder="1" applyAlignment="1">
      <alignment horizontal="center"/>
    </xf>
    <xf numFmtId="9" fontId="13" fillId="0" borderId="1" xfId="24" applyNumberFormat="1" applyFont="1" applyFill="1" applyBorder="1" applyAlignment="1">
      <alignment horizontal="center"/>
    </xf>
    <xf numFmtId="0" fontId="13" fillId="0" borderId="0" xfId="24" applyFont="1" applyFill="1" applyBorder="1" applyAlignment="1">
      <alignment horizontal="left" indent="2"/>
    </xf>
    <xf numFmtId="164" fontId="13" fillId="0" borderId="0" xfId="24" applyNumberFormat="1" applyFont="1" applyFill="1" applyBorder="1" applyAlignment="1">
      <alignment horizontal="center"/>
    </xf>
    <xf numFmtId="9" fontId="13" fillId="0" borderId="0" xfId="24" applyNumberFormat="1" applyFont="1" applyFill="1" applyBorder="1" applyAlignment="1">
      <alignment horizontal="center"/>
    </xf>
    <xf numFmtId="9" fontId="13" fillId="0" borderId="0" xfId="24" applyNumberFormat="1" applyFont="1" applyFill="1"/>
    <xf numFmtId="9" fontId="13" fillId="0" borderId="1" xfId="24" applyNumberFormat="1" applyFont="1" applyFill="1" applyBorder="1"/>
    <xf numFmtId="0" fontId="9" fillId="2" borderId="1" xfId="24" applyFont="1" applyFill="1" applyBorder="1"/>
    <xf numFmtId="164" fontId="13" fillId="2" borderId="1" xfId="24" applyNumberFormat="1" applyFont="1" applyFill="1" applyBorder="1" applyAlignment="1">
      <alignment horizontal="center" wrapText="1"/>
    </xf>
    <xf numFmtId="164" fontId="13" fillId="2" borderId="1" xfId="24" applyNumberFormat="1" applyFont="1" applyFill="1" applyBorder="1" applyAlignment="1">
      <alignment horizontal="center"/>
    </xf>
    <xf numFmtId="0" fontId="13" fillId="2" borderId="1" xfId="24"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applyAlignment="1">
      <alignment wrapText="1"/>
    </xf>
    <xf numFmtId="0" fontId="8" fillId="0" borderId="0" xfId="0" quotePrefix="1" applyFont="1" applyFill="1" applyBorder="1" applyAlignment="1">
      <alignment horizontal="left"/>
    </xf>
    <xf numFmtId="167" fontId="8" fillId="0" borderId="0" xfId="0" applyNumberFormat="1" applyFont="1" applyFill="1" applyBorder="1" applyAlignment="1">
      <alignment horizontal="center"/>
    </xf>
    <xf numFmtId="9" fontId="8" fillId="0" borderId="0" xfId="0" applyNumberFormat="1" applyFont="1" applyFill="1" applyAlignment="1">
      <alignment horizontal="center"/>
    </xf>
    <xf numFmtId="16" fontId="8" fillId="0" borderId="0" xfId="0" quotePrefix="1" applyNumberFormat="1" applyFont="1" applyFill="1" applyBorder="1" applyAlignment="1">
      <alignment horizontal="left"/>
    </xf>
    <xf numFmtId="167" fontId="8" fillId="0" borderId="1" xfId="0" applyNumberFormat="1" applyFont="1" applyFill="1" applyBorder="1" applyAlignment="1">
      <alignment horizontal="center"/>
    </xf>
    <xf numFmtId="9" fontId="8" fillId="0" borderId="1" xfId="0" applyNumberFormat="1" applyFont="1" applyFill="1" applyBorder="1" applyAlignment="1">
      <alignment horizontal="center"/>
    </xf>
    <xf numFmtId="0" fontId="8" fillId="2" borderId="2" xfId="8" applyFont="1" applyFill="1" applyBorder="1" applyAlignment="1">
      <alignment horizontal="center"/>
    </xf>
    <xf numFmtId="0" fontId="7" fillId="0" borderId="0" xfId="8" applyFont="1" applyFill="1" applyAlignment="1">
      <alignment horizontal="center"/>
    </xf>
    <xf numFmtId="172" fontId="8" fillId="0" borderId="0" xfId="8" applyNumberFormat="1" applyFont="1" applyFill="1" applyAlignment="1">
      <alignment horizontal="center" wrapText="1"/>
    </xf>
    <xf numFmtId="173" fontId="8" fillId="0" borderId="0" xfId="8" applyNumberFormat="1" applyFont="1" applyFill="1" applyAlignment="1">
      <alignment horizontal="center" wrapText="1"/>
    </xf>
    <xf numFmtId="0" fontId="7" fillId="0" borderId="0" xfId="8" applyFont="1" applyFill="1" applyBorder="1" applyAlignment="1">
      <alignment horizontal="center"/>
    </xf>
    <xf numFmtId="167" fontId="8" fillId="0" borderId="0" xfId="8" applyNumberFormat="1" applyFont="1" applyFill="1" applyAlignment="1">
      <alignment horizontal="center"/>
    </xf>
    <xf numFmtId="164" fontId="8" fillId="0" borderId="0" xfId="8" applyNumberFormat="1" applyFont="1" applyFill="1" applyAlignment="1">
      <alignment horizontal="center"/>
    </xf>
    <xf numFmtId="166" fontId="8" fillId="0" borderId="0" xfId="8" applyNumberFormat="1" applyFont="1" applyFill="1" applyAlignment="1">
      <alignment horizontal="center"/>
    </xf>
    <xf numFmtId="0" fontId="7" fillId="0" borderId="0" xfId="8" quotePrefix="1" applyFont="1" applyFill="1" applyBorder="1" applyAlignment="1">
      <alignment horizontal="center"/>
    </xf>
    <xf numFmtId="0" fontId="7" fillId="0" borderId="1" xfId="8" applyFont="1" applyFill="1" applyBorder="1" applyAlignment="1">
      <alignment horizontal="center"/>
    </xf>
    <xf numFmtId="166" fontId="8" fillId="0" borderId="1" xfId="8" applyNumberFormat="1" applyFont="1" applyFill="1" applyBorder="1" applyAlignment="1">
      <alignment horizontal="center"/>
    </xf>
    <xf numFmtId="167" fontId="8" fillId="0" borderId="1" xfId="8" applyNumberFormat="1" applyFont="1" applyFill="1" applyBorder="1" applyAlignment="1">
      <alignment horizontal="center"/>
    </xf>
    <xf numFmtId="164" fontId="8" fillId="0" borderId="1" xfId="8" applyNumberFormat="1" applyFont="1" applyFill="1" applyBorder="1" applyAlignment="1">
      <alignment horizontal="center"/>
    </xf>
    <xf numFmtId="0" fontId="7" fillId="2" borderId="2" xfId="0" applyFont="1" applyFill="1" applyBorder="1" applyAlignment="1">
      <alignment horizontal="center" wrapText="1"/>
    </xf>
    <xf numFmtId="0" fontId="7" fillId="0" borderId="0" xfId="0" applyFont="1" applyFill="1" applyBorder="1" applyAlignment="1">
      <alignment horizontal="center"/>
    </xf>
    <xf numFmtId="164" fontId="8" fillId="0" borderId="0" xfId="0" applyNumberFormat="1" applyFont="1" applyFill="1" applyBorder="1" applyAlignment="1">
      <alignment horizontal="center" wrapText="1"/>
    </xf>
    <xf numFmtId="0" fontId="7" fillId="0" borderId="0" xfId="0" quotePrefix="1" applyFont="1" applyFill="1" applyBorder="1" applyAlignment="1">
      <alignment horizontal="center"/>
    </xf>
    <xf numFmtId="17" fontId="7" fillId="0" borderId="0" xfId="0" applyNumberFormat="1" applyFont="1" applyFill="1" applyBorder="1" applyAlignment="1">
      <alignment horizontal="center"/>
    </xf>
    <xf numFmtId="16" fontId="7" fillId="0" borderId="0" xfId="0" quotePrefix="1" applyNumberFormat="1" applyFont="1" applyFill="1" applyBorder="1" applyAlignment="1">
      <alignment horizontal="center"/>
    </xf>
    <xf numFmtId="16" fontId="7" fillId="0" borderId="1" xfId="0" applyNumberFormat="1" applyFont="1" applyFill="1" applyBorder="1" applyAlignment="1">
      <alignment horizontal="center"/>
    </xf>
    <xf numFmtId="164" fontId="8" fillId="0" borderId="1" xfId="0" applyNumberFormat="1" applyFont="1" applyFill="1" applyBorder="1" applyAlignment="1">
      <alignment horizontal="center" wrapText="1"/>
    </xf>
    <xf numFmtId="0" fontId="14" fillId="2" borderId="2" xfId="9" applyFont="1" applyFill="1" applyBorder="1"/>
    <xf numFmtId="3" fontId="8" fillId="2" borderId="2" xfId="1" applyNumberFormat="1" applyFont="1" applyFill="1" applyBorder="1" applyAlignment="1">
      <alignment horizontal="center" wrapText="1"/>
    </xf>
    <xf numFmtId="164" fontId="8" fillId="0" borderId="0" xfId="9" applyNumberFormat="1" applyFont="1" applyFill="1" applyBorder="1" applyAlignment="1">
      <alignment horizontal="center"/>
    </xf>
    <xf numFmtId="164" fontId="8" fillId="0" borderId="1" xfId="9" applyNumberFormat="1" applyFont="1" applyFill="1" applyBorder="1" applyAlignment="1">
      <alignment horizontal="center"/>
    </xf>
    <xf numFmtId="0" fontId="9" fillId="2" borderId="2" xfId="19" applyFont="1" applyFill="1" applyBorder="1"/>
    <xf numFmtId="0" fontId="8" fillId="2" borderId="2" xfId="19" applyFont="1" applyFill="1" applyBorder="1" applyAlignment="1">
      <alignment horizontal="right"/>
    </xf>
    <xf numFmtId="3" fontId="8" fillId="0" borderId="0" xfId="19" applyNumberFormat="1" applyFont="1" applyAlignment="1">
      <alignment horizontal="right"/>
    </xf>
    <xf numFmtId="0" fontId="8" fillId="0" borderId="1" xfId="19" applyFont="1" applyBorder="1"/>
    <xf numFmtId="3" fontId="8" fillId="0" borderId="1" xfId="19" applyNumberFormat="1" applyFont="1" applyBorder="1" applyAlignment="1">
      <alignment horizontal="right"/>
    </xf>
    <xf numFmtId="0" fontId="8" fillId="2" borderId="2" xfId="19" applyFont="1" applyFill="1" applyBorder="1"/>
    <xf numFmtId="0" fontId="8" fillId="2" borderId="2" xfId="19" applyFont="1" applyFill="1" applyBorder="1" applyAlignment="1">
      <alignment horizontal="center" wrapText="1"/>
    </xf>
    <xf numFmtId="9" fontId="8" fillId="0" borderId="0" xfId="19" applyNumberFormat="1" applyFont="1" applyAlignment="1">
      <alignment horizontal="center"/>
    </xf>
    <xf numFmtId="9" fontId="8" fillId="0" borderId="1" xfId="19" applyNumberFormat="1" applyFont="1" applyBorder="1" applyAlignment="1">
      <alignment horizontal="center"/>
    </xf>
    <xf numFmtId="0" fontId="13" fillId="2" borderId="2" xfId="12" applyFont="1" applyFill="1" applyBorder="1" applyAlignment="1">
      <alignment wrapText="1"/>
    </xf>
    <xf numFmtId="0" fontId="13" fillId="2" borderId="2" xfId="12" applyFont="1" applyFill="1" applyBorder="1" applyAlignment="1">
      <alignment horizontal="center" wrapText="1"/>
    </xf>
    <xf numFmtId="164" fontId="8" fillId="0" borderId="0" xfId="13" applyNumberFormat="1" applyFont="1" applyAlignment="1">
      <alignment horizontal="center"/>
    </xf>
    <xf numFmtId="164" fontId="13" fillId="0" borderId="0" xfId="12" applyNumberFormat="1" applyFont="1" applyAlignment="1">
      <alignment horizontal="center"/>
    </xf>
    <xf numFmtId="0" fontId="13" fillId="0" borderId="1" xfId="12" applyFont="1" applyBorder="1"/>
    <xf numFmtId="164" fontId="8" fillId="0" borderId="1" xfId="13" applyNumberFormat="1" applyFont="1" applyBorder="1" applyAlignment="1">
      <alignment horizontal="center"/>
    </xf>
    <xf numFmtId="164" fontId="13" fillId="0" borderId="1" xfId="12" applyNumberFormat="1" applyFont="1" applyBorder="1" applyAlignment="1">
      <alignment horizontal="center"/>
    </xf>
    <xf numFmtId="9" fontId="13" fillId="0" borderId="1" xfId="12" applyNumberFormat="1" applyFont="1" applyBorder="1" applyAlignment="1">
      <alignment horizontal="center"/>
    </xf>
    <xf numFmtId="0" fontId="13" fillId="2" borderId="2" xfId="12" applyFont="1" applyFill="1" applyBorder="1"/>
    <xf numFmtId="9" fontId="13" fillId="2" borderId="2" xfId="12" applyNumberFormat="1" applyFont="1" applyFill="1" applyBorder="1" applyAlignment="1">
      <alignment horizontal="center" wrapText="1"/>
    </xf>
    <xf numFmtId="0" fontId="13" fillId="0" borderId="0" xfId="12" applyFont="1" applyFill="1"/>
    <xf numFmtId="9" fontId="13" fillId="0" borderId="0" xfId="12" applyNumberFormat="1" applyFont="1" applyFill="1" applyAlignment="1">
      <alignment horizontal="center"/>
    </xf>
    <xf numFmtId="164" fontId="13" fillId="2" borderId="2" xfId="12" applyNumberFormat="1" applyFont="1" applyFill="1" applyBorder="1" applyAlignment="1">
      <alignment horizontal="center" wrapText="1"/>
    </xf>
    <xf numFmtId="0" fontId="13" fillId="0" borderId="0" xfId="12" applyFont="1" applyBorder="1"/>
    <xf numFmtId="164" fontId="8" fillId="0" borderId="0" xfId="13" applyNumberFormat="1" applyFont="1" applyBorder="1" applyAlignment="1">
      <alignment horizontal="center"/>
    </xf>
    <xf numFmtId="0" fontId="13" fillId="0" borderId="1" xfId="12" applyFont="1" applyFill="1" applyBorder="1"/>
    <xf numFmtId="9" fontId="13" fillId="0" borderId="1" xfId="12" applyNumberFormat="1" applyFont="1" applyFill="1" applyBorder="1" applyAlignment="1">
      <alignment horizontal="center"/>
    </xf>
    <xf numFmtId="0" fontId="13" fillId="2" borderId="2" xfId="24" applyFont="1" applyFill="1" applyBorder="1"/>
    <xf numFmtId="9" fontId="13" fillId="0" borderId="0" xfId="24" applyNumberFormat="1" applyFont="1"/>
    <xf numFmtId="0" fontId="13" fillId="0" borderId="0" xfId="24" applyFont="1"/>
    <xf numFmtId="164" fontId="13" fillId="0" borderId="0" xfId="24" applyNumberFormat="1" applyFont="1" applyAlignment="1">
      <alignment horizontal="center"/>
    </xf>
    <xf numFmtId="0" fontId="13" fillId="0" borderId="0" xfId="24" applyFont="1" applyAlignment="1">
      <alignment horizontal="center"/>
    </xf>
    <xf numFmtId="9" fontId="13" fillId="0" borderId="0" xfId="23" applyFont="1" applyAlignment="1">
      <alignment horizontal="center"/>
    </xf>
    <xf numFmtId="9" fontId="13" fillId="0" borderId="0" xfId="24" applyNumberFormat="1" applyFont="1" applyBorder="1"/>
    <xf numFmtId="0" fontId="13" fillId="0" borderId="0" xfId="24" applyFont="1" applyBorder="1"/>
    <xf numFmtId="164" fontId="13" fillId="0" borderId="0" xfId="24" applyNumberFormat="1" applyFont="1" applyBorder="1" applyAlignment="1">
      <alignment horizontal="center"/>
    </xf>
    <xf numFmtId="0" fontId="13" fillId="0" borderId="0" xfId="24" applyFont="1" applyBorder="1" applyAlignment="1">
      <alignment horizontal="center"/>
    </xf>
    <xf numFmtId="9" fontId="13" fillId="0" borderId="0" xfId="23" applyFont="1" applyBorder="1" applyAlignment="1">
      <alignment horizontal="center"/>
    </xf>
    <xf numFmtId="9" fontId="13" fillId="0" borderId="1" xfId="24" applyNumberFormat="1" applyFont="1" applyBorder="1"/>
    <xf numFmtId="0" fontId="13" fillId="0" borderId="1" xfId="24" applyFont="1" applyBorder="1"/>
    <xf numFmtId="164" fontId="13" fillId="0" borderId="1" xfId="24" applyNumberFormat="1" applyFont="1" applyBorder="1" applyAlignment="1">
      <alignment horizontal="center"/>
    </xf>
    <xf numFmtId="0" fontId="13" fillId="0" borderId="1" xfId="24" applyFont="1" applyBorder="1" applyAlignment="1">
      <alignment horizontal="center"/>
    </xf>
    <xf numFmtId="9" fontId="13" fillId="0" borderId="1" xfId="23" applyFont="1" applyBorder="1" applyAlignment="1">
      <alignment horizontal="center"/>
    </xf>
    <xf numFmtId="9" fontId="13" fillId="2" borderId="2" xfId="17" applyNumberFormat="1" applyFont="1" applyFill="1" applyBorder="1" applyAlignment="1">
      <alignment horizontal="center" wrapText="1"/>
    </xf>
    <xf numFmtId="9" fontId="13" fillId="2" borderId="2" xfId="17" applyNumberFormat="1" applyFont="1" applyFill="1" applyBorder="1" applyAlignment="1">
      <alignment horizontal="center"/>
    </xf>
    <xf numFmtId="0" fontId="13" fillId="0" borderId="0" xfId="17" applyFont="1" applyFill="1"/>
    <xf numFmtId="164" fontId="13" fillId="0" borderId="0" xfId="17" applyNumberFormat="1" applyFont="1" applyFill="1" applyAlignment="1">
      <alignment horizontal="center"/>
    </xf>
    <xf numFmtId="9" fontId="13" fillId="0" borderId="0" xfId="17" applyNumberFormat="1" applyFont="1" applyFill="1" applyAlignment="1">
      <alignment horizontal="center"/>
    </xf>
    <xf numFmtId="0" fontId="13" fillId="0" borderId="0" xfId="17" applyFont="1" applyFill="1" applyAlignment="1">
      <alignment horizontal="center"/>
    </xf>
    <xf numFmtId="0" fontId="13" fillId="0" borderId="0" xfId="17" applyFont="1" applyFill="1" applyBorder="1"/>
    <xf numFmtId="164" fontId="13" fillId="0" borderId="0" xfId="17" applyNumberFormat="1" applyFont="1" applyFill="1" applyBorder="1" applyAlignment="1">
      <alignment horizontal="center"/>
    </xf>
    <xf numFmtId="9" fontId="13" fillId="0" borderId="0" xfId="17" applyNumberFormat="1" applyFont="1" applyFill="1" applyBorder="1" applyAlignment="1">
      <alignment horizontal="center"/>
    </xf>
    <xf numFmtId="0" fontId="13" fillId="0" borderId="1" xfId="17" applyFont="1" applyFill="1" applyBorder="1"/>
    <xf numFmtId="164" fontId="13" fillId="0" borderId="1" xfId="17" applyNumberFormat="1" applyFont="1" applyFill="1" applyBorder="1" applyAlignment="1">
      <alignment horizontal="center"/>
    </xf>
    <xf numFmtId="9" fontId="13" fillId="0" borderId="1" xfId="17" applyNumberFormat="1" applyFont="1" applyFill="1" applyBorder="1" applyAlignment="1">
      <alignment horizontal="center"/>
    </xf>
    <xf numFmtId="0" fontId="8" fillId="2" borderId="2" xfId="14" applyFont="1" applyFill="1" applyBorder="1"/>
    <xf numFmtId="0" fontId="8" fillId="2" borderId="2" xfId="14" applyFont="1" applyFill="1" applyBorder="1" applyAlignment="1">
      <alignment horizontal="center" wrapText="1"/>
    </xf>
    <xf numFmtId="0" fontId="8" fillId="0" borderId="0" xfId="14" applyFont="1"/>
    <xf numFmtId="9" fontId="8" fillId="0" borderId="0" xfId="14" applyNumberFormat="1" applyFont="1" applyAlignment="1">
      <alignment horizontal="center"/>
    </xf>
    <xf numFmtId="0" fontId="8" fillId="0" borderId="1" xfId="14" applyFont="1" applyBorder="1"/>
    <xf numFmtId="9" fontId="8" fillId="0" borderId="1" xfId="14" applyNumberFormat="1" applyFont="1" applyBorder="1" applyAlignment="1">
      <alignment horizontal="center"/>
    </xf>
    <xf numFmtId="0" fontId="8" fillId="2" borderId="2" xfId="14" applyFont="1" applyFill="1" applyBorder="1" applyAlignment="1">
      <alignment horizontal="center"/>
    </xf>
    <xf numFmtId="0" fontId="8" fillId="0" borderId="0" xfId="14" applyFont="1" applyAlignment="1">
      <alignment horizontal="left"/>
    </xf>
    <xf numFmtId="166" fontId="8" fillId="0" borderId="0" xfId="14" applyNumberFormat="1" applyFont="1" applyAlignment="1">
      <alignment horizontal="center"/>
    </xf>
    <xf numFmtId="0" fontId="8" fillId="0" borderId="1" xfId="14" applyFont="1" applyBorder="1" applyAlignment="1">
      <alignment horizontal="left"/>
    </xf>
    <xf numFmtId="166" fontId="8" fillId="0" borderId="1" xfId="14" applyNumberFormat="1" applyFont="1" applyBorder="1" applyAlignment="1">
      <alignment horizontal="center"/>
    </xf>
    <xf numFmtId="0" fontId="0" fillId="2" borderId="1" xfId="0" applyFill="1" applyBorder="1" applyAlignment="1">
      <alignment horizontal="center" wrapText="1"/>
    </xf>
    <xf numFmtId="0" fontId="8" fillId="2" borderId="1" xfId="0" applyFont="1" applyFill="1" applyBorder="1" applyAlignment="1">
      <alignment horizontal="center" wrapText="1"/>
    </xf>
    <xf numFmtId="0" fontId="7" fillId="2" borderId="6" xfId="0" applyFont="1" applyFill="1" applyBorder="1"/>
    <xf numFmtId="0" fontId="66" fillId="2" borderId="6" xfId="0" applyFont="1" applyFill="1" applyBorder="1"/>
    <xf numFmtId="0" fontId="22" fillId="0" borderId="0" xfId="17" applyFont="1" applyBorder="1" applyAlignment="1">
      <alignment vertical="center"/>
    </xf>
    <xf numFmtId="0" fontId="8" fillId="2" borderId="6" xfId="6" applyFont="1" applyFill="1" applyBorder="1" applyAlignment="1">
      <alignment horizontal="left" vertical="center" wrapText="1"/>
    </xf>
    <xf numFmtId="0" fontId="8" fillId="2" borderId="1" xfId="6" applyFont="1" applyFill="1" applyBorder="1" applyAlignment="1">
      <alignment horizontal="left" vertical="center" wrapText="1"/>
    </xf>
    <xf numFmtId="0" fontId="67" fillId="2" borderId="1" xfId="6" applyFont="1" applyFill="1" applyBorder="1" applyAlignment="1">
      <alignment horizontal="center" wrapText="1"/>
    </xf>
    <xf numFmtId="0" fontId="68" fillId="2" borderId="3" xfId="6" applyFont="1" applyFill="1" applyBorder="1" applyAlignment="1">
      <alignment horizontal="center" wrapText="1"/>
    </xf>
    <xf numFmtId="0" fontId="68" fillId="2" borderId="1" xfId="6" applyFont="1" applyFill="1" applyBorder="1" applyAlignment="1">
      <alignment horizontal="center" wrapText="1"/>
    </xf>
    <xf numFmtId="9" fontId="8" fillId="0" borderId="0" xfId="6" applyNumberFormat="1" applyFont="1" applyFill="1" applyBorder="1" applyAlignment="1">
      <alignment horizontal="center" vertical="top" wrapText="1"/>
    </xf>
    <xf numFmtId="9" fontId="8" fillId="0" borderId="5" xfId="6" applyNumberFormat="1" applyFont="1" applyFill="1" applyBorder="1" applyAlignment="1">
      <alignment horizontal="center" vertical="top" wrapText="1"/>
    </xf>
    <xf numFmtId="0" fontId="69" fillId="0" borderId="0" xfId="6" quotePrefix="1" applyFont="1" applyFill="1" applyBorder="1" applyAlignment="1">
      <alignment horizontal="left" vertical="top" wrapText="1"/>
    </xf>
    <xf numFmtId="0" fontId="69" fillId="0" borderId="1" xfId="6" quotePrefix="1" applyFont="1" applyFill="1" applyBorder="1" applyAlignment="1">
      <alignment horizontal="left" vertical="top" wrapText="1"/>
    </xf>
    <xf numFmtId="9" fontId="8" fillId="0" borderId="1" xfId="6" applyNumberFormat="1" applyFont="1" applyFill="1" applyBorder="1" applyAlignment="1">
      <alignment horizontal="center" vertical="top" wrapText="1"/>
    </xf>
    <xf numFmtId="9" fontId="8" fillId="0" borderId="4" xfId="6" applyNumberFormat="1" applyFont="1" applyFill="1" applyBorder="1" applyAlignment="1">
      <alignment horizontal="center" vertical="top" wrapText="1"/>
    </xf>
    <xf numFmtId="166" fontId="8" fillId="0" borderId="1" xfId="9" applyNumberFormat="1" applyFill="1" applyBorder="1"/>
    <xf numFmtId="165" fontId="8" fillId="0" borderId="1" xfId="9" applyNumberFormat="1" applyFill="1" applyBorder="1"/>
    <xf numFmtId="165" fontId="13" fillId="0" borderId="0" xfId="18" applyNumberFormat="1" applyFont="1" applyBorder="1" applyAlignment="1">
      <alignment horizontal="center"/>
    </xf>
    <xf numFmtId="0" fontId="24" fillId="6" borderId="2" xfId="6" applyFont="1" applyFill="1" applyBorder="1" applyAlignment="1">
      <alignment horizontal="center" vertical="center"/>
    </xf>
    <xf numFmtId="0" fontId="24" fillId="6" borderId="2" xfId="6" applyFont="1" applyFill="1" applyBorder="1" applyAlignment="1">
      <alignment horizontal="center" vertical="center" wrapText="1"/>
    </xf>
    <xf numFmtId="173" fontId="8" fillId="0" borderId="6" xfId="6" applyNumberFormat="1" applyFont="1" applyBorder="1" applyAlignment="1">
      <alignment horizontal="left"/>
    </xf>
    <xf numFmtId="9" fontId="13" fillId="0" borderId="6" xfId="6" applyNumberFormat="1" applyBorder="1"/>
    <xf numFmtId="3" fontId="13" fillId="0" borderId="6" xfId="6" applyNumberFormat="1" applyFill="1" applyBorder="1" applyAlignment="1">
      <alignment horizontal="right"/>
    </xf>
    <xf numFmtId="173" fontId="8" fillId="0" borderId="0" xfId="6" applyNumberFormat="1" applyFont="1" applyBorder="1" applyAlignment="1">
      <alignment horizontal="left"/>
    </xf>
    <xf numFmtId="9" fontId="13" fillId="0" borderId="0" xfId="6" applyNumberFormat="1" applyBorder="1"/>
    <xf numFmtId="3" fontId="13" fillId="0" borderId="0" xfId="6" applyNumberFormat="1" applyFill="1" applyBorder="1" applyAlignment="1">
      <alignment horizontal="right"/>
    </xf>
    <xf numFmtId="173" fontId="7" fillId="0" borderId="1" xfId="6" applyNumberFormat="1" applyFont="1" applyBorder="1" applyAlignment="1">
      <alignment horizontal="left"/>
    </xf>
    <xf numFmtId="9" fontId="13" fillId="0" borderId="1" xfId="6" applyNumberFormat="1" applyBorder="1"/>
    <xf numFmtId="3" fontId="24" fillId="0" borderId="1" xfId="6" applyNumberFormat="1" applyFont="1" applyFill="1" applyBorder="1" applyAlignment="1">
      <alignment horizontal="right"/>
    </xf>
    <xf numFmtId="1" fontId="13" fillId="0" borderId="6" xfId="6" applyNumberFormat="1" applyFill="1" applyBorder="1" applyAlignment="1">
      <alignment horizontal="right"/>
    </xf>
    <xf numFmtId="1" fontId="13" fillId="0" borderId="0" xfId="6" applyNumberFormat="1" applyFill="1" applyBorder="1" applyAlignment="1">
      <alignment horizontal="right"/>
    </xf>
    <xf numFmtId="0" fontId="24" fillId="0" borderId="1" xfId="6" applyFont="1" applyFill="1" applyBorder="1" applyAlignment="1">
      <alignment horizontal="right"/>
    </xf>
    <xf numFmtId="0" fontId="8" fillId="0" borderId="0" xfId="6" applyFont="1" applyBorder="1"/>
    <xf numFmtId="9" fontId="13" fillId="0" borderId="0" xfId="6" applyNumberFormat="1" applyFill="1" applyBorder="1"/>
    <xf numFmtId="0" fontId="8" fillId="0" borderId="0" xfId="6" applyFont="1" applyFill="1"/>
    <xf numFmtId="0" fontId="13" fillId="0" borderId="0" xfId="6" applyFill="1"/>
    <xf numFmtId="0" fontId="24" fillId="6" borderId="6" xfId="6" applyFont="1" applyFill="1" applyBorder="1" applyAlignment="1">
      <alignment horizontal="center" vertical="center"/>
    </xf>
    <xf numFmtId="0" fontId="24" fillId="6" borderId="6" xfId="6" applyFont="1" applyFill="1" applyBorder="1" applyAlignment="1">
      <alignment horizontal="center" vertical="center" wrapText="1"/>
    </xf>
    <xf numFmtId="0" fontId="24" fillId="6" borderId="6" xfId="6" applyFont="1" applyFill="1" applyBorder="1" applyAlignment="1">
      <alignment horizontal="right" vertical="center" wrapText="1"/>
    </xf>
    <xf numFmtId="0" fontId="13" fillId="0" borderId="0" xfId="6" applyAlignment="1">
      <alignment horizontal="right"/>
    </xf>
    <xf numFmtId="0" fontId="13" fillId="0" borderId="0" xfId="6" applyFill="1" applyBorder="1" applyAlignment="1">
      <alignment horizontal="right"/>
    </xf>
    <xf numFmtId="3" fontId="24" fillId="0" borderId="0" xfId="6" applyNumberFormat="1" applyFont="1" applyBorder="1"/>
    <xf numFmtId="0" fontId="24" fillId="6" borderId="7" xfId="6" applyFont="1" applyFill="1" applyBorder="1"/>
    <xf numFmtId="0" fontId="24" fillId="6" borderId="6" xfId="6" applyFont="1" applyFill="1" applyBorder="1"/>
    <xf numFmtId="0" fontId="24" fillId="6" borderId="8" xfId="6" applyFont="1" applyFill="1" applyBorder="1"/>
    <xf numFmtId="0" fontId="13" fillId="0" borderId="9" xfId="6" applyBorder="1"/>
    <xf numFmtId="0" fontId="13" fillId="0" borderId="0" xfId="6" applyBorder="1"/>
    <xf numFmtId="9" fontId="13" fillId="0" borderId="5" xfId="6" applyNumberFormat="1" applyBorder="1"/>
    <xf numFmtId="0" fontId="13" fillId="0" borderId="11" xfId="6" applyBorder="1"/>
    <xf numFmtId="0" fontId="13" fillId="0" borderId="1" xfId="6" applyBorder="1"/>
    <xf numFmtId="9" fontId="13" fillId="0" borderId="4" xfId="6" applyNumberFormat="1" applyBorder="1"/>
    <xf numFmtId="9" fontId="13" fillId="7" borderId="3" xfId="6" applyNumberFormat="1" applyFill="1" applyBorder="1" applyAlignment="1">
      <alignment horizontal="center" wrapText="1"/>
    </xf>
    <xf numFmtId="9" fontId="13" fillId="7" borderId="19" xfId="6" applyNumberFormat="1" applyFill="1" applyBorder="1" applyAlignment="1">
      <alignment horizontal="center" wrapText="1"/>
    </xf>
    <xf numFmtId="9" fontId="13" fillId="7" borderId="10" xfId="6" applyNumberFormat="1" applyFill="1" applyBorder="1" applyAlignment="1">
      <alignment horizontal="center" wrapText="1"/>
    </xf>
    <xf numFmtId="9" fontId="13" fillId="0" borderId="0" xfId="6" applyNumberFormat="1" applyBorder="1" applyAlignment="1">
      <alignment horizontal="center"/>
    </xf>
    <xf numFmtId="9" fontId="13" fillId="0" borderId="5" xfId="6" applyNumberFormat="1" applyBorder="1" applyAlignment="1">
      <alignment horizontal="center"/>
    </xf>
    <xf numFmtId="9" fontId="13" fillId="0" borderId="1" xfId="6" applyNumberFormat="1" applyBorder="1" applyAlignment="1">
      <alignment horizontal="center"/>
    </xf>
    <xf numFmtId="9" fontId="13" fillId="0" borderId="4" xfId="6" applyNumberFormat="1" applyBorder="1" applyAlignment="1">
      <alignment horizontal="center"/>
    </xf>
    <xf numFmtId="0" fontId="13" fillId="0" borderId="0" xfId="6" applyAlignment="1">
      <alignment horizontal="center"/>
    </xf>
    <xf numFmtId="0" fontId="25" fillId="6" borderId="1" xfId="54" applyFont="1" applyFill="1" applyBorder="1"/>
    <xf numFmtId="0" fontId="25" fillId="6" borderId="1" xfId="54" applyFont="1" applyFill="1" applyBorder="1" applyAlignment="1">
      <alignment horizontal="right"/>
    </xf>
    <xf numFmtId="0" fontId="25" fillId="6" borderId="1" xfId="54" applyFont="1" applyFill="1" applyBorder="1" applyAlignment="1">
      <alignment horizontal="right" wrapText="1"/>
    </xf>
    <xf numFmtId="0" fontId="25" fillId="0" borderId="0" xfId="54" applyFont="1" applyAlignment="1">
      <alignment horizontal="left"/>
    </xf>
    <xf numFmtId="0" fontId="25" fillId="0" borderId="0" xfId="54" applyFont="1"/>
    <xf numFmtId="9" fontId="25" fillId="0" borderId="0" xfId="54" applyNumberFormat="1" applyFont="1"/>
    <xf numFmtId="0" fontId="25" fillId="0" borderId="1" xfId="54" applyFont="1" applyBorder="1"/>
    <xf numFmtId="9" fontId="25" fillId="0" borderId="1" xfId="54" applyNumberFormat="1" applyFont="1" applyFill="1" applyBorder="1"/>
    <xf numFmtId="9" fontId="25" fillId="0" borderId="1" xfId="54" applyNumberFormat="1" applyFont="1" applyBorder="1"/>
    <xf numFmtId="9" fontId="25" fillId="0" borderId="0" xfId="54" applyNumberFormat="1" applyFont="1" applyFill="1"/>
    <xf numFmtId="174" fontId="25" fillId="0" borderId="0" xfId="54" applyNumberFormat="1" applyFont="1"/>
    <xf numFmtId="9" fontId="13" fillId="0" borderId="0" xfId="6" applyNumberFormat="1" applyFont="1"/>
    <xf numFmtId="9" fontId="25" fillId="6" borderId="1" xfId="54" applyNumberFormat="1" applyFont="1" applyFill="1" applyBorder="1"/>
    <xf numFmtId="9" fontId="13" fillId="6" borderId="1" xfId="6" applyNumberFormat="1" applyFont="1" applyFill="1" applyBorder="1"/>
    <xf numFmtId="0" fontId="13" fillId="6" borderId="2" xfId="6" applyFont="1" applyFill="1" applyBorder="1"/>
    <xf numFmtId="9" fontId="13" fillId="6" borderId="2" xfId="6" applyNumberFormat="1" applyFont="1" applyFill="1" applyBorder="1" applyAlignment="1">
      <alignment wrapText="1"/>
    </xf>
    <xf numFmtId="9" fontId="13" fillId="6" borderId="2" xfId="6" applyNumberFormat="1" applyFont="1" applyFill="1" applyBorder="1" applyAlignment="1">
      <alignment horizontal="right" wrapText="1"/>
    </xf>
    <xf numFmtId="0" fontId="25" fillId="6" borderId="1" xfId="54" applyFont="1" applyFill="1" applyBorder="1" applyAlignment="1">
      <alignment wrapText="1"/>
    </xf>
    <xf numFmtId="0" fontId="25" fillId="0" borderId="0" xfId="54" applyFont="1" applyAlignment="1">
      <alignment horizontal="left" wrapText="1"/>
    </xf>
    <xf numFmtId="0" fontId="25" fillId="0" borderId="0" xfId="54" applyFont="1" applyAlignment="1">
      <alignment wrapText="1"/>
    </xf>
    <xf numFmtId="0" fontId="25" fillId="0" borderId="1" xfId="54" applyFont="1" applyBorder="1" applyAlignment="1">
      <alignment wrapText="1"/>
    </xf>
    <xf numFmtId="0" fontId="13" fillId="0" borderId="0" xfId="6" applyAlignment="1">
      <alignment wrapText="1"/>
    </xf>
    <xf numFmtId="0" fontId="13" fillId="6" borderId="0" xfId="6" applyFill="1"/>
    <xf numFmtId="0" fontId="13" fillId="6" borderId="0" xfId="6" applyFill="1" applyAlignment="1">
      <alignment horizontal="right" wrapText="1"/>
    </xf>
    <xf numFmtId="164" fontId="13" fillId="0" borderId="0" xfId="6" applyNumberFormat="1"/>
    <xf numFmtId="164" fontId="13" fillId="0" borderId="1" xfId="6" applyNumberFormat="1" applyBorder="1"/>
    <xf numFmtId="0" fontId="13" fillId="6" borderId="0" xfId="6" applyFill="1" applyAlignment="1">
      <alignment horizontal="right"/>
    </xf>
    <xf numFmtId="0" fontId="13" fillId="0" borderId="0" xfId="6" applyAlignment="1">
      <alignment horizontal="left" indent="2"/>
    </xf>
    <xf numFmtId="0" fontId="13" fillId="6" borderId="0" xfId="6" applyFill="1" applyAlignment="1">
      <alignment horizontal="left"/>
    </xf>
    <xf numFmtId="0" fontId="13" fillId="6" borderId="1" xfId="6" applyFill="1" applyBorder="1" applyAlignment="1">
      <alignment wrapText="1"/>
    </xf>
    <xf numFmtId="0" fontId="13" fillId="6" borderId="1" xfId="6" applyFill="1" applyBorder="1" applyAlignment="1">
      <alignment horizontal="right" wrapText="1"/>
    </xf>
    <xf numFmtId="9" fontId="13" fillId="6" borderId="1" xfId="6" applyNumberFormat="1" applyFill="1" applyBorder="1" applyAlignment="1">
      <alignment horizontal="right" wrapText="1"/>
    </xf>
    <xf numFmtId="0" fontId="13" fillId="6" borderId="2" xfId="6" applyFill="1" applyBorder="1" applyAlignment="1">
      <alignment horizontal="right" wrapText="1"/>
    </xf>
    <xf numFmtId="0" fontId="13" fillId="0" borderId="1" xfId="6" applyFill="1" applyBorder="1" applyAlignment="1">
      <alignment wrapText="1"/>
    </xf>
    <xf numFmtId="0" fontId="13" fillId="0" borderId="0" xfId="6" applyFill="1" applyBorder="1" applyAlignment="1">
      <alignment horizontal="right" wrapText="1"/>
    </xf>
    <xf numFmtId="9" fontId="13" fillId="0" borderId="0" xfId="6" applyNumberFormat="1" applyFill="1" applyBorder="1" applyAlignment="1">
      <alignment horizontal="right" wrapText="1"/>
    </xf>
    <xf numFmtId="0" fontId="13" fillId="6" borderId="0" xfId="6" applyFill="1" applyAlignment="1">
      <alignment wrapText="1"/>
    </xf>
    <xf numFmtId="0" fontId="38" fillId="0" borderId="0" xfId="55"/>
    <xf numFmtId="0" fontId="13" fillId="5" borderId="1" xfId="55" applyFont="1" applyFill="1" applyBorder="1" applyAlignment="1">
      <alignment wrapText="1"/>
    </xf>
    <xf numFmtId="0" fontId="22" fillId="5" borderId="1" xfId="55" applyFont="1" applyFill="1" applyBorder="1" applyAlignment="1">
      <alignment horizontal="right" wrapText="1"/>
    </xf>
    <xf numFmtId="0" fontId="38" fillId="0" borderId="0" xfId="55" applyAlignment="1">
      <alignment wrapText="1"/>
    </xf>
    <xf numFmtId="17" fontId="63" fillId="0" borderId="0" xfId="55" quotePrefix="1" applyNumberFormat="1" applyFont="1" applyFill="1"/>
    <xf numFmtId="9" fontId="63" fillId="0" borderId="0" xfId="56" applyNumberFormat="1" applyFont="1" applyFill="1" applyAlignment="1">
      <alignment horizontal="right"/>
    </xf>
    <xf numFmtId="0" fontId="63" fillId="0" borderId="0" xfId="55" applyFont="1" applyFill="1"/>
    <xf numFmtId="16" fontId="63" fillId="0" borderId="0" xfId="55" applyNumberFormat="1" applyFont="1" applyFill="1"/>
    <xf numFmtId="0" fontId="63" fillId="0" borderId="1" xfId="55" applyFont="1" applyFill="1" applyBorder="1"/>
    <xf numFmtId="9" fontId="63" fillId="0" borderId="1" xfId="56" applyNumberFormat="1" applyFont="1" applyFill="1" applyBorder="1" applyAlignment="1">
      <alignment horizontal="right"/>
    </xf>
    <xf numFmtId="0" fontId="50" fillId="0" borderId="0" xfId="55" applyFont="1"/>
    <xf numFmtId="0" fontId="72" fillId="0" borderId="0" xfId="55" applyFont="1"/>
    <xf numFmtId="0" fontId="13" fillId="0" borderId="0" xfId="55" applyFont="1"/>
    <xf numFmtId="0" fontId="13" fillId="5" borderId="1" xfId="55" applyFont="1" applyFill="1" applyBorder="1"/>
    <xf numFmtId="0" fontId="22" fillId="8" borderId="1" xfId="6" applyFont="1" applyFill="1" applyBorder="1" applyAlignment="1">
      <alignment horizontal="center" wrapText="1"/>
    </xf>
    <xf numFmtId="0" fontId="7" fillId="8" borderId="1" xfId="6" applyFont="1" applyFill="1" applyBorder="1" applyAlignment="1">
      <alignment horizontal="right" wrapText="1"/>
    </xf>
    <xf numFmtId="0" fontId="63" fillId="0" borderId="0" xfId="55" applyFont="1"/>
    <xf numFmtId="9" fontId="13" fillId="0" borderId="0" xfId="56" applyNumberFormat="1" applyFont="1"/>
    <xf numFmtId="0" fontId="8" fillId="9" borderId="0" xfId="6" applyFont="1" applyFill="1" applyBorder="1" applyAlignment="1">
      <alignment horizontal="left" vertical="top" wrapText="1"/>
    </xf>
    <xf numFmtId="0" fontId="8" fillId="9" borderId="0" xfId="6" applyFont="1" applyFill="1" applyBorder="1" applyAlignment="1">
      <alignment horizontal="right" vertical="top" wrapText="1"/>
    </xf>
    <xf numFmtId="0" fontId="8" fillId="9" borderId="1" xfId="6" applyFont="1" applyFill="1" applyBorder="1" applyAlignment="1">
      <alignment horizontal="left" vertical="top" wrapText="1"/>
    </xf>
    <xf numFmtId="0" fontId="8" fillId="9" borderId="1" xfId="6" applyFont="1" applyFill="1" applyBorder="1" applyAlignment="1">
      <alignment horizontal="right" vertical="top" wrapText="1"/>
    </xf>
    <xf numFmtId="9" fontId="13" fillId="0" borderId="0" xfId="56" applyFont="1"/>
    <xf numFmtId="0" fontId="63" fillId="0" borderId="0" xfId="55" applyFont="1" applyBorder="1"/>
    <xf numFmtId="9" fontId="13" fillId="0" borderId="0" xfId="56" applyFont="1" applyBorder="1"/>
    <xf numFmtId="0" fontId="63" fillId="0" borderId="1" xfId="55" applyFont="1" applyBorder="1"/>
    <xf numFmtId="9" fontId="13" fillId="0" borderId="1" xfId="56" applyFont="1" applyBorder="1"/>
    <xf numFmtId="0" fontId="38" fillId="0" borderId="0" xfId="55" applyFill="1"/>
    <xf numFmtId="0" fontId="13" fillId="0" borderId="0" xfId="55" applyFont="1" applyFill="1"/>
    <xf numFmtId="9" fontId="13" fillId="0" borderId="0" xfId="56" applyFont="1" applyFill="1"/>
    <xf numFmtId="0" fontId="13" fillId="0" borderId="0" xfId="55" applyFont="1" applyFill="1" applyBorder="1"/>
    <xf numFmtId="9" fontId="13" fillId="0" borderId="0" xfId="56" applyFont="1" applyFill="1" applyBorder="1"/>
    <xf numFmtId="0" fontId="13" fillId="0" borderId="1" xfId="55" applyFont="1" applyFill="1" applyBorder="1"/>
    <xf numFmtId="9" fontId="13" fillId="0" borderId="1" xfId="56" applyFont="1" applyFill="1" applyBorder="1"/>
    <xf numFmtId="0" fontId="50" fillId="0" borderId="0" xfId="55" applyFont="1" applyFill="1"/>
    <xf numFmtId="0" fontId="13" fillId="0" borderId="0" xfId="6" applyFont="1" applyFill="1" applyBorder="1"/>
    <xf numFmtId="0" fontId="22" fillId="5" borderId="2" xfId="6" applyFont="1" applyFill="1" applyBorder="1" applyAlignment="1">
      <alignment horizontal="left"/>
    </xf>
    <xf numFmtId="0" fontId="22" fillId="5" borderId="2" xfId="6" applyFont="1" applyFill="1" applyBorder="1" applyAlignment="1">
      <alignment horizontal="right" wrapText="1"/>
    </xf>
    <xf numFmtId="9" fontId="13" fillId="0" borderId="0" xfId="6" applyNumberFormat="1" applyFont="1" applyFill="1" applyBorder="1"/>
    <xf numFmtId="0" fontId="13" fillId="0" borderId="1" xfId="6" applyFont="1" applyFill="1" applyBorder="1"/>
    <xf numFmtId="9" fontId="13" fillId="0" borderId="1" xfId="6" applyNumberFormat="1" applyFont="1" applyFill="1" applyBorder="1"/>
    <xf numFmtId="0" fontId="50" fillId="0" borderId="0" xfId="6" applyFont="1" applyFill="1" applyBorder="1" applyAlignment="1">
      <alignment vertical="center"/>
    </xf>
    <xf numFmtId="0" fontId="50" fillId="0" borderId="0" xfId="6" applyFont="1" applyFill="1" applyBorder="1"/>
    <xf numFmtId="0" fontId="22" fillId="5" borderId="6" xfId="6" applyFont="1" applyFill="1" applyBorder="1"/>
    <xf numFmtId="0" fontId="22" fillId="5" borderId="6" xfId="6" applyFont="1" applyFill="1" applyBorder="1" applyAlignment="1">
      <alignment horizontal="right" wrapText="1"/>
    </xf>
    <xf numFmtId="0" fontId="13" fillId="0" borderId="6" xfId="6" applyFont="1" applyFill="1" applyBorder="1"/>
    <xf numFmtId="9" fontId="13" fillId="0" borderId="6" xfId="6" applyNumberFormat="1" applyFont="1" applyFill="1" applyBorder="1"/>
    <xf numFmtId="0" fontId="13" fillId="0" borderId="0" xfId="6" applyFont="1" applyFill="1"/>
    <xf numFmtId="9" fontId="13" fillId="0" borderId="0" xfId="6" applyNumberFormat="1" applyFont="1" applyFill="1"/>
    <xf numFmtId="0" fontId="22" fillId="5" borderId="6" xfId="6" applyFont="1" applyFill="1" applyBorder="1" applyAlignment="1">
      <alignment wrapText="1"/>
    </xf>
    <xf numFmtId="9" fontId="13" fillId="0" borderId="6" xfId="6" applyNumberFormat="1" applyFont="1" applyFill="1" applyBorder="1" applyAlignment="1">
      <alignment horizontal="right"/>
    </xf>
    <xf numFmtId="9" fontId="13" fillId="0" borderId="0" xfId="6" applyNumberFormat="1" applyFont="1" applyFill="1" applyBorder="1" applyAlignment="1">
      <alignment horizontal="right"/>
    </xf>
    <xf numFmtId="9" fontId="13" fillId="0" borderId="0" xfId="6" applyNumberFormat="1" applyFont="1" applyFill="1" applyAlignment="1">
      <alignment horizontal="right"/>
    </xf>
    <xf numFmtId="9" fontId="13" fillId="0" borderId="1" xfId="6" applyNumberFormat="1" applyFont="1" applyFill="1" applyBorder="1" applyAlignment="1">
      <alignment horizontal="right"/>
    </xf>
    <xf numFmtId="0" fontId="13" fillId="0" borderId="0" xfId="6" applyFill="1" applyAlignment="1">
      <alignment wrapText="1"/>
    </xf>
    <xf numFmtId="0" fontId="74" fillId="0" borderId="0" xfId="6" applyFont="1" applyAlignment="1">
      <alignment vertical="center"/>
    </xf>
    <xf numFmtId="0" fontId="22" fillId="0" borderId="0" xfId="6" applyFont="1" applyAlignment="1">
      <alignment vertical="center"/>
    </xf>
    <xf numFmtId="0" fontId="22" fillId="5" borderId="2" xfId="6" applyFont="1" applyFill="1" applyBorder="1"/>
    <xf numFmtId="0" fontId="13" fillId="0" borderId="0" xfId="6" applyFill="1" applyBorder="1"/>
    <xf numFmtId="0" fontId="22" fillId="8" borderId="2" xfId="6" applyFont="1" applyFill="1" applyBorder="1" applyAlignment="1">
      <alignment horizontal="right" wrapText="1"/>
    </xf>
    <xf numFmtId="0" fontId="7" fillId="8" borderId="2" xfId="6" applyFont="1" applyFill="1" applyBorder="1" applyAlignment="1">
      <alignment horizontal="right" wrapText="1"/>
    </xf>
    <xf numFmtId="9" fontId="8" fillId="9" borderId="0" xfId="6" applyNumberFormat="1" applyFont="1" applyFill="1" applyBorder="1" applyAlignment="1">
      <alignment horizontal="right" vertical="top" wrapText="1"/>
    </xf>
    <xf numFmtId="0" fontId="50" fillId="0" borderId="0" xfId="6" applyFont="1"/>
    <xf numFmtId="0" fontId="22" fillId="5" borderId="2" xfId="6" applyFont="1" applyFill="1" applyBorder="1" applyAlignment="1">
      <alignment wrapText="1"/>
    </xf>
    <xf numFmtId="0" fontId="13" fillId="0" borderId="0" xfId="6" applyFont="1" applyAlignment="1">
      <alignment wrapText="1"/>
    </xf>
    <xf numFmtId="0" fontId="13" fillId="0" borderId="1" xfId="6" applyFont="1" applyBorder="1" applyAlignment="1">
      <alignment wrapText="1"/>
    </xf>
    <xf numFmtId="9" fontId="13" fillId="0" borderId="1" xfId="6" applyNumberFormat="1" applyFont="1" applyBorder="1"/>
    <xf numFmtId="0" fontId="12" fillId="0" borderId="0" xfId="6" applyFont="1"/>
    <xf numFmtId="0" fontId="38" fillId="0" borderId="1" xfId="55" applyBorder="1"/>
    <xf numFmtId="0" fontId="13" fillId="5" borderId="2" xfId="55" applyFont="1" applyFill="1" applyBorder="1"/>
    <xf numFmtId="0" fontId="13" fillId="10" borderId="0" xfId="6" applyFont="1" applyFill="1" applyBorder="1" applyAlignment="1">
      <alignment vertical="center" wrapText="1"/>
    </xf>
    <xf numFmtId="0" fontId="22" fillId="5" borderId="2" xfId="55" applyFont="1" applyFill="1" applyBorder="1" applyAlignment="1">
      <alignment horizontal="right" wrapText="1"/>
    </xf>
    <xf numFmtId="0" fontId="22" fillId="5" borderId="10" xfId="55" applyFont="1" applyFill="1" applyBorder="1" applyAlignment="1">
      <alignment horizontal="right" wrapText="1"/>
    </xf>
    <xf numFmtId="0" fontId="13" fillId="10" borderId="1" xfId="6" applyFont="1" applyFill="1" applyBorder="1" applyAlignment="1">
      <alignment vertical="center" wrapText="1"/>
    </xf>
    <xf numFmtId="0" fontId="7" fillId="10" borderId="2" xfId="6" applyFont="1" applyFill="1" applyBorder="1" applyAlignment="1">
      <alignment horizontal="right" wrapText="1"/>
    </xf>
    <xf numFmtId="0" fontId="13" fillId="0" borderId="0" xfId="55" applyFont="1" applyBorder="1" applyAlignment="1">
      <alignment horizontal="left" wrapText="1"/>
    </xf>
    <xf numFmtId="164" fontId="13" fillId="0" borderId="0" xfId="55" applyNumberFormat="1" applyFont="1" applyBorder="1"/>
    <xf numFmtId="164" fontId="13" fillId="0" borderId="8" xfId="55" applyNumberFormat="1" applyFont="1" applyBorder="1"/>
    <xf numFmtId="0" fontId="8" fillId="9" borderId="0" xfId="6" applyFont="1" applyFill="1" applyBorder="1" applyAlignment="1">
      <alignment horizontal="left" vertical="center" wrapText="1"/>
    </xf>
    <xf numFmtId="0" fontId="8" fillId="9" borderId="0" xfId="6" applyFont="1" applyFill="1" applyBorder="1" applyAlignment="1">
      <alignment horizontal="right" vertical="center" wrapText="1"/>
    </xf>
    <xf numFmtId="164" fontId="13" fillId="0" borderId="9" xfId="55" applyNumberFormat="1" applyFont="1" applyBorder="1"/>
    <xf numFmtId="164" fontId="13" fillId="0" borderId="0" xfId="55" applyNumberFormat="1" applyFont="1"/>
    <xf numFmtId="0" fontId="23" fillId="9" borderId="0" xfId="6" applyFont="1" applyFill="1" applyBorder="1" applyAlignment="1">
      <alignment horizontal="left" vertical="center" wrapText="1"/>
    </xf>
    <xf numFmtId="9" fontId="8" fillId="9" borderId="0" xfId="6" applyNumberFormat="1" applyFont="1" applyFill="1" applyBorder="1" applyAlignment="1">
      <alignment horizontal="right" vertical="center" wrapText="1"/>
    </xf>
    <xf numFmtId="0" fontId="13" fillId="0" borderId="0" xfId="55" applyFont="1" applyAlignment="1">
      <alignment horizontal="left" wrapText="1"/>
    </xf>
    <xf numFmtId="0" fontId="13" fillId="0" borderId="0" xfId="55" applyFont="1" applyFill="1" applyAlignment="1">
      <alignment horizontal="left" wrapText="1"/>
    </xf>
    <xf numFmtId="0" fontId="22" fillId="0" borderId="0" xfId="55" applyFont="1" applyFill="1" applyBorder="1" applyAlignment="1">
      <alignment horizontal="right" wrapText="1"/>
    </xf>
    <xf numFmtId="0" fontId="22" fillId="0" borderId="9" xfId="55" applyFont="1" applyFill="1" applyBorder="1" applyAlignment="1">
      <alignment horizontal="right" wrapText="1"/>
    </xf>
    <xf numFmtId="0" fontId="23" fillId="9" borderId="0" xfId="6" applyFont="1" applyFill="1" applyBorder="1" applyAlignment="1">
      <alignment horizontal="left" vertical="center" wrapText="1" indent="1"/>
    </xf>
    <xf numFmtId="9" fontId="23" fillId="9" borderId="0" xfId="6" applyNumberFormat="1" applyFont="1" applyFill="1" applyBorder="1" applyAlignment="1">
      <alignment horizontal="right" vertical="center" wrapText="1"/>
    </xf>
    <xf numFmtId="0" fontId="13" fillId="0" borderId="1" xfId="55" applyFont="1" applyBorder="1" applyAlignment="1">
      <alignment horizontal="left" wrapText="1"/>
    </xf>
    <xf numFmtId="164" fontId="13" fillId="0" borderId="1" xfId="55" applyNumberFormat="1" applyFont="1" applyBorder="1"/>
    <xf numFmtId="164" fontId="13" fillId="0" borderId="11" xfId="55" applyNumberFormat="1" applyFont="1" applyBorder="1"/>
    <xf numFmtId="0" fontId="23" fillId="9" borderId="1" xfId="6" applyFont="1" applyFill="1" applyBorder="1" applyAlignment="1">
      <alignment horizontal="left" vertical="center" wrapText="1" indent="1"/>
    </xf>
    <xf numFmtId="9" fontId="23" fillId="9" borderId="1" xfId="6" applyNumberFormat="1" applyFont="1" applyFill="1" applyBorder="1" applyAlignment="1">
      <alignment horizontal="right" vertical="center" wrapText="1"/>
    </xf>
    <xf numFmtId="0" fontId="8" fillId="9" borderId="1" xfId="6" applyFont="1" applyFill="1" applyBorder="1" applyAlignment="1">
      <alignment horizontal="right" vertical="center" wrapText="1"/>
    </xf>
    <xf numFmtId="164" fontId="38" fillId="0" borderId="0" xfId="55" applyNumberFormat="1"/>
    <xf numFmtId="0" fontId="22" fillId="5" borderId="0" xfId="6" applyFont="1" applyFill="1" applyBorder="1"/>
    <xf numFmtId="0" fontId="22" fillId="5" borderId="0" xfId="6" applyFont="1" applyFill="1" applyBorder="1" applyAlignment="1">
      <alignment horizontal="right" wrapText="1"/>
    </xf>
    <xf numFmtId="0" fontId="13" fillId="0" borderId="6" xfId="6" applyBorder="1" applyAlignment="1">
      <alignment wrapText="1"/>
    </xf>
    <xf numFmtId="9" fontId="13" fillId="0" borderId="6" xfId="6" applyNumberFormat="1" applyBorder="1" applyAlignment="1"/>
    <xf numFmtId="9" fontId="13" fillId="0" borderId="0" xfId="6" applyNumberFormat="1" applyAlignment="1">
      <alignment wrapText="1"/>
    </xf>
    <xf numFmtId="0" fontId="13" fillId="0" borderId="1" xfId="6" applyBorder="1" applyAlignment="1">
      <alignment wrapText="1"/>
    </xf>
    <xf numFmtId="9" fontId="13" fillId="0" borderId="1" xfId="6" applyNumberFormat="1" applyBorder="1" applyAlignment="1">
      <alignment wrapText="1"/>
    </xf>
    <xf numFmtId="0" fontId="50" fillId="0" borderId="0" xfId="6" applyFont="1" applyAlignment="1"/>
    <xf numFmtId="164" fontId="75" fillId="0" borderId="0" xfId="6" applyNumberFormat="1" applyFont="1" applyAlignment="1">
      <alignment wrapText="1"/>
    </xf>
    <xf numFmtId="9" fontId="13" fillId="0" borderId="0" xfId="6" applyNumberFormat="1" applyAlignment="1"/>
    <xf numFmtId="0" fontId="13" fillId="11" borderId="0" xfId="6" applyFill="1" applyAlignment="1"/>
    <xf numFmtId="164" fontId="22" fillId="5" borderId="2" xfId="6" applyNumberFormat="1" applyFont="1" applyFill="1" applyBorder="1" applyAlignment="1">
      <alignment horizontal="right" wrapText="1"/>
    </xf>
    <xf numFmtId="0" fontId="76" fillId="0" borderId="0" xfId="6" applyFont="1" applyAlignment="1">
      <alignment vertical="center"/>
    </xf>
    <xf numFmtId="164" fontId="13" fillId="0" borderId="0" xfId="6" applyNumberFormat="1" applyFont="1" applyFill="1" applyBorder="1"/>
    <xf numFmtId="0" fontId="77" fillId="0" borderId="0" xfId="6" applyFont="1" applyAlignment="1">
      <alignment vertical="center"/>
    </xf>
    <xf numFmtId="164" fontId="13" fillId="0" borderId="0" xfId="6" applyNumberFormat="1" applyFont="1"/>
    <xf numFmtId="0" fontId="13" fillId="0" borderId="0" xfId="6" applyFont="1" applyFill="1" applyBorder="1" applyAlignment="1">
      <alignment horizontal="left" indent="1"/>
    </xf>
    <xf numFmtId="0" fontId="13" fillId="0" borderId="1" xfId="6" applyFont="1" applyFill="1" applyBorder="1" applyAlignment="1">
      <alignment horizontal="left" indent="1"/>
    </xf>
    <xf numFmtId="164" fontId="13" fillId="0" borderId="1" xfId="6" applyNumberFormat="1" applyFont="1" applyFill="1" applyBorder="1"/>
    <xf numFmtId="0" fontId="22" fillId="0" borderId="1" xfId="6" applyFont="1" applyBorder="1" applyAlignment="1">
      <alignment vertical="center"/>
    </xf>
    <xf numFmtId="164" fontId="13" fillId="0" borderId="1" xfId="6" applyNumberFormat="1" applyFont="1" applyBorder="1"/>
    <xf numFmtId="164" fontId="22" fillId="5" borderId="6" xfId="6" applyNumberFormat="1" applyFont="1" applyFill="1" applyBorder="1" applyAlignment="1">
      <alignment wrapText="1"/>
    </xf>
    <xf numFmtId="164" fontId="13" fillId="0" borderId="6" xfId="6" applyNumberFormat="1" applyFont="1" applyFill="1" applyBorder="1"/>
    <xf numFmtId="164" fontId="75" fillId="0" borderId="0" xfId="6" applyNumberFormat="1" applyFont="1"/>
    <xf numFmtId="0" fontId="75" fillId="0" borderId="0" xfId="6" applyFont="1"/>
    <xf numFmtId="0" fontId="62" fillId="0" borderId="0" xfId="6" applyFont="1"/>
    <xf numFmtId="0" fontId="22" fillId="5" borderId="0" xfId="6" applyFont="1" applyFill="1" applyBorder="1" applyAlignment="1">
      <alignment wrapText="1"/>
    </xf>
    <xf numFmtId="164" fontId="22" fillId="5" borderId="0" xfId="6" applyNumberFormat="1" applyFont="1" applyFill="1" applyBorder="1" applyAlignment="1">
      <alignment wrapText="1"/>
    </xf>
    <xf numFmtId="0" fontId="13" fillId="0" borderId="6" xfId="6" applyFont="1" applyBorder="1"/>
    <xf numFmtId="164" fontId="62" fillId="0" borderId="0" xfId="6" applyNumberFormat="1" applyFont="1"/>
    <xf numFmtId="0" fontId="13" fillId="0" borderId="0" xfId="6" applyFont="1" applyAlignment="1">
      <alignment horizontal="left" indent="1"/>
    </xf>
    <xf numFmtId="164" fontId="13" fillId="0" borderId="0" xfId="6" applyNumberFormat="1" applyFont="1" applyFill="1"/>
    <xf numFmtId="0" fontId="13" fillId="0" borderId="0" xfId="6" applyFont="1" applyBorder="1" applyAlignment="1">
      <alignment horizontal="left" indent="1"/>
    </xf>
    <xf numFmtId="0" fontId="13" fillId="0" borderId="1" xfId="6" applyFont="1" applyBorder="1" applyAlignment="1">
      <alignment horizontal="left" indent="1"/>
    </xf>
    <xf numFmtId="0" fontId="22" fillId="5" borderId="2" xfId="6" applyFont="1" applyFill="1" applyBorder="1" applyAlignment="1">
      <alignment horizontal="center"/>
    </xf>
    <xf numFmtId="0" fontId="22" fillId="5" borderId="2" xfId="6" applyFont="1" applyFill="1" applyBorder="1" applyAlignment="1">
      <alignment horizontal="center" wrapText="1"/>
    </xf>
    <xf numFmtId="0" fontId="13" fillId="0" borderId="0" xfId="6" applyFont="1" applyFill="1" applyAlignment="1"/>
    <xf numFmtId="0" fontId="13" fillId="0" borderId="0" xfId="6" applyFont="1" applyAlignment="1"/>
    <xf numFmtId="9" fontId="13" fillId="0" borderId="0" xfId="6" applyNumberFormat="1" applyFont="1" applyAlignment="1">
      <alignment horizontal="center"/>
    </xf>
    <xf numFmtId="0" fontId="13" fillId="0" borderId="1" xfId="6" applyFont="1" applyBorder="1" applyAlignment="1"/>
    <xf numFmtId="9" fontId="13" fillId="0" borderId="1" xfId="6" applyNumberFormat="1" applyFont="1" applyBorder="1" applyAlignment="1">
      <alignment horizontal="center"/>
    </xf>
    <xf numFmtId="0" fontId="78" fillId="0" borderId="0" xfId="6" applyFont="1" applyAlignment="1">
      <alignment vertical="center"/>
    </xf>
    <xf numFmtId="9" fontId="13" fillId="0" borderId="0" xfId="6" applyNumberFormat="1" applyFont="1" applyBorder="1"/>
    <xf numFmtId="0" fontId="63" fillId="0" borderId="0" xfId="6" applyFont="1"/>
    <xf numFmtId="0" fontId="24" fillId="5" borderId="0" xfId="54" applyFont="1" applyFill="1" applyBorder="1" applyAlignment="1">
      <alignment horizontal="center"/>
    </xf>
    <xf numFmtId="0" fontId="24" fillId="5" borderId="1" xfId="54" applyFont="1" applyFill="1" applyBorder="1" applyAlignment="1">
      <alignment horizontal="center"/>
    </xf>
    <xf numFmtId="0" fontId="24" fillId="5" borderId="1" xfId="54" applyFont="1" applyFill="1" applyBorder="1" applyAlignment="1">
      <alignment horizontal="right" wrapText="1"/>
    </xf>
    <xf numFmtId="0" fontId="67" fillId="10" borderId="2" xfId="6" applyFont="1" applyFill="1" applyBorder="1" applyAlignment="1">
      <alignment horizontal="center" wrapText="1"/>
    </xf>
    <xf numFmtId="172" fontId="13" fillId="0" borderId="0" xfId="57" applyNumberFormat="1" applyFont="1"/>
    <xf numFmtId="0" fontId="8" fillId="9" borderId="22" xfId="6" applyFont="1" applyFill="1" applyBorder="1" applyAlignment="1">
      <alignment horizontal="center" vertical="top" wrapText="1"/>
    </xf>
    <xf numFmtId="180" fontId="23" fillId="9" borderId="22" xfId="6" applyNumberFormat="1" applyFont="1" applyFill="1" applyBorder="1" applyAlignment="1">
      <alignment horizontal="center" vertical="top" wrapText="1"/>
    </xf>
    <xf numFmtId="0" fontId="13" fillId="0" borderId="1" xfId="6" applyBorder="1" applyAlignment="1">
      <alignment horizontal="center"/>
    </xf>
    <xf numFmtId="172" fontId="13" fillId="0" borderId="1" xfId="57" applyNumberFormat="1" applyFont="1" applyBorder="1"/>
    <xf numFmtId="0" fontId="22" fillId="0" borderId="0" xfId="58" applyFont="1"/>
    <xf numFmtId="0" fontId="8" fillId="0" borderId="0" xfId="58"/>
    <xf numFmtId="0" fontId="12" fillId="5" borderId="2" xfId="58" applyFont="1" applyFill="1" applyBorder="1"/>
    <xf numFmtId="0" fontId="50" fillId="5" borderId="2" xfId="58" applyFont="1" applyFill="1" applyBorder="1" applyAlignment="1">
      <alignment horizontal="center"/>
    </xf>
    <xf numFmtId="0" fontId="12" fillId="0" borderId="0" xfId="58" applyFont="1" applyFill="1" applyBorder="1"/>
    <xf numFmtId="164" fontId="12" fillId="0" borderId="0" xfId="58" applyNumberFormat="1" applyFont="1" applyFill="1" applyBorder="1" applyAlignment="1">
      <alignment horizontal="center"/>
    </xf>
    <xf numFmtId="0" fontId="12" fillId="0" borderId="0" xfId="58" applyFont="1" applyBorder="1"/>
    <xf numFmtId="164" fontId="12" fillId="0" borderId="0" xfId="58" applyNumberFormat="1" applyFont="1" applyBorder="1" applyAlignment="1">
      <alignment horizontal="center"/>
    </xf>
    <xf numFmtId="0" fontId="50" fillId="0" borderId="0" xfId="58" applyFont="1" applyFill="1" applyBorder="1" applyAlignment="1">
      <alignment wrapText="1"/>
    </xf>
    <xf numFmtId="0" fontId="50" fillId="0" borderId="0" xfId="58" applyFont="1" applyBorder="1" applyAlignment="1">
      <alignment wrapText="1"/>
    </xf>
    <xf numFmtId="0" fontId="12" fillId="0" borderId="0" xfId="58" applyFont="1" applyFill="1" applyBorder="1" applyAlignment="1">
      <alignment wrapText="1"/>
    </xf>
    <xf numFmtId="0" fontId="12" fillId="0" borderId="0" xfId="58" applyFont="1" applyBorder="1" applyAlignment="1">
      <alignment wrapText="1"/>
    </xf>
    <xf numFmtId="0" fontId="50" fillId="0" borderId="1" xfId="58" applyFont="1" applyBorder="1" applyAlignment="1">
      <alignment wrapText="1"/>
    </xf>
    <xf numFmtId="164" fontId="12" fillId="0" borderId="1" xfId="58" applyNumberFormat="1" applyFont="1" applyBorder="1" applyAlignment="1">
      <alignment horizontal="center"/>
    </xf>
    <xf numFmtId="0" fontId="8" fillId="0" borderId="0" xfId="58" applyFill="1"/>
    <xf numFmtId="0" fontId="11" fillId="0" borderId="1" xfId="58" applyFont="1" applyFill="1" applyBorder="1"/>
    <xf numFmtId="0" fontId="12" fillId="0" borderId="1" xfId="58" applyFont="1" applyFill="1" applyBorder="1"/>
    <xf numFmtId="0" fontId="12" fillId="5" borderId="0" xfId="58" applyFont="1" applyFill="1" applyBorder="1"/>
    <xf numFmtId="0" fontId="12" fillId="5" borderId="6" xfId="58" applyFont="1" applyFill="1" applyBorder="1" applyAlignment="1">
      <alignment horizontal="center"/>
    </xf>
    <xf numFmtId="0" fontId="11" fillId="5" borderId="2" xfId="58" applyFont="1" applyFill="1" applyBorder="1" applyAlignment="1">
      <alignment wrapText="1"/>
    </xf>
    <xf numFmtId="0" fontId="11" fillId="5" borderId="2" xfId="58" applyFont="1" applyFill="1" applyBorder="1" applyAlignment="1">
      <alignment horizontal="center"/>
    </xf>
    <xf numFmtId="0" fontId="11" fillId="5" borderId="2" xfId="58" applyFont="1" applyFill="1" applyBorder="1" applyAlignment="1">
      <alignment horizontal="center" wrapText="1"/>
    </xf>
    <xf numFmtId="0" fontId="51" fillId="5" borderId="2" xfId="58" applyFont="1" applyFill="1" applyBorder="1" applyAlignment="1">
      <alignment horizontal="center" wrapText="1"/>
    </xf>
    <xf numFmtId="0" fontId="12" fillId="5" borderId="1" xfId="58" applyFont="1" applyFill="1" applyBorder="1"/>
    <xf numFmtId="0" fontId="12" fillId="5" borderId="1" xfId="58" applyFont="1" applyFill="1" applyBorder="1" applyAlignment="1">
      <alignment wrapText="1"/>
    </xf>
    <xf numFmtId="0" fontId="12" fillId="0" borderId="0" xfId="58" quotePrefix="1" applyFont="1" applyFill="1"/>
    <xf numFmtId="9" fontId="50" fillId="0" borderId="0" xfId="59" applyFont="1" applyFill="1" applyAlignment="1">
      <alignment horizontal="center"/>
    </xf>
    <xf numFmtId="0" fontId="12" fillId="0" borderId="0" xfId="58" applyFont="1" applyFill="1" applyBorder="1" applyAlignment="1"/>
    <xf numFmtId="169" fontId="50" fillId="0" borderId="0" xfId="60" applyNumberFormat="1" applyFont="1" applyFill="1" applyBorder="1"/>
    <xf numFmtId="9" fontId="12" fillId="0" borderId="0" xfId="58" applyNumberFormat="1" applyFont="1" applyFill="1" applyBorder="1"/>
    <xf numFmtId="9" fontId="12" fillId="0" borderId="0" xfId="59" applyFont="1" applyFill="1" applyAlignment="1">
      <alignment horizontal="center"/>
    </xf>
    <xf numFmtId="0" fontId="50" fillId="0" borderId="0" xfId="58" applyFont="1" applyFill="1" applyBorder="1"/>
    <xf numFmtId="0" fontId="12" fillId="0" borderId="0" xfId="58" applyFont="1" applyFill="1"/>
    <xf numFmtId="0" fontId="50" fillId="0" borderId="0" xfId="58" applyFont="1" applyFill="1" applyBorder="1" applyAlignment="1"/>
    <xf numFmtId="0" fontId="50" fillId="0" borderId="1" xfId="58" applyFont="1" applyFill="1" applyBorder="1" applyAlignment="1"/>
    <xf numFmtId="169" fontId="50" fillId="0" borderId="1" xfId="60" applyNumberFormat="1" applyFont="1" applyFill="1" applyBorder="1"/>
    <xf numFmtId="9" fontId="12" fillId="0" borderId="1" xfId="58" applyNumberFormat="1" applyFont="1" applyFill="1" applyBorder="1"/>
    <xf numFmtId="0" fontId="8" fillId="0" borderId="0" xfId="58" applyFill="1" applyAlignment="1">
      <alignment wrapText="1"/>
    </xf>
    <xf numFmtId="0" fontId="12" fillId="0" borderId="1" xfId="58" quotePrefix="1" applyFont="1" applyFill="1" applyBorder="1"/>
    <xf numFmtId="9" fontId="12" fillId="0" borderId="1" xfId="59" applyFont="1" applyFill="1" applyBorder="1" applyAlignment="1">
      <alignment horizontal="center"/>
    </xf>
    <xf numFmtId="0" fontId="8" fillId="0" borderId="0" xfId="58" quotePrefix="1" applyFill="1"/>
    <xf numFmtId="0" fontId="8" fillId="0" borderId="0" xfId="58" applyFill="1" applyBorder="1" applyAlignment="1">
      <alignment horizontal="center" vertical="center" wrapText="1"/>
    </xf>
    <xf numFmtId="0" fontId="12" fillId="0" borderId="0" xfId="8" applyFont="1"/>
    <xf numFmtId="0" fontId="12" fillId="5" borderId="2" xfId="8" applyFont="1" applyFill="1" applyBorder="1"/>
    <xf numFmtId="0" fontId="12" fillId="5" borderId="2" xfId="8" applyFont="1" applyFill="1" applyBorder="1" applyAlignment="1">
      <alignment horizontal="center"/>
    </xf>
    <xf numFmtId="0" fontId="12" fillId="5" borderId="2" xfId="8" applyFont="1" applyFill="1" applyBorder="1" applyAlignment="1">
      <alignment horizontal="center" wrapText="1"/>
    </xf>
    <xf numFmtId="0" fontId="50" fillId="0" borderId="0" xfId="8" applyFont="1" applyBorder="1" applyAlignment="1">
      <alignment wrapText="1"/>
    </xf>
    <xf numFmtId="9" fontId="50" fillId="0" borderId="0" xfId="61" applyFont="1" applyBorder="1" applyAlignment="1">
      <alignment horizontal="center"/>
    </xf>
    <xf numFmtId="0" fontId="12" fillId="0" borderId="0" xfId="8" applyFont="1" applyBorder="1" applyAlignment="1">
      <alignment horizontal="center"/>
    </xf>
    <xf numFmtId="0" fontId="50" fillId="0" borderId="1" xfId="8" applyFont="1" applyBorder="1" applyAlignment="1">
      <alignment wrapText="1"/>
    </xf>
    <xf numFmtId="9" fontId="50" fillId="0" borderId="1" xfId="61" applyFont="1" applyBorder="1" applyAlignment="1">
      <alignment horizontal="center"/>
    </xf>
    <xf numFmtId="0" fontId="12" fillId="0" borderId="1" xfId="8" applyFont="1" applyBorder="1" applyAlignment="1">
      <alignment horizontal="center"/>
    </xf>
    <xf numFmtId="0" fontId="12" fillId="0" borderId="0" xfId="8" applyFont="1" applyBorder="1"/>
    <xf numFmtId="9" fontId="13" fillId="0" borderId="0" xfId="61" applyFont="1" applyBorder="1"/>
    <xf numFmtId="0" fontId="8" fillId="0" borderId="0" xfId="8" applyBorder="1"/>
    <xf numFmtId="0" fontId="50" fillId="5" borderId="2" xfId="6" applyFont="1" applyFill="1" applyBorder="1"/>
    <xf numFmtId="9" fontId="50" fillId="5" borderId="2" xfId="56" applyFont="1" applyFill="1" applyBorder="1" applyAlignment="1">
      <alignment horizontal="right"/>
    </xf>
    <xf numFmtId="0" fontId="50" fillId="0" borderId="6" xfId="6" applyFont="1" applyBorder="1"/>
    <xf numFmtId="9" fontId="50" fillId="0" borderId="6" xfId="56" applyFont="1" applyBorder="1"/>
    <xf numFmtId="0" fontId="50" fillId="0" borderId="0" xfId="6" applyFont="1" applyBorder="1"/>
    <xf numFmtId="9" fontId="50" fillId="0" borderId="0" xfId="56" applyFont="1" applyBorder="1"/>
    <xf numFmtId="0" fontId="50" fillId="0" borderId="1" xfId="6" applyFont="1" applyBorder="1"/>
    <xf numFmtId="9" fontId="50" fillId="0" borderId="1" xfId="56" applyFont="1" applyBorder="1"/>
    <xf numFmtId="0" fontId="46" fillId="0" borderId="0" xfId="62" applyFont="1"/>
    <xf numFmtId="0" fontId="46" fillId="0" borderId="0" xfId="62" applyFont="1" applyAlignment="1">
      <alignment wrapText="1"/>
    </xf>
    <xf numFmtId="0" fontId="46" fillId="0" borderId="0" xfId="62" applyFont="1" applyFill="1"/>
    <xf numFmtId="164" fontId="46" fillId="0" borderId="0" xfId="62" applyNumberFormat="1" applyFont="1" applyFill="1" applyAlignment="1">
      <alignment horizontal="center"/>
    </xf>
    <xf numFmtId="164" fontId="46" fillId="0" borderId="0" xfId="62" applyNumberFormat="1" applyFont="1" applyFill="1"/>
    <xf numFmtId="0" fontId="46" fillId="0" borderId="6" xfId="62" applyFont="1" applyBorder="1"/>
    <xf numFmtId="164" fontId="46" fillId="0" borderId="6" xfId="62" applyNumberFormat="1" applyFont="1" applyBorder="1" applyAlignment="1">
      <alignment horizontal="center"/>
    </xf>
    <xf numFmtId="164" fontId="46" fillId="0" borderId="8" xfId="62" applyNumberFormat="1" applyFont="1" applyBorder="1" applyAlignment="1">
      <alignment horizontal="center"/>
    </xf>
    <xf numFmtId="9" fontId="46" fillId="0" borderId="6" xfId="62" applyNumberFormat="1" applyFont="1" applyBorder="1" applyAlignment="1">
      <alignment horizontal="center"/>
    </xf>
    <xf numFmtId="0" fontId="46" fillId="0" borderId="0" xfId="62" applyFont="1" applyBorder="1"/>
    <xf numFmtId="164" fontId="46" fillId="0" borderId="0" xfId="62" applyNumberFormat="1" applyFont="1" applyBorder="1" applyAlignment="1">
      <alignment horizontal="center"/>
    </xf>
    <xf numFmtId="164" fontId="46" fillId="0" borderId="5" xfId="62" applyNumberFormat="1" applyFont="1" applyBorder="1" applyAlignment="1">
      <alignment horizontal="center"/>
    </xf>
    <xf numFmtId="9" fontId="46" fillId="0" borderId="0" xfId="62" applyNumberFormat="1" applyFont="1" applyBorder="1" applyAlignment="1">
      <alignment horizontal="center"/>
    </xf>
    <xf numFmtId="0" fontId="46" fillId="0" borderId="1" xfId="62" applyFont="1" applyBorder="1"/>
    <xf numFmtId="164" fontId="46" fillId="0" borderId="1" xfId="62" applyNumberFormat="1" applyFont="1" applyBorder="1" applyAlignment="1">
      <alignment horizontal="center"/>
    </xf>
    <xf numFmtId="164" fontId="46" fillId="0" borderId="4" xfId="62" applyNumberFormat="1" applyFont="1" applyBorder="1" applyAlignment="1">
      <alignment horizontal="center"/>
    </xf>
    <xf numFmtId="9" fontId="46" fillId="0" borderId="1" xfId="62" applyNumberFormat="1" applyFont="1" applyBorder="1" applyAlignment="1">
      <alignment horizontal="center"/>
    </xf>
    <xf numFmtId="0" fontId="46" fillId="0" borderId="1" xfId="62" applyFont="1" applyFill="1" applyBorder="1"/>
    <xf numFmtId="164" fontId="46" fillId="0" borderId="1" xfId="62" applyNumberFormat="1" applyFont="1" applyFill="1" applyBorder="1" applyAlignment="1">
      <alignment horizontal="center"/>
    </xf>
    <xf numFmtId="164" fontId="46" fillId="0" borderId="1" xfId="62" applyNumberFormat="1" applyFont="1" applyFill="1" applyBorder="1"/>
    <xf numFmtId="164" fontId="46" fillId="0" borderId="0" xfId="62" applyNumberFormat="1" applyFont="1"/>
    <xf numFmtId="0" fontId="46" fillId="12" borderId="0" xfId="62" applyFont="1" applyFill="1" applyBorder="1"/>
    <xf numFmtId="164" fontId="46" fillId="12" borderId="0" xfId="62" applyNumberFormat="1" applyFont="1" applyFill="1" applyBorder="1"/>
    <xf numFmtId="0" fontId="46" fillId="12" borderId="1" xfId="62" applyFont="1" applyFill="1" applyBorder="1" applyAlignment="1">
      <alignment wrapText="1"/>
    </xf>
    <xf numFmtId="164" fontId="46" fillId="12" borderId="1" xfId="62" applyNumberFormat="1" applyFont="1" applyFill="1" applyBorder="1" applyAlignment="1">
      <alignment horizontal="center" wrapText="1"/>
    </xf>
    <xf numFmtId="164" fontId="46" fillId="12" borderId="1" xfId="62" applyNumberFormat="1" applyFont="1" applyFill="1" applyBorder="1" applyAlignment="1">
      <alignment wrapText="1"/>
    </xf>
    <xf numFmtId="0" fontId="46" fillId="12" borderId="1" xfId="62" applyFont="1" applyFill="1" applyBorder="1" applyAlignment="1">
      <alignment horizontal="center" wrapText="1"/>
    </xf>
    <xf numFmtId="0" fontId="46" fillId="12" borderId="4" xfId="62" applyFont="1" applyFill="1" applyBorder="1" applyAlignment="1">
      <alignment horizontal="center" wrapText="1"/>
    </xf>
    <xf numFmtId="0" fontId="46" fillId="12" borderId="11" xfId="62" applyFont="1" applyFill="1" applyBorder="1" applyAlignment="1">
      <alignment horizontal="center" wrapText="1"/>
    </xf>
    <xf numFmtId="0" fontId="46" fillId="12" borderId="5" xfId="62" applyFont="1" applyFill="1" applyBorder="1" applyAlignment="1">
      <alignment horizontal="center" wrapText="1"/>
    </xf>
    <xf numFmtId="0" fontId="52" fillId="0" borderId="0" xfId="0" applyFont="1" applyFill="1" applyBorder="1" applyAlignment="1">
      <alignment horizontal="left" vertical="center"/>
    </xf>
    <xf numFmtId="0" fontId="6" fillId="0" borderId="12" xfId="0" applyFont="1" applyBorder="1" applyAlignment="1">
      <alignment horizontal="left" vertical="center"/>
    </xf>
    <xf numFmtId="3" fontId="32" fillId="5" borderId="2" xfId="0" applyNumberFormat="1" applyFont="1" applyFill="1" applyBorder="1" applyAlignment="1">
      <alignment horizontal="center"/>
    </xf>
    <xf numFmtId="0" fontId="54" fillId="5" borderId="1" xfId="9" applyFont="1" applyFill="1" applyBorder="1" applyAlignment="1">
      <alignment vertical="center"/>
    </xf>
    <xf numFmtId="0" fontId="47" fillId="0" borderId="0" xfId="9" applyFont="1" applyAlignment="1">
      <alignment vertical="center"/>
    </xf>
    <xf numFmtId="0" fontId="55" fillId="0" borderId="0" xfId="9" applyFont="1" applyAlignment="1">
      <alignment vertical="center"/>
    </xf>
    <xf numFmtId="0" fontId="54" fillId="5" borderId="1" xfId="9" applyFont="1" applyFill="1" applyBorder="1" applyAlignment="1">
      <alignment horizontal="left" vertical="center"/>
    </xf>
    <xf numFmtId="0" fontId="54" fillId="5" borderId="1" xfId="9" applyFont="1" applyFill="1" applyBorder="1" applyAlignment="1">
      <alignment vertical="center" wrapText="1"/>
    </xf>
    <xf numFmtId="0" fontId="7" fillId="2" borderId="7" xfId="42" applyFont="1" applyFill="1" applyBorder="1" applyAlignment="1">
      <alignment horizontal="center" wrapText="1"/>
    </xf>
    <xf numFmtId="0" fontId="7" fillId="2" borderId="8" xfId="42" applyFont="1" applyFill="1" applyBorder="1" applyAlignment="1">
      <alignment horizontal="center" wrapText="1"/>
    </xf>
    <xf numFmtId="0" fontId="7" fillId="2" borderId="11" xfId="42" applyFont="1" applyFill="1" applyBorder="1" applyAlignment="1">
      <alignment horizontal="center" wrapText="1"/>
    </xf>
    <xf numFmtId="0" fontId="7" fillId="2" borderId="4" xfId="42" applyFont="1" applyFill="1" applyBorder="1" applyAlignment="1">
      <alignment horizontal="center" wrapText="1"/>
    </xf>
    <xf numFmtId="0" fontId="7" fillId="2" borderId="9" xfId="42" applyFont="1" applyFill="1" applyBorder="1" applyAlignment="1">
      <alignment horizontal="center" wrapText="1"/>
    </xf>
    <xf numFmtId="0" fontId="7" fillId="2" borderId="8" xfId="8" applyFont="1" applyFill="1" applyBorder="1" applyAlignment="1">
      <alignment horizontal="center" wrapText="1"/>
    </xf>
    <xf numFmtId="0" fontId="7" fillId="2" borderId="5" xfId="8" applyFont="1" applyFill="1" applyBorder="1" applyAlignment="1">
      <alignment horizontal="center" wrapText="1"/>
    </xf>
    <xf numFmtId="0" fontId="7" fillId="2" borderId="4" xfId="8" applyFont="1" applyFill="1" applyBorder="1" applyAlignment="1">
      <alignment horizontal="center" wrapText="1"/>
    </xf>
    <xf numFmtId="0" fontId="7" fillId="4" borderId="0" xfId="6" applyFont="1" applyFill="1" applyBorder="1" applyAlignment="1">
      <alignment horizontal="center" vertical="center" wrapText="1"/>
    </xf>
    <xf numFmtId="0" fontId="7" fillId="4" borderId="11" xfId="6" applyFont="1" applyFill="1" applyBorder="1" applyAlignment="1">
      <alignment horizontal="center" vertical="center" wrapText="1"/>
    </xf>
    <xf numFmtId="0" fontId="7" fillId="4" borderId="1" xfId="6" applyFont="1" applyFill="1" applyBorder="1" applyAlignment="1">
      <alignment horizontal="center" vertical="center" wrapText="1"/>
    </xf>
    <xf numFmtId="0" fontId="12" fillId="0" borderId="0" xfId="6" applyFont="1" applyFill="1" applyBorder="1" applyAlignment="1">
      <alignment horizontal="left" wrapText="1"/>
    </xf>
    <xf numFmtId="0" fontId="12" fillId="0" borderId="0" xfId="6" applyFont="1" applyFill="1" applyAlignment="1">
      <alignment horizontal="left"/>
    </xf>
    <xf numFmtId="0" fontId="12" fillId="0" borderId="0" xfId="50" applyFont="1" applyAlignment="1">
      <alignment horizontal="left" wrapText="1"/>
    </xf>
    <xf numFmtId="0" fontId="12" fillId="0" borderId="0" xfId="50" applyFont="1" applyBorder="1" applyAlignment="1">
      <alignment horizontal="left" wrapText="1"/>
    </xf>
    <xf numFmtId="0" fontId="66" fillId="2" borderId="6" xfId="0" applyFont="1" applyFill="1" applyBorder="1" applyAlignment="1">
      <alignment horizontal="center"/>
    </xf>
    <xf numFmtId="0" fontId="50" fillId="0" borderId="0" xfId="0" applyFont="1" applyAlignment="1">
      <alignment horizontal="left" wrapText="1"/>
    </xf>
    <xf numFmtId="0" fontId="7" fillId="2" borderId="6" xfId="9" applyFont="1" applyFill="1" applyBorder="1" applyAlignment="1">
      <alignment horizontal="center"/>
    </xf>
    <xf numFmtId="0" fontId="12" fillId="0" borderId="0" xfId="9" applyFont="1" applyFill="1" applyAlignment="1">
      <alignment horizontal="left"/>
    </xf>
    <xf numFmtId="0" fontId="7" fillId="2" borderId="6" xfId="0" applyFont="1" applyFill="1" applyBorder="1" applyAlignment="1">
      <alignment horizontal="center"/>
    </xf>
    <xf numFmtId="0" fontId="50" fillId="0" borderId="6" xfId="0" applyFont="1" applyBorder="1" applyAlignment="1">
      <alignment horizontal="left" wrapText="1"/>
    </xf>
    <xf numFmtId="0" fontId="12" fillId="0" borderId="0" xfId="0" applyFont="1" applyAlignment="1">
      <alignment horizontal="left" wrapText="1"/>
    </xf>
    <xf numFmtId="0" fontId="7" fillId="0" borderId="0" xfId="0" quotePrefix="1" applyFont="1" applyAlignment="1">
      <alignment horizontal="left" vertical="center" wrapText="1"/>
    </xf>
    <xf numFmtId="0" fontId="46" fillId="0" borderId="0" xfId="0" applyFont="1" applyBorder="1" applyAlignment="1">
      <alignment horizontal="left" wrapText="1"/>
    </xf>
    <xf numFmtId="0" fontId="46" fillId="0" borderId="0" xfId="0" applyFont="1" applyAlignment="1">
      <alignment horizontal="left" wrapText="1"/>
    </xf>
    <xf numFmtId="0" fontId="7" fillId="2" borderId="2" xfId="4" applyFont="1" applyFill="1" applyBorder="1" applyAlignment="1">
      <alignment horizontal="center"/>
    </xf>
    <xf numFmtId="0" fontId="7" fillId="0" borderId="1" xfId="4" applyFont="1" applyBorder="1" applyAlignment="1">
      <alignment horizontal="left" vertical="center" wrapText="1"/>
    </xf>
    <xf numFmtId="0" fontId="7" fillId="0" borderId="0" xfId="4" applyFont="1" applyBorder="1" applyAlignment="1">
      <alignment horizontal="left" vertical="center" wrapText="1"/>
    </xf>
    <xf numFmtId="0" fontId="7" fillId="0" borderId="0" xfId="4" applyFont="1" applyFill="1" applyAlignment="1">
      <alignment horizontal="left" vertical="center"/>
    </xf>
    <xf numFmtId="0" fontId="13" fillId="2" borderId="6" xfId="17" applyFont="1" applyFill="1" applyBorder="1" applyAlignment="1">
      <alignment horizontal="center"/>
    </xf>
    <xf numFmtId="0" fontId="63" fillId="2" borderId="6" xfId="17" applyFont="1" applyFill="1" applyBorder="1" applyAlignment="1">
      <alignment horizontal="center" vertical="center"/>
    </xf>
    <xf numFmtId="0" fontId="64" fillId="2" borderId="6" xfId="17" applyFont="1" applyFill="1" applyBorder="1" applyAlignment="1">
      <alignment horizontal="center"/>
    </xf>
    <xf numFmtId="0" fontId="50" fillId="0" borderId="0" xfId="52" applyFont="1" applyAlignment="1">
      <alignment horizontal="left" wrapText="1"/>
    </xf>
    <xf numFmtId="0" fontId="22" fillId="0" borderId="1" xfId="11" applyFont="1" applyBorder="1" applyAlignment="1">
      <alignment horizontal="left" vertical="center" wrapText="1"/>
    </xf>
    <xf numFmtId="0" fontId="24" fillId="0" borderId="0" xfId="6" applyFont="1" applyBorder="1" applyAlignment="1">
      <alignment horizontal="left" vertical="center" wrapText="1"/>
    </xf>
    <xf numFmtId="0" fontId="50" fillId="0" borderId="0" xfId="6" applyFont="1" applyBorder="1" applyAlignment="1">
      <alignment horizontal="left" wrapText="1"/>
    </xf>
    <xf numFmtId="0" fontId="12" fillId="0" borderId="0" xfId="19" applyFont="1" applyAlignment="1">
      <alignment horizontal="left" wrapText="1"/>
    </xf>
    <xf numFmtId="0" fontId="7" fillId="0" borderId="1" xfId="19" applyFont="1" applyBorder="1" applyAlignment="1">
      <alignment horizontal="left" vertical="center" wrapText="1"/>
    </xf>
    <xf numFmtId="166" fontId="8" fillId="2" borderId="2" xfId="19" applyNumberFormat="1" applyFont="1" applyFill="1" applyBorder="1" applyAlignment="1">
      <alignment horizontal="center"/>
    </xf>
    <xf numFmtId="0" fontId="8" fillId="2" borderId="2" xfId="19" applyFont="1" applyFill="1" applyBorder="1" applyAlignment="1">
      <alignment horizontal="center" wrapText="1"/>
    </xf>
    <xf numFmtId="0" fontId="7" fillId="0" borderId="0" xfId="21" applyFont="1" applyAlignment="1">
      <alignment horizontal="left" vertical="center" wrapText="1"/>
    </xf>
    <xf numFmtId="0" fontId="12" fillId="0" borderId="0" xfId="21" applyFont="1" applyAlignment="1">
      <alignment horizontal="left" wrapText="1"/>
    </xf>
    <xf numFmtId="0" fontId="12" fillId="0" borderId="0" xfId="21" applyFont="1" applyAlignment="1">
      <alignment wrapText="1"/>
    </xf>
    <xf numFmtId="0" fontId="7" fillId="0" borderId="0" xfId="17" applyFont="1" applyBorder="1" applyAlignment="1">
      <alignment horizontal="left" vertical="center" wrapText="1"/>
    </xf>
    <xf numFmtId="0" fontId="22" fillId="0" borderId="1" xfId="17" applyFont="1" applyBorder="1" applyAlignment="1">
      <alignment horizontal="left" vertical="center" wrapText="1"/>
    </xf>
    <xf numFmtId="0" fontId="50" fillId="0" borderId="0" xfId="17" applyFont="1" applyAlignment="1">
      <alignment horizontal="left" wrapText="1"/>
    </xf>
    <xf numFmtId="0" fontId="22" fillId="0" borderId="0" xfId="17" applyFont="1" applyAlignment="1">
      <alignment horizontal="left" vertical="center" wrapText="1"/>
    </xf>
    <xf numFmtId="0" fontId="22" fillId="0" borderId="1" xfId="24" applyFont="1" applyBorder="1" applyAlignment="1">
      <alignment horizontal="left" vertical="center" wrapText="1"/>
    </xf>
    <xf numFmtId="0" fontId="7" fillId="0" borderId="1" xfId="0" applyFont="1" applyFill="1" applyBorder="1" applyAlignment="1">
      <alignment horizontal="left" vertical="center" wrapText="1"/>
    </xf>
    <xf numFmtId="0" fontId="12" fillId="0" borderId="0" xfId="0" applyFont="1" applyFill="1" applyAlignment="1">
      <alignment horizontal="left" wrapText="1"/>
    </xf>
    <xf numFmtId="0" fontId="7" fillId="0" borderId="0" xfId="8" applyFont="1" applyFill="1" applyAlignment="1">
      <alignment horizontal="left" vertical="center" wrapText="1"/>
    </xf>
    <xf numFmtId="0" fontId="7" fillId="0" borderId="1" xfId="8" applyFont="1" applyFill="1" applyBorder="1" applyAlignment="1">
      <alignment horizontal="left" vertical="center" wrapText="1"/>
    </xf>
    <xf numFmtId="0" fontId="12" fillId="0" borderId="0" xfId="8" applyFont="1" applyFill="1" applyAlignment="1">
      <alignment horizontal="left" wrapText="1"/>
    </xf>
    <xf numFmtId="0" fontId="7" fillId="0" borderId="0" xfId="0" applyFont="1" applyAlignment="1">
      <alignment horizontal="left" vertical="center" wrapText="1"/>
    </xf>
    <xf numFmtId="167" fontId="12" fillId="0" borderId="0" xfId="0" applyNumberFormat="1" applyFont="1" applyAlignment="1">
      <alignment horizontal="left" wrapText="1"/>
    </xf>
    <xf numFmtId="0" fontId="7" fillId="0" borderId="0" xfId="8" applyFont="1" applyFill="1" applyBorder="1" applyAlignment="1">
      <alignment horizontal="left" vertical="center" wrapText="1"/>
    </xf>
    <xf numFmtId="0" fontId="67" fillId="2" borderId="2" xfId="6" applyFont="1" applyFill="1" applyBorder="1" applyAlignment="1">
      <alignment horizontal="center" wrapText="1"/>
    </xf>
    <xf numFmtId="0" fontId="7" fillId="0" borderId="0" xfId="9" applyFont="1" applyFill="1" applyBorder="1" applyAlignment="1">
      <alignment horizontal="left" vertical="center" wrapText="1"/>
    </xf>
    <xf numFmtId="0" fontId="12" fillId="0" borderId="0" xfId="9" applyFont="1" applyFill="1" applyBorder="1" applyAlignment="1">
      <alignment horizontal="left" wrapText="1"/>
    </xf>
    <xf numFmtId="0" fontId="7" fillId="0" borderId="0" xfId="19" applyFont="1" applyAlignment="1">
      <alignment horizontal="left" vertical="center" wrapText="1"/>
    </xf>
    <xf numFmtId="0" fontId="7" fillId="0" borderId="1" xfId="19" applyFont="1" applyFill="1" applyBorder="1" applyAlignment="1">
      <alignment horizontal="left" vertical="center" wrapText="1"/>
    </xf>
    <xf numFmtId="0" fontId="22" fillId="0" borderId="1" xfId="12" applyFont="1" applyBorder="1" applyAlignment="1">
      <alignment horizontal="left" vertical="center" wrapText="1"/>
    </xf>
    <xf numFmtId="0" fontId="50" fillId="0" borderId="0" xfId="12" applyFont="1" applyAlignment="1">
      <alignment horizontal="left" wrapText="1"/>
    </xf>
    <xf numFmtId="0" fontId="22" fillId="0" borderId="0" xfId="12" applyFont="1" applyAlignment="1">
      <alignment horizontal="left" vertical="center" wrapText="1"/>
    </xf>
    <xf numFmtId="0" fontId="22" fillId="0" borderId="0" xfId="24" applyFont="1" applyAlignment="1">
      <alignment horizontal="left" vertical="center" wrapText="1"/>
    </xf>
    <xf numFmtId="0" fontId="50" fillId="0" borderId="0" xfId="24" applyFont="1" applyAlignment="1">
      <alignment horizontal="left" wrapText="1"/>
    </xf>
    <xf numFmtId="0" fontId="22" fillId="0" borderId="0" xfId="24" applyFont="1" applyFill="1" applyAlignment="1">
      <alignment horizontal="left" vertical="center" wrapText="1"/>
    </xf>
    <xf numFmtId="0" fontId="50" fillId="0" borderId="0" xfId="17" applyFont="1" applyFill="1" applyAlignment="1">
      <alignment horizontal="left" wrapText="1"/>
    </xf>
    <xf numFmtId="0" fontId="7" fillId="0" borderId="1" xfId="14" applyFont="1" applyBorder="1" applyAlignment="1">
      <alignment horizontal="left" vertical="center" wrapText="1"/>
    </xf>
    <xf numFmtId="0" fontId="12" fillId="0" borderId="0" xfId="14" applyFont="1" applyAlignment="1">
      <alignment horizontal="left" wrapText="1"/>
    </xf>
    <xf numFmtId="0" fontId="7" fillId="4" borderId="1" xfId="6" applyFont="1" applyFill="1" applyBorder="1" applyAlignment="1">
      <alignment horizontal="left" vertical="center" wrapText="1"/>
    </xf>
    <xf numFmtId="173" fontId="13" fillId="0" borderId="6" xfId="6" applyNumberFormat="1" applyBorder="1" applyAlignment="1">
      <alignment vertical="top"/>
    </xf>
    <xf numFmtId="173" fontId="13" fillId="0" borderId="0" xfId="6" applyNumberFormat="1" applyBorder="1" applyAlignment="1">
      <alignment vertical="top"/>
    </xf>
    <xf numFmtId="173" fontId="13" fillId="0" borderId="1" xfId="6" applyNumberFormat="1" applyBorder="1" applyAlignment="1">
      <alignment vertical="top"/>
    </xf>
    <xf numFmtId="0" fontId="13" fillId="0" borderId="0" xfId="6" applyBorder="1" applyAlignment="1">
      <alignment vertical="top"/>
    </xf>
    <xf numFmtId="0" fontId="13" fillId="0" borderId="1" xfId="6" applyBorder="1" applyAlignment="1">
      <alignment vertical="top"/>
    </xf>
    <xf numFmtId="0" fontId="13" fillId="0" borderId="0" xfId="6" applyAlignment="1">
      <alignment horizontal="left" wrapText="1"/>
    </xf>
    <xf numFmtId="173" fontId="13" fillId="0" borderId="6" xfId="6" applyNumberFormat="1" applyBorder="1" applyAlignment="1">
      <alignment horizontal="left" vertical="top"/>
    </xf>
    <xf numFmtId="173" fontId="13" fillId="0" borderId="0" xfId="6" applyNumberFormat="1" applyBorder="1" applyAlignment="1">
      <alignment horizontal="left" vertical="top"/>
    </xf>
    <xf numFmtId="173" fontId="13" fillId="0" borderId="1" xfId="6" applyNumberFormat="1" applyBorder="1" applyAlignment="1">
      <alignment horizontal="left" vertical="top"/>
    </xf>
    <xf numFmtId="0" fontId="13" fillId="0" borderId="0" xfId="6" applyAlignment="1">
      <alignment wrapText="1"/>
    </xf>
    <xf numFmtId="0" fontId="24" fillId="0" borderId="0" xfId="6" applyFont="1" applyAlignment="1">
      <alignment horizontal="left" vertical="center" wrapText="1"/>
    </xf>
    <xf numFmtId="0" fontId="7" fillId="4" borderId="1" xfId="53" applyFont="1" applyFill="1" applyBorder="1" applyAlignment="1">
      <alignment horizontal="left" vertical="center" wrapText="1"/>
    </xf>
    <xf numFmtId="0" fontId="13" fillId="7" borderId="20" xfId="6" applyFill="1" applyBorder="1" applyAlignment="1">
      <alignment horizontal="left"/>
    </xf>
    <xf numFmtId="0" fontId="13" fillId="7" borderId="21" xfId="6" applyFill="1" applyBorder="1" applyAlignment="1">
      <alignment horizontal="left"/>
    </xf>
    <xf numFmtId="0" fontId="13" fillId="7" borderId="10" xfId="6" applyFill="1" applyBorder="1" applyAlignment="1">
      <alignment horizontal="center" vertical="center" wrapText="1"/>
    </xf>
    <xf numFmtId="0" fontId="13" fillId="7" borderId="2" xfId="6" applyFill="1" applyBorder="1" applyAlignment="1">
      <alignment horizontal="center" vertical="center" wrapText="1"/>
    </xf>
    <xf numFmtId="0" fontId="13" fillId="7" borderId="3" xfId="6" applyFill="1" applyBorder="1" applyAlignment="1">
      <alignment horizontal="center" vertical="center" wrapText="1"/>
    </xf>
    <xf numFmtId="0" fontId="13" fillId="7" borderId="20" xfId="6" applyFill="1" applyBorder="1" applyAlignment="1">
      <alignment horizontal="center" wrapText="1"/>
    </xf>
    <xf numFmtId="0" fontId="13" fillId="7" borderId="21" xfId="6" applyFill="1" applyBorder="1" applyAlignment="1">
      <alignment horizontal="center" wrapText="1"/>
    </xf>
    <xf numFmtId="0" fontId="25" fillId="0" borderId="6" xfId="54" applyFont="1" applyBorder="1" applyAlignment="1">
      <alignment horizontal="left" wrapText="1"/>
    </xf>
    <xf numFmtId="0" fontId="24" fillId="0" borderId="1" xfId="6" applyFont="1" applyBorder="1" applyAlignment="1">
      <alignment horizontal="left" vertical="center" wrapText="1"/>
    </xf>
    <xf numFmtId="0" fontId="25" fillId="0" borderId="0" xfId="54" applyFont="1" applyAlignment="1">
      <alignment horizontal="left" wrapText="1"/>
    </xf>
    <xf numFmtId="0" fontId="22" fillId="0" borderId="1" xfId="6" applyFont="1" applyBorder="1" applyAlignment="1">
      <alignment horizontal="left" vertical="center" wrapText="1"/>
    </xf>
    <xf numFmtId="0" fontId="50" fillId="0" borderId="0" xfId="55" applyFont="1" applyAlignment="1">
      <alignment horizontal="left" wrapText="1"/>
    </xf>
    <xf numFmtId="0" fontId="22" fillId="0" borderId="1" xfId="55" applyFont="1" applyBorder="1" applyAlignment="1">
      <alignment horizontal="left" vertical="center"/>
    </xf>
    <xf numFmtId="0" fontId="68" fillId="0" borderId="1" xfId="6" applyFont="1" applyBorder="1" applyAlignment="1">
      <alignment horizontal="left" vertical="center" wrapText="1"/>
    </xf>
    <xf numFmtId="0" fontId="50" fillId="0" borderId="0" xfId="55" applyFont="1" applyFill="1" applyAlignment="1">
      <alignment horizontal="left" wrapText="1"/>
    </xf>
    <xf numFmtId="0" fontId="22" fillId="0" borderId="0" xfId="6" applyFont="1" applyFill="1" applyBorder="1" applyAlignment="1">
      <alignment horizontal="left" vertical="center" wrapText="1"/>
    </xf>
    <xf numFmtId="0" fontId="50" fillId="0" borderId="0" xfId="6" applyFont="1" applyFill="1" applyBorder="1" applyAlignment="1">
      <alignment horizontal="left" vertical="center" wrapText="1"/>
    </xf>
    <xf numFmtId="0" fontId="50" fillId="0" borderId="0" xfId="6" applyFont="1" applyAlignment="1">
      <alignment horizontal="left" vertical="center" wrapText="1"/>
    </xf>
    <xf numFmtId="0" fontId="8" fillId="9" borderId="0" xfId="6" applyFont="1" applyFill="1" applyBorder="1" applyAlignment="1">
      <alignment horizontal="left" vertical="top" wrapText="1" indent="1"/>
    </xf>
    <xf numFmtId="0" fontId="8" fillId="9" borderId="1" xfId="6" applyFont="1" applyFill="1" applyBorder="1" applyAlignment="1">
      <alignment horizontal="left" vertical="top" wrapText="1" indent="1"/>
    </xf>
    <xf numFmtId="0" fontId="7" fillId="9" borderId="0" xfId="6" applyFont="1" applyFill="1" applyBorder="1" applyAlignment="1">
      <alignment horizontal="left" vertical="top" wrapText="1"/>
    </xf>
    <xf numFmtId="0" fontId="23" fillId="9" borderId="0" xfId="6" applyFont="1" applyFill="1" applyBorder="1" applyAlignment="1">
      <alignment horizontal="left" vertical="top" wrapText="1" indent="1"/>
    </xf>
    <xf numFmtId="0" fontId="22" fillId="0" borderId="0" xfId="6" applyFont="1" applyAlignment="1">
      <alignment horizontal="left" vertical="center" wrapText="1"/>
    </xf>
    <xf numFmtId="0" fontId="7" fillId="8" borderId="2" xfId="6" applyFont="1" applyFill="1" applyBorder="1" applyAlignment="1">
      <alignment horizontal="right" wrapText="1"/>
    </xf>
    <xf numFmtId="0" fontId="12" fillId="0" borderId="6" xfId="6" applyFont="1" applyBorder="1" applyAlignment="1">
      <alignment horizontal="left" vertical="center" wrapText="1"/>
    </xf>
    <xf numFmtId="0" fontId="12" fillId="0" borderId="0" xfId="6" applyFont="1" applyAlignment="1">
      <alignment horizontal="left" vertical="center" wrapText="1"/>
    </xf>
    <xf numFmtId="0" fontId="22" fillId="0" borderId="1" xfId="6" applyFont="1" applyBorder="1" applyAlignment="1">
      <alignment horizontal="left" vertical="center"/>
    </xf>
    <xf numFmtId="0" fontId="22" fillId="5" borderId="2" xfId="55" applyFont="1" applyFill="1" applyBorder="1" applyAlignment="1">
      <alignment horizontal="center"/>
    </xf>
    <xf numFmtId="0" fontId="67" fillId="10" borderId="2" xfId="6" applyFont="1" applyFill="1" applyBorder="1" applyAlignment="1">
      <alignment horizontal="center" wrapText="1"/>
    </xf>
    <xf numFmtId="0" fontId="7" fillId="10" borderId="1" xfId="6" applyFont="1" applyFill="1" applyBorder="1" applyAlignment="1">
      <alignment horizontal="center" wrapText="1"/>
    </xf>
    <xf numFmtId="0" fontId="8" fillId="9" borderId="0" xfId="6" applyFont="1" applyFill="1" applyBorder="1" applyAlignment="1">
      <alignment horizontal="left" vertical="center" wrapText="1"/>
    </xf>
    <xf numFmtId="0" fontId="50" fillId="0" borderId="0" xfId="6" applyFont="1" applyAlignment="1">
      <alignment horizontal="left" wrapText="1"/>
    </xf>
    <xf numFmtId="0" fontId="50" fillId="0" borderId="0" xfId="6" applyFont="1" applyFill="1" applyBorder="1" applyAlignment="1">
      <alignment horizontal="left"/>
    </xf>
    <xf numFmtId="0" fontId="78" fillId="0" borderId="0" xfId="6" applyFont="1" applyAlignment="1">
      <alignment horizontal="left" vertical="center" wrapText="1"/>
    </xf>
    <xf numFmtId="0" fontId="24" fillId="5" borderId="1" xfId="54" applyFont="1" applyFill="1" applyBorder="1" applyAlignment="1">
      <alignment horizontal="center" vertical="center" wrapText="1"/>
    </xf>
    <xf numFmtId="0" fontId="50" fillId="0" borderId="0" xfId="58" applyFont="1" applyFill="1" applyAlignment="1">
      <alignment horizontal="left" wrapText="1"/>
    </xf>
    <xf numFmtId="0" fontId="22" fillId="0" borderId="0" xfId="58" applyFont="1" applyFill="1" applyAlignment="1">
      <alignment horizontal="left" wrapText="1"/>
    </xf>
    <xf numFmtId="0" fontId="12" fillId="5" borderId="1" xfId="58" applyFont="1" applyFill="1" applyBorder="1" applyAlignment="1">
      <alignment horizontal="center"/>
    </xf>
    <xf numFmtId="0" fontId="22" fillId="0" borderId="0" xfId="8" applyFont="1" applyAlignment="1">
      <alignment horizontal="left" wrapText="1"/>
    </xf>
    <xf numFmtId="0" fontId="50" fillId="0" borderId="0" xfId="8" applyFont="1" applyAlignment="1">
      <alignment horizontal="left" wrapText="1"/>
    </xf>
    <xf numFmtId="0" fontId="50" fillId="0" borderId="0" xfId="8" applyFont="1" applyFill="1" applyAlignment="1">
      <alignment horizontal="left" wrapText="1"/>
    </xf>
    <xf numFmtId="0" fontId="22" fillId="0" borderId="0" xfId="6" applyFont="1" applyAlignment="1">
      <alignment horizontal="left" wrapText="1"/>
    </xf>
    <xf numFmtId="0" fontId="46" fillId="0" borderId="0" xfId="62" applyFont="1" applyAlignment="1">
      <alignment horizontal="left" wrapText="1"/>
    </xf>
    <xf numFmtId="164" fontId="46" fillId="0" borderId="0" xfId="62" applyNumberFormat="1" applyFont="1" applyAlignment="1">
      <alignment horizontal="center"/>
    </xf>
    <xf numFmtId="0" fontId="7" fillId="0" borderId="1" xfId="52" applyFont="1" applyBorder="1" applyAlignment="1">
      <alignment horizontal="left" vertical="center" wrapText="1"/>
    </xf>
    <xf numFmtId="0" fontId="22" fillId="0" borderId="1" xfId="62" applyFont="1" applyBorder="1" applyAlignment="1">
      <alignment horizontal="left" vertical="center" wrapText="1"/>
    </xf>
    <xf numFmtId="164" fontId="46" fillId="12" borderId="1" xfId="62" applyNumberFormat="1" applyFont="1" applyFill="1" applyBorder="1" applyAlignment="1">
      <alignment horizontal="center"/>
    </xf>
    <xf numFmtId="0" fontId="46" fillId="12" borderId="6" xfId="62" applyFont="1" applyFill="1" applyBorder="1" applyAlignment="1">
      <alignment horizontal="center" wrapText="1"/>
    </xf>
    <xf numFmtId="0" fontId="46" fillId="12" borderId="8" xfId="62" applyFont="1" applyFill="1" applyBorder="1" applyAlignment="1">
      <alignment horizontal="center" wrapText="1"/>
    </xf>
    <xf numFmtId="0" fontId="46" fillId="12" borderId="7" xfId="62" applyFont="1" applyFill="1" applyBorder="1" applyAlignment="1">
      <alignment horizontal="center" wrapText="1"/>
    </xf>
    <xf numFmtId="0" fontId="46" fillId="12" borderId="0" xfId="62" applyFont="1" applyFill="1" applyBorder="1" applyAlignment="1">
      <alignment horizontal="center" wrapText="1"/>
    </xf>
  </cellXfs>
  <cellStyles count="63">
    <cellStyle name="Comma 2" xfId="2" xr:uid="{34FB24CA-82CC-4519-884E-AD7906333D57}"/>
    <cellStyle name="Comma 7 3" xfId="36" xr:uid="{2E5098A3-202E-4A7F-AB99-59E0CC96C8E9}"/>
    <cellStyle name="Comma 7 4" xfId="28" xr:uid="{4645EFEC-1DF0-4BC8-94A8-F4092C1887E9}"/>
    <cellStyle name="Currency 2" xfId="3" xr:uid="{7ECCC02F-4881-491C-B4EB-6C21DCADCF98}"/>
    <cellStyle name="Currency 3" xfId="13" xr:uid="{DE3DBF7B-9CFB-462A-9FCC-AC772BB369CE}"/>
    <cellStyle name="Currency 6 4" xfId="60" xr:uid="{0114D0C1-6180-4D96-893B-7D0DB6CE9096}"/>
    <cellStyle name="Currency 7" xfId="57" xr:uid="{89BF9E25-7FF8-4C90-A7CC-D58B44761E9B}"/>
    <cellStyle name="Normal" xfId="0" builtinId="0"/>
    <cellStyle name="Normal 10 2" xfId="62" xr:uid="{54AC93F7-DE4D-4E1D-AB32-BA1B29FA7DCA}"/>
    <cellStyle name="Normal 100" xfId="9" xr:uid="{F944F0EC-3AFE-4D2F-8E68-2A4333B118C9}"/>
    <cellStyle name="Normal 102" xfId="52" xr:uid="{EF05C62E-C925-4E0F-BB6B-6A9E37C0C704}"/>
    <cellStyle name="Normal 14 3" xfId="4" xr:uid="{F628DCDD-1C16-48E9-A8ED-D5DC2518839D}"/>
    <cellStyle name="Normal 15 2" xfId="55" xr:uid="{5F31EF40-D077-40BC-B775-94B3468039FE}"/>
    <cellStyle name="Normal 18 2" xfId="38" xr:uid="{36E9CFBC-A858-4D5A-9E9B-CE4EAB9193EB}"/>
    <cellStyle name="Normal 2" xfId="11" xr:uid="{F7CE0740-2929-4344-AE55-FD4E1D9BABEC}"/>
    <cellStyle name="Normal 2 10" xfId="8" xr:uid="{E9DE822C-32E4-490B-8233-7FC5F7197BEC}"/>
    <cellStyle name="Normal 2 11" xfId="54" xr:uid="{A82CB99F-2300-4B76-9312-1A9DA5B76151}"/>
    <cellStyle name="Normal 2 2" xfId="24" xr:uid="{42D2D41E-1FBA-425E-AE12-7ED595C43448}"/>
    <cellStyle name="Normal 2 2 2" xfId="37" xr:uid="{37506337-5B21-4DDD-83F1-60F426A3C427}"/>
    <cellStyle name="Normal 2 8 2" xfId="6" xr:uid="{F64DA339-F0B4-45D7-93F7-838AA4C563C1}"/>
    <cellStyle name="Normal 23 2" xfId="39" xr:uid="{4A5B11A1-4F15-4941-BBEE-C411F6657AC7}"/>
    <cellStyle name="Normal 25 2" xfId="35" xr:uid="{78F431DD-2550-4F2D-9BC8-2102388B2D80}"/>
    <cellStyle name="Normal 26 2" xfId="43" xr:uid="{F1702945-E070-4641-8BBE-A40D5DF11F2D}"/>
    <cellStyle name="Normal 27" xfId="7" xr:uid="{E29A23A4-401D-4ADC-8E0D-0276DEA2E229}"/>
    <cellStyle name="Normal 27 2" xfId="40" xr:uid="{2897ABFA-F051-4FB2-BF1F-771FF755E038}"/>
    <cellStyle name="Normal 28" xfId="42" xr:uid="{85AB83C7-5A65-4D5F-BD51-CA0176F22624}"/>
    <cellStyle name="Normal 28 3" xfId="49" xr:uid="{F7FB9C78-9062-477F-9823-0392CF2BB962}"/>
    <cellStyle name="Normal 29" xfId="41" xr:uid="{1FC4EC2D-4B71-4AC6-885B-464B0CEFDEF0}"/>
    <cellStyle name="Normal 29 3" xfId="58" xr:uid="{BD9E6C4D-FD6B-4FBD-95E9-43478EA6C7DA}"/>
    <cellStyle name="Normal 3" xfId="12" xr:uid="{FD306C16-3B4B-4E79-96A7-AD07AF980099}"/>
    <cellStyle name="Normal 3 2" xfId="19" xr:uid="{B7124EC0-02BF-4BAF-AC2C-10E807454606}"/>
    <cellStyle name="Normal 30 3" xfId="44" xr:uid="{5965212E-7255-4316-9AD7-2AB09AAA56C5}"/>
    <cellStyle name="Normal 4" xfId="14" xr:uid="{D517C14C-B5FF-4356-BE2B-89E208B819E2}"/>
    <cellStyle name="Normal 4 2" xfId="21" xr:uid="{F299F212-B7A9-4DA9-BD0C-A943E37B37C3}"/>
    <cellStyle name="Normal 4 5" xfId="25" xr:uid="{02C3389D-E261-4ACA-B4B2-5B293DC00DB6}"/>
    <cellStyle name="Normal 4 6" xfId="53" xr:uid="{EB08102B-7044-4010-8487-95E9848FB1B9}"/>
    <cellStyle name="Normal 42 3" xfId="5" xr:uid="{19429E50-24D7-42C1-A5CB-B30FA4ECF801}"/>
    <cellStyle name="Normal 43" xfId="50" xr:uid="{10495850-ED5D-4585-8AAB-3C276DA1C22A}"/>
    <cellStyle name="Normal 46 3" xfId="45" xr:uid="{4B25085E-5C2D-42D4-B1DB-7431B885C86A}"/>
    <cellStyle name="Normal 49 3" xfId="47" xr:uid="{289FFBF3-BE45-453D-8FC2-714D15470814}"/>
    <cellStyle name="Normal 5" xfId="17" xr:uid="{9B5E7262-28C4-4214-B88A-0637A4F02C8C}"/>
    <cellStyle name="Normal 53 3" xfId="26" xr:uid="{B903E6C9-F950-486F-A96D-6036CB843F15}"/>
    <cellStyle name="Normal 54 3" xfId="46" xr:uid="{252D38A6-CD44-45AE-A094-F3A8F1495F13}"/>
    <cellStyle name="Normal 55 3" xfId="48" xr:uid="{5506B7BF-F14F-4891-BEF9-51A27C06A671}"/>
    <cellStyle name="Normal 56 3" xfId="27" xr:uid="{C81D02DF-8D36-4F6E-80E6-6617712DC5E4}"/>
    <cellStyle name="Normal 69 3" xfId="29" xr:uid="{AC316841-2938-44A0-9346-3C1A0DA69C5C}"/>
    <cellStyle name="Normal 70 3" xfId="30" xr:uid="{C7665C80-8CEE-4614-89E0-FC8CCC4743BE}"/>
    <cellStyle name="Normal 71 3" xfId="31" xr:uid="{2DC68EE6-CDB2-4CCE-8F54-92758BF5ACE8}"/>
    <cellStyle name="Normal 72 3" xfId="32" xr:uid="{E45E82D7-F4C4-410F-95D0-E4E2D0C7D00E}"/>
    <cellStyle name="Normal 73 3" xfId="33" xr:uid="{FC8EEB38-92FC-4384-9E0E-1112A734C6F5}"/>
    <cellStyle name="Normal 74 3" xfId="34" xr:uid="{694AA7F7-D278-4B0C-A974-997B38BEAB85}"/>
    <cellStyle name="Percent" xfId="1" builtinId="5"/>
    <cellStyle name="Percent 11" xfId="51" xr:uid="{EECB1DD2-9D49-4A0A-97EE-5D4355231BA4}"/>
    <cellStyle name="Percent 2" xfId="15" xr:uid="{5DF5FF25-ADA7-444A-90D5-382BA4D46BBE}"/>
    <cellStyle name="Percent 2 2" xfId="23" xr:uid="{9B42001E-1444-49EF-BA21-48F52DC4F75E}"/>
    <cellStyle name="Percent 2 2 2" xfId="10" xr:uid="{74534D60-9B51-47CC-9D5A-C5FCA69FB434}"/>
    <cellStyle name="Percent 2 3" xfId="61" xr:uid="{4AD8AF87-4097-4AA3-8652-7D9B9153A00D}"/>
    <cellStyle name="Percent 3" xfId="18" xr:uid="{5EA70019-4B13-490A-A631-30580F097740}"/>
    <cellStyle name="Percent 3 2" xfId="20" xr:uid="{5C9AA58D-8303-4315-883E-40EC79A078B5}"/>
    <cellStyle name="Percent 4" xfId="16" xr:uid="{FEC1E1BB-9B20-495F-9945-3E7947B1B8B1}"/>
    <cellStyle name="Percent 4 2" xfId="22" xr:uid="{631BC5B8-E6CF-4262-9BB9-648EA7E75E2A}"/>
    <cellStyle name="Percent 7 2" xfId="59" xr:uid="{C2ED812F-AA6F-4B1D-BC3E-9F5446BF21C9}"/>
    <cellStyle name="Percent 9" xfId="56" xr:uid="{50A65156-5F02-461D-B646-14FC7C58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externalLink" Target="externalLinks/externalLink2.xml"/><Relationship Id="rId95" Type="http://schemas.openxmlformats.org/officeDocument/2006/relationships/externalLink" Target="externalLinks/externalLink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externalLink" Target="externalLinks/externalLink1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externalLink" Target="externalLinks/externalLink5.xml"/><Relationship Id="rId98"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externalLink" Target="externalLinks/externalLink3.xml"/><Relationship Id="rId96"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externalLink" Target="externalLinks/externalLink6.xml"/><Relationship Id="rId99" Type="http://schemas.openxmlformats.org/officeDocument/2006/relationships/externalLink" Target="externalLinks/externalLink11.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externalLink" Target="externalLinks/externalLink9.xml"/><Relationship Id="rId10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Dependent Bachelor's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'[9]BA income'!$C$57</c:f>
              <c:strCache>
                <c:ptCount val="1"/>
                <c:pt idx="0">
                  <c:v>No debt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income'!$C$58:$C$60</c:f>
              <c:numCache>
                <c:formatCode>General</c:formatCode>
                <c:ptCount val="3"/>
                <c:pt idx="0">
                  <c:v>0.13031200000000001</c:v>
                </c:pt>
                <c:pt idx="1">
                  <c:v>0.27868599999999999</c:v>
                </c:pt>
                <c:pt idx="2">
                  <c:v>0.34095199999999998</c:v>
                </c:pt>
              </c:numCache>
            </c:numRef>
          </c:val>
          <c:extLst>
            <c:ext xmlns:c16="http://schemas.microsoft.com/office/drawing/2014/chart" uri="{C3380CC4-5D6E-409C-BE32-E72D297353CC}">
              <c16:uniqueId val="{00000000-8075-4F8F-8F66-36D1FAA24EF4}"/>
            </c:ext>
          </c:extLst>
        </c:ser>
        <c:ser>
          <c:idx val="1"/>
          <c:order val="1"/>
          <c:tx>
            <c:strRef>
              <c:f>'[9]BA income'!$D$57</c:f>
              <c:strCache>
                <c:ptCount val="1"/>
                <c:pt idx="0">
                  <c:v>$1-$9,999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income'!$D$58:$D$60</c:f>
              <c:numCache>
                <c:formatCode>General</c:formatCode>
                <c:ptCount val="3"/>
                <c:pt idx="0">
                  <c:v>5.4708E-2</c:v>
                </c:pt>
                <c:pt idx="1">
                  <c:v>7.8494000000000008E-2</c:v>
                </c:pt>
                <c:pt idx="2">
                  <c:v>0.118315</c:v>
                </c:pt>
              </c:numCache>
            </c:numRef>
          </c:val>
          <c:extLst>
            <c:ext xmlns:c16="http://schemas.microsoft.com/office/drawing/2014/chart" uri="{C3380CC4-5D6E-409C-BE32-E72D297353CC}">
              <c16:uniqueId val="{00000001-8075-4F8F-8F66-36D1FAA24EF4}"/>
            </c:ext>
          </c:extLst>
        </c:ser>
        <c:ser>
          <c:idx val="2"/>
          <c:order val="2"/>
          <c:tx>
            <c:strRef>
              <c:f>'[9]BA income'!$E$57</c:f>
              <c:strCache>
                <c:ptCount val="1"/>
                <c:pt idx="0">
                  <c:v>$10,000-$19,999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income'!$E$58:$E$60</c:f>
              <c:numCache>
                <c:formatCode>General</c:formatCode>
                <c:ptCount val="3"/>
                <c:pt idx="0">
                  <c:v>9.9116999999999997E-2</c:v>
                </c:pt>
                <c:pt idx="1">
                  <c:v>0.12818499999999999</c:v>
                </c:pt>
                <c:pt idx="2">
                  <c:v>0.14940200000000001</c:v>
                </c:pt>
              </c:numCache>
            </c:numRef>
          </c:val>
          <c:extLst>
            <c:ext xmlns:c16="http://schemas.microsoft.com/office/drawing/2014/chart" uri="{C3380CC4-5D6E-409C-BE32-E72D297353CC}">
              <c16:uniqueId val="{00000002-8075-4F8F-8F66-36D1FAA24EF4}"/>
            </c:ext>
          </c:extLst>
        </c:ser>
        <c:ser>
          <c:idx val="3"/>
          <c:order val="3"/>
          <c:tx>
            <c:strRef>
              <c:f>'[9]BA income'!$F$57</c:f>
              <c:strCache>
                <c:ptCount val="1"/>
                <c:pt idx="0">
                  <c:v>$20,000-$29,999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income'!$F$58:$F$60</c:f>
              <c:numCache>
                <c:formatCode>General</c:formatCode>
                <c:ptCount val="3"/>
                <c:pt idx="0">
                  <c:v>0.236266</c:v>
                </c:pt>
                <c:pt idx="1">
                  <c:v>0.230264</c:v>
                </c:pt>
                <c:pt idx="2">
                  <c:v>0.20848299999999997</c:v>
                </c:pt>
              </c:numCache>
            </c:numRef>
          </c:val>
          <c:extLst>
            <c:ext xmlns:c16="http://schemas.microsoft.com/office/drawing/2014/chart" uri="{C3380CC4-5D6E-409C-BE32-E72D297353CC}">
              <c16:uniqueId val="{00000003-8075-4F8F-8F66-36D1FAA24EF4}"/>
            </c:ext>
          </c:extLst>
        </c:ser>
        <c:ser>
          <c:idx val="4"/>
          <c:order val="4"/>
          <c:tx>
            <c:strRef>
              <c:f>'[9]BA income'!$G$57</c:f>
              <c:strCache>
                <c:ptCount val="1"/>
                <c:pt idx="0">
                  <c:v>$30,000-$39,999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income'!$G$58:$G$60</c:f>
              <c:numCache>
                <c:formatCode>General</c:formatCode>
                <c:ptCount val="3"/>
                <c:pt idx="0">
                  <c:v>0.21746699999999999</c:v>
                </c:pt>
                <c:pt idx="1">
                  <c:v>0.11767</c:v>
                </c:pt>
                <c:pt idx="2">
                  <c:v>0.107738</c:v>
                </c:pt>
              </c:numCache>
            </c:numRef>
          </c:val>
          <c:extLst>
            <c:ext xmlns:c16="http://schemas.microsoft.com/office/drawing/2014/chart" uri="{C3380CC4-5D6E-409C-BE32-E72D297353CC}">
              <c16:uniqueId val="{00000004-8075-4F8F-8F66-36D1FAA24EF4}"/>
            </c:ext>
          </c:extLst>
        </c:ser>
        <c:ser>
          <c:idx val="5"/>
          <c:order val="5"/>
          <c:tx>
            <c:strRef>
              <c:f>'[9]BA income'!$H$57</c:f>
              <c:strCache>
                <c:ptCount val="1"/>
                <c:pt idx="0">
                  <c:v>$40,000-$49,999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income'!$H$58:$H$60</c:f>
              <c:numCache>
                <c:formatCode>General</c:formatCode>
                <c:ptCount val="3"/>
                <c:pt idx="0">
                  <c:v>0.121221</c:v>
                </c:pt>
                <c:pt idx="1">
                  <c:v>7.1168999999999996E-2</c:v>
                </c:pt>
                <c:pt idx="2">
                  <c:v>3.5194000000000003E-2</c:v>
                </c:pt>
              </c:numCache>
            </c:numRef>
          </c:val>
          <c:extLst>
            <c:ext xmlns:c16="http://schemas.microsoft.com/office/drawing/2014/chart" uri="{C3380CC4-5D6E-409C-BE32-E72D297353CC}">
              <c16:uniqueId val="{00000005-8075-4F8F-8F66-36D1FAA24EF4}"/>
            </c:ext>
          </c:extLst>
        </c:ser>
        <c:ser>
          <c:idx val="6"/>
          <c:order val="6"/>
          <c:tx>
            <c:strRef>
              <c:f>'[9]BA income'!$I$57</c:f>
              <c:strCache>
                <c:ptCount val="1"/>
                <c:pt idx="0">
                  <c:v>$50,000 or More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income'!$I$58:$I$60</c:f>
              <c:numCache>
                <c:formatCode>General</c:formatCode>
                <c:ptCount val="3"/>
                <c:pt idx="0">
                  <c:v>0.14090900000000001</c:v>
                </c:pt>
                <c:pt idx="1">
                  <c:v>9.5532000000000006E-2</c:v>
                </c:pt>
                <c:pt idx="2">
                  <c:v>3.9916E-2</c:v>
                </c:pt>
              </c:numCache>
            </c:numRef>
          </c:val>
          <c:extLst>
            <c:ext xmlns:c16="http://schemas.microsoft.com/office/drawing/2014/chart" uri="{C3380CC4-5D6E-409C-BE32-E72D297353CC}">
              <c16:uniqueId val="{00000006-8075-4F8F-8F66-36D1FAA24EF4}"/>
            </c:ext>
          </c:extLst>
        </c:ser>
        <c:dLbls>
          <c:dLblPos val="ctr"/>
          <c:showLegendKey val="0"/>
          <c:showVal val="1"/>
          <c:showCatName val="0"/>
          <c:showSerName val="0"/>
          <c:showPercent val="0"/>
          <c:showBubbleSize val="0"/>
        </c:dLbls>
        <c:gapWidth val="50"/>
        <c:overlap val="100"/>
        <c:axId val="462655535"/>
        <c:axId val="493825471"/>
      </c:barChart>
      <c:catAx>
        <c:axId val="46265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25471"/>
        <c:crosses val="autoZero"/>
        <c:auto val="1"/>
        <c:lblAlgn val="ctr"/>
        <c:lblOffset val="100"/>
        <c:noMultiLvlLbl val="0"/>
      </c:catAx>
      <c:valAx>
        <c:axId val="4938254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5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0</xdr:colOff>
      <xdr:row>1</xdr:row>
      <xdr:rowOff>0</xdr:rowOff>
    </xdr:from>
    <xdr:to>
      <xdr:col>28</xdr:col>
      <xdr:colOff>444500</xdr:colOff>
      <xdr:row>1</xdr:row>
      <xdr:rowOff>101600</xdr:rowOff>
    </xdr:to>
    <xdr:graphicFrame macro="">
      <xdr:nvGraphicFramePr>
        <xdr:cNvPr id="5" name="Chart 4">
          <a:extLst>
            <a:ext uri="{FF2B5EF4-FFF2-40B4-BE49-F238E27FC236}">
              <a16:creationId xmlns:a16="http://schemas.microsoft.com/office/drawing/2014/main" id="{D090A5C1-3F22-4D14-8E41-43CF77649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20</xdr:col>
      <xdr:colOff>0</xdr:colOff>
      <xdr:row>2</xdr:row>
      <xdr:rowOff>0</xdr:rowOff>
    </xdr:from>
    <xdr:ext cx="428515" cy="436786"/>
    <xdr:sp macro="" textlink="">
      <xdr:nvSpPr>
        <xdr:cNvPr id="3" name="TextBox 2">
          <a:extLst>
            <a:ext uri="{FF2B5EF4-FFF2-40B4-BE49-F238E27FC236}">
              <a16:creationId xmlns:a16="http://schemas.microsoft.com/office/drawing/2014/main" id="{4B15094F-BDDA-4E23-A149-01CEFB2EFE7D}"/>
            </a:ext>
          </a:extLst>
        </xdr:cNvPr>
        <xdr:cNvSpPr txBox="1"/>
      </xdr:nvSpPr>
      <xdr:spPr>
        <a:xfrm>
          <a:off x="17002125" y="4906736"/>
          <a:ext cx="42851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32%</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31</xdr:col>
      <xdr:colOff>500741</xdr:colOff>
      <xdr:row>13</xdr:row>
      <xdr:rowOff>0</xdr:rowOff>
    </xdr:from>
    <xdr:to>
      <xdr:col>40</xdr:col>
      <xdr:colOff>206094</xdr:colOff>
      <xdr:row>42</xdr:row>
      <xdr:rowOff>51105</xdr:rowOff>
    </xdr:to>
    <xdr:pic>
      <xdr:nvPicPr>
        <xdr:cNvPr id="2" name="Picture 1">
          <a:extLst>
            <a:ext uri="{FF2B5EF4-FFF2-40B4-BE49-F238E27FC236}">
              <a16:creationId xmlns:a16="http://schemas.microsoft.com/office/drawing/2014/main" id="{76272892-B559-4EC9-B9E9-310909A5357D}"/>
            </a:ext>
          </a:extLst>
        </xdr:cNvPr>
        <xdr:cNvPicPr>
          <a:picLocks noChangeAspect="1"/>
        </xdr:cNvPicPr>
      </xdr:nvPicPr>
      <xdr:blipFill>
        <a:blip xmlns:r="http://schemas.openxmlformats.org/officeDocument/2006/relationships" r:embed="rId1"/>
        <a:stretch>
          <a:fillRect/>
        </a:stretch>
      </xdr:blipFill>
      <xdr:spPr>
        <a:xfrm>
          <a:off x="32984801" y="9121140"/>
          <a:ext cx="5778494" cy="44812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olicy%20Research/Projects/Trends%202018/Trends%20in%20Student%20Aid/Pell%20Grants/Pell_Grants_Income_Age_m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olicy%20Research/Projects/Trends%202018/Trends%20in%20Student%20Aid/State%20grants/State%20Grant%20Aid_9.6.2018_JM_co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mpender\Downloads\NPSAS\Grants%20Meeting%20Need_8.13.2015.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andybaum2016\Dropbox\Trends%20in%20Student%20Aid%202016\Tax%20Benefits\C:\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licy%20Research/Projects/Trends%202018/Trends%20in%20Student%20Aid/Masterfile%202018/From%20FSA/Aid%20Sector/FedAid_bySector2018_allyrs_8-2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olicy%20Research/Projects/Trends%202018/Trends%20in%20Student%20Aid/Masterfile%202018/Trends%20in%20Student%20Aid%20Master%20File%202018_090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olicy%20Research/Projects/Trends%202018/Trends%20in%20Student%20Aid/Masterfile%202018/Trends%20in%20Student%20Aid%20Master%20File%202018_090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olicy%20Research/Projects/Trends%202018/Trends%20in%20Student%20Aid/Average%20Debt%20-%20ASC/ASC%20debt%202018_v1_8.7.201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olicy%20Research/Projects/Trends%202018/Trends%20in%20Student%20Aid/Debt%20-%20NPSAS/NPSAS%20debt%20by%20degree%20type_8.7.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6A"/>
      <sheetName val="Data Figure A"/>
      <sheetName val="Figure 26B"/>
      <sheetName val="Data Figure B"/>
      <sheetName val="AI Bullets"/>
      <sheetName val="Table 2A - All Recipients"/>
      <sheetName val="Table 2A - Dependents"/>
      <sheetName val="Table 2A - Indep wo Dep"/>
      <sheetName val="Table 2A - Indep With Dep"/>
      <sheetName val="Table 11-A_1996_97"/>
      <sheetName val="Table 11A_2009_10"/>
      <sheetName val="Table 11A_2010-11"/>
      <sheetName val="Table 11A_2011-12"/>
      <sheetName val="Table 11A_2016_17"/>
      <sheetName val="Table 3B - Dependent Recipients"/>
    </sheetNames>
    <sheetDataSet>
      <sheetData sheetId="0"/>
      <sheetData sheetId="1"/>
      <sheetData sheetId="2"/>
      <sheetData sheetId="3">
        <row r="10">
          <cell r="A10" t="str">
            <v>$9,000 or Less</v>
          </cell>
        </row>
        <row r="11">
          <cell r="A11" t="str">
            <v>$9,001 to $20,000</v>
          </cell>
        </row>
        <row r="12">
          <cell r="A12" t="str">
            <v>$20,001 to $40,000</v>
          </cell>
        </row>
        <row r="13">
          <cell r="A13" t="str">
            <v>$40,001 to $50,000</v>
          </cell>
        </row>
        <row r="14">
          <cell r="A14" t="str">
            <v>$50,001 or Higher</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1"/>
      <sheetName val="Table 12_13-14"/>
      <sheetName val="Table 12_14-15"/>
      <sheetName val="Table12_15-16"/>
      <sheetName val="Table12(16-17)"/>
      <sheetName val="Table14(16-17)"/>
      <sheetName val="UG FTE"/>
      <sheetName val="CPI (data)"/>
      <sheetName val="Over Time"/>
      <sheetName val="Fig 27A"/>
      <sheetName val="Fig 27B"/>
      <sheetName val="Fig 28A"/>
      <sheetName val="Fig 28B"/>
      <sheetName val="Fig 27B (2)"/>
    </sheetNames>
    <sheetDataSet>
      <sheetData sheetId="0"/>
      <sheetData sheetId="1"/>
      <sheetData sheetId="2"/>
      <sheetData sheetId="3"/>
      <sheetData sheetId="4"/>
      <sheetData sheetId="5">
        <row r="7">
          <cell r="J7" t="str">
            <v>Alabama</v>
          </cell>
        </row>
        <row r="8">
          <cell r="J8" t="str">
            <v>Alaska</v>
          </cell>
        </row>
        <row r="9">
          <cell r="J9" t="str">
            <v>Arizona</v>
          </cell>
        </row>
        <row r="10">
          <cell r="J10" t="str">
            <v>Arkansas</v>
          </cell>
        </row>
        <row r="11">
          <cell r="J11" t="str">
            <v>California</v>
          </cell>
        </row>
        <row r="12">
          <cell r="J12" t="str">
            <v>Colorado</v>
          </cell>
        </row>
        <row r="13">
          <cell r="J13" t="str">
            <v>Connecticut</v>
          </cell>
        </row>
        <row r="14">
          <cell r="J14" t="str">
            <v>Delaware</v>
          </cell>
        </row>
        <row r="15">
          <cell r="J15" t="str">
            <v>Florida</v>
          </cell>
        </row>
        <row r="16">
          <cell r="J16" t="str">
            <v>Georgia</v>
          </cell>
        </row>
        <row r="17">
          <cell r="J17" t="str">
            <v>Hawaii</v>
          </cell>
        </row>
        <row r="18">
          <cell r="J18" t="str">
            <v>Idaho</v>
          </cell>
        </row>
        <row r="19">
          <cell r="J19" t="str">
            <v>Illinois</v>
          </cell>
        </row>
        <row r="20">
          <cell r="J20" t="str">
            <v>Indiana</v>
          </cell>
        </row>
        <row r="21">
          <cell r="J21" t="str">
            <v>Iowa</v>
          </cell>
        </row>
        <row r="22">
          <cell r="J22" t="str">
            <v>Kansas</v>
          </cell>
        </row>
        <row r="23">
          <cell r="J23" t="str">
            <v>Kentucky</v>
          </cell>
        </row>
        <row r="24">
          <cell r="J24" t="str">
            <v>Louisiana</v>
          </cell>
        </row>
        <row r="25">
          <cell r="J25" t="str">
            <v>Maine</v>
          </cell>
        </row>
        <row r="26">
          <cell r="J26" t="str">
            <v>Maryland</v>
          </cell>
        </row>
        <row r="27">
          <cell r="J27" t="str">
            <v>Massachusetts</v>
          </cell>
        </row>
        <row r="28">
          <cell r="J28" t="str">
            <v>Michigan</v>
          </cell>
        </row>
        <row r="29">
          <cell r="J29" t="str">
            <v>Minnesota</v>
          </cell>
        </row>
        <row r="30">
          <cell r="J30" t="str">
            <v>Mississippi</v>
          </cell>
        </row>
        <row r="31">
          <cell r="J31" t="str">
            <v>Missouri</v>
          </cell>
        </row>
        <row r="32">
          <cell r="J32" t="str">
            <v>Montana</v>
          </cell>
        </row>
        <row r="33">
          <cell r="J33" t="str">
            <v>Nebraska</v>
          </cell>
        </row>
        <row r="34">
          <cell r="J34" t="str">
            <v>Nevada</v>
          </cell>
        </row>
        <row r="35">
          <cell r="J35" t="str">
            <v>New Hampshire</v>
          </cell>
        </row>
        <row r="36">
          <cell r="J36" t="str">
            <v>New Jersey</v>
          </cell>
        </row>
        <row r="37">
          <cell r="J37" t="str">
            <v>New Mexico</v>
          </cell>
        </row>
        <row r="38">
          <cell r="J38" t="str">
            <v>New York</v>
          </cell>
        </row>
        <row r="39">
          <cell r="J39" t="str">
            <v>North Carolina</v>
          </cell>
        </row>
        <row r="40">
          <cell r="J40" t="str">
            <v>North Dakota</v>
          </cell>
        </row>
        <row r="41">
          <cell r="J41" t="str">
            <v>Ohio</v>
          </cell>
        </row>
        <row r="42">
          <cell r="J42" t="str">
            <v>Oklahoma</v>
          </cell>
        </row>
        <row r="43">
          <cell r="J43" t="str">
            <v>Oregon</v>
          </cell>
        </row>
        <row r="44">
          <cell r="J44" t="str">
            <v>Pennsylvania</v>
          </cell>
        </row>
        <row r="46">
          <cell r="J46" t="str">
            <v>Rhode Island</v>
          </cell>
        </row>
        <row r="47">
          <cell r="J47" t="str">
            <v>South Carolina</v>
          </cell>
        </row>
        <row r="48">
          <cell r="J48" t="str">
            <v>South Dakota</v>
          </cell>
        </row>
        <row r="49">
          <cell r="J49" t="str">
            <v>Tennessee</v>
          </cell>
        </row>
        <row r="50">
          <cell r="J50" t="str">
            <v>Texas</v>
          </cell>
        </row>
        <row r="51">
          <cell r="J51" t="str">
            <v>Utah</v>
          </cell>
        </row>
        <row r="52">
          <cell r="J52" t="str">
            <v>Vermont</v>
          </cell>
        </row>
        <row r="53">
          <cell r="J53" t="str">
            <v>Virginia</v>
          </cell>
        </row>
        <row r="54">
          <cell r="J54" t="str">
            <v>Washington</v>
          </cell>
        </row>
        <row r="56">
          <cell r="J56" t="str">
            <v>West Virginia</v>
          </cell>
        </row>
        <row r="57">
          <cell r="J57" t="str">
            <v>Wisconsin</v>
          </cell>
        </row>
        <row r="58">
          <cell r="J58" t="str">
            <v>Wyoming</v>
          </cell>
        </row>
      </sheetData>
      <sheetData sheetId="6"/>
      <sheetData sheetId="7"/>
      <sheetData sheetId="8"/>
      <sheetData sheetId="9"/>
      <sheetData sheetId="10"/>
      <sheetData sheetId="11"/>
      <sheetData sheetId="12"/>
      <sheetData sheetId="13"/>
      <sheetData sheetId="1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Public"/>
      <sheetName val="Private Tuition"/>
      <sheetName val="Sheet1"/>
      <sheetName val="Private (7.19)"/>
      <sheetName val="Public (7.19)"/>
      <sheetName val="Summary_Private"/>
      <sheetName val="Public check"/>
      <sheetName val="Percentages"/>
      <sheetName val="Sheet2"/>
    </sheetNames>
    <sheetDataSet>
      <sheetData sheetId="0" refreshError="1"/>
      <sheetData sheetId="1" refreshError="1"/>
      <sheetData sheetId="2" refreshError="1"/>
      <sheetData sheetId="3" refreshError="1">
        <row r="66">
          <cell r="AO66">
            <v>16474.327000000001</v>
          </cell>
        </row>
        <row r="111">
          <cell r="AO111">
            <v>10441.432000000001</v>
          </cell>
        </row>
      </sheetData>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
      <sheetName val="2016-17"/>
      <sheetName val="EnrollmentbySector2016"/>
      <sheetName val="2015-16"/>
      <sheetName val="EnrollmentbySector2015"/>
      <sheetName val="Figure_6B"/>
      <sheetName val="2014-15_new"/>
      <sheetName val="Loan_2014_15_comparison"/>
      <sheetName val="2013-14_updated"/>
      <sheetName val="2013-14"/>
      <sheetName val="2012-13"/>
      <sheetName val="2011-12"/>
      <sheetName val="2010-11"/>
      <sheetName val="2009-10"/>
      <sheetName val="2008-09"/>
      <sheetName val="2007-08"/>
    </sheetNames>
    <sheetDataSet>
      <sheetData sheetId="0"/>
      <sheetData sheetId="1">
        <row r="30">
          <cell r="B30">
            <v>0.3382969108243109</v>
          </cell>
          <cell r="C30">
            <v>0.35092672564801169</v>
          </cell>
          <cell r="D30">
            <v>0.1639031147310408</v>
          </cell>
          <cell r="E30">
            <v>0.14687324879663669</v>
          </cell>
        </row>
        <row r="31">
          <cell r="B31">
            <v>0.24229826695968343</v>
          </cell>
          <cell r="C31">
            <v>0.31058321390661914</v>
          </cell>
          <cell r="D31">
            <v>0.32898497060904591</v>
          </cell>
          <cell r="E31">
            <v>0.11813354852465155</v>
          </cell>
        </row>
        <row r="32">
          <cell r="B32">
            <v>0.18223354490021168</v>
          </cell>
          <cell r="C32">
            <v>0.36071096428693494</v>
          </cell>
          <cell r="D32">
            <v>0.40808890974336998</v>
          </cell>
          <cell r="E32">
            <v>4.89665810694834E-2</v>
          </cell>
        </row>
        <row r="33">
          <cell r="B33">
            <v>5.3085221066547766E-3</v>
          </cell>
          <cell r="C33">
            <v>0.49546939007484886</v>
          </cell>
          <cell r="D33">
            <v>0.47735784041588664</v>
          </cell>
          <cell r="E33">
            <v>2.1864247402609695E-2</v>
          </cell>
        </row>
        <row r="34">
          <cell r="B34">
            <v>0.13335690606916159</v>
          </cell>
          <cell r="C34">
            <v>0.44762136825364068</v>
          </cell>
          <cell r="D34">
            <v>0.2631685629077935</v>
          </cell>
          <cell r="E34">
            <v>0.1558531627694042</v>
          </cell>
        </row>
        <row r="35">
          <cell r="B35">
            <v>5.9121155076693216E-2</v>
          </cell>
          <cell r="C35">
            <v>0.40622229271840221</v>
          </cell>
          <cell r="D35">
            <v>0.37590271388059304</v>
          </cell>
          <cell r="E35">
            <v>0.1587538383243115</v>
          </cell>
        </row>
        <row r="36">
          <cell r="B36">
            <v>1.3101802496326821E-2</v>
          </cell>
          <cell r="C36">
            <v>0.50381639844537929</v>
          </cell>
          <cell r="D36">
            <v>0.41704814362676423</v>
          </cell>
          <cell r="E36">
            <v>6.60336554315296E-2</v>
          </cell>
        </row>
        <row r="37">
          <cell r="B37">
            <v>2.6257832727403732E-5</v>
          </cell>
          <cell r="C37">
            <v>0.26210093411711582</v>
          </cell>
          <cell r="D37">
            <v>0.67635001652506133</v>
          </cell>
          <cell r="E37">
            <v>6.1522791525095433E-2</v>
          </cell>
        </row>
      </sheetData>
      <sheetData sheetId="2"/>
      <sheetData sheetId="3">
        <row r="30">
          <cell r="B30">
            <v>0.34067629637220426</v>
          </cell>
          <cell r="C30">
            <v>0.33485365021351521</v>
          </cell>
          <cell r="D30">
            <v>0.16078704098032132</v>
          </cell>
          <cell r="E30">
            <v>0.16368301243395919</v>
          </cell>
        </row>
        <row r="31">
          <cell r="B31">
            <v>0.24220940355380391</v>
          </cell>
          <cell r="C31">
            <v>0.2999476744548859</v>
          </cell>
          <cell r="D31">
            <v>0.33497893819750552</v>
          </cell>
          <cell r="E31">
            <v>0.12286398379380471</v>
          </cell>
        </row>
        <row r="32">
          <cell r="B32">
            <v>0.18055965427398896</v>
          </cell>
          <cell r="C32">
            <v>0.36161622231909368</v>
          </cell>
          <cell r="D32">
            <v>0.40760225962557722</v>
          </cell>
          <cell r="E32">
            <v>5.0221863781340144E-2</v>
          </cell>
        </row>
        <row r="33">
          <cell r="B33">
            <v>6.6288261457395315E-3</v>
          </cell>
          <cell r="C33">
            <v>0.46298136087028902</v>
          </cell>
          <cell r="D33">
            <v>0.50497081530485588</v>
          </cell>
          <cell r="E33">
            <v>2.5418997679115537E-2</v>
          </cell>
        </row>
        <row r="34">
          <cell r="B34">
            <v>0.14010549914595047</v>
          </cell>
          <cell r="C34">
            <v>0.43094352532268904</v>
          </cell>
          <cell r="D34">
            <v>0.25596745322501419</v>
          </cell>
          <cell r="E34">
            <v>0.17298352230634628</v>
          </cell>
        </row>
        <row r="35">
          <cell r="B35">
            <v>6.1541634911557015E-2</v>
          </cell>
          <cell r="C35">
            <v>0.39836122191156514</v>
          </cell>
          <cell r="D35">
            <v>0.36803289253951066</v>
          </cell>
          <cell r="E35">
            <v>0.17206425063736716</v>
          </cell>
        </row>
        <row r="36">
          <cell r="B36">
            <v>1.3108149263234578E-2</v>
          </cell>
          <cell r="C36">
            <v>0.49223316174912185</v>
          </cell>
          <cell r="D36">
            <v>0.41750814827953148</v>
          </cell>
          <cell r="E36">
            <v>7.7150540708112086E-2</v>
          </cell>
        </row>
        <row r="37">
          <cell r="B37">
            <v>1.3748084630885178E-5</v>
          </cell>
          <cell r="C37">
            <v>0.26006333121454733</v>
          </cell>
          <cell r="D37">
            <v>0.67146483112508137</v>
          </cell>
          <cell r="E37">
            <v>6.8458089575740441E-2</v>
          </cell>
        </row>
      </sheetData>
      <sheetData sheetId="4"/>
      <sheetData sheetId="5"/>
      <sheetData sheetId="6">
        <row r="31">
          <cell r="B31">
            <v>0.35486549297078185</v>
          </cell>
          <cell r="C31">
            <v>0.15332167323810569</v>
          </cell>
          <cell r="D31">
            <v>6.6694058615881041E-2</v>
          </cell>
          <cell r="E31">
            <v>1.3124067067629941E-2</v>
          </cell>
          <cell r="F31">
            <v>1.2430992841257397E-5</v>
          </cell>
          <cell r="G31">
            <v>0.24154898169724701</v>
          </cell>
          <cell r="H31">
            <v>0.18359477761099194</v>
          </cell>
          <cell r="I31">
            <v>1.0547332427905802E-2</v>
          </cell>
        </row>
        <row r="32">
          <cell r="B32">
            <v>0.31338076606028409</v>
          </cell>
          <cell r="C32">
            <v>0.41313028070260294</v>
          </cell>
          <cell r="D32">
            <v>0.39285574433561565</v>
          </cell>
          <cell r="E32">
            <v>0.48288569289546052</v>
          </cell>
          <cell r="F32">
            <v>0.25634736393269442</v>
          </cell>
          <cell r="G32">
            <v>0.29217705573318131</v>
          </cell>
          <cell r="H32">
            <v>0.35770945326991099</v>
          </cell>
          <cell r="I32">
            <v>0.4547080506566834</v>
          </cell>
        </row>
        <row r="33">
          <cell r="B33">
            <v>0.14785869131821314</v>
          </cell>
          <cell r="C33">
            <v>0.23945398716298463</v>
          </cell>
          <cell r="D33">
            <v>0.35114708797017113</v>
          </cell>
          <cell r="E33">
            <v>0.42990586682390913</v>
          </cell>
          <cell r="F33">
            <v>0.67999853380346376</v>
          </cell>
          <cell r="G33">
            <v>0.32372947329294038</v>
          </cell>
          <cell r="H33">
            <v>0.40252447827118704</v>
          </cell>
          <cell r="I33">
            <v>0.50958870495725084</v>
          </cell>
        </row>
        <row r="34">
          <cell r="B34">
            <v>0.18389504965072087</v>
          </cell>
          <cell r="C34">
            <v>0.19409405889630676</v>
          </cell>
          <cell r="D34">
            <v>0.1893031090783322</v>
          </cell>
          <cell r="E34">
            <v>7.408437321300046E-2</v>
          </cell>
          <cell r="F34">
            <v>6.364167127100058E-2</v>
          </cell>
          <cell r="G34">
            <v>0.14254448927663127</v>
          </cell>
          <cell r="H34">
            <v>5.6171290847910026E-2</v>
          </cell>
          <cell r="I34">
            <v>2.5155911958159922E-2</v>
          </cell>
        </row>
      </sheetData>
      <sheetData sheetId="7"/>
      <sheetData sheetId="8">
        <row r="31">
          <cell r="B31">
            <v>0.36337933801925754</v>
          </cell>
          <cell r="C31">
            <v>0.16404979852090054</v>
          </cell>
          <cell r="D31">
            <v>7.3163804799044219E-2</v>
          </cell>
          <cell r="E31">
            <v>1.2614566542038333E-2</v>
          </cell>
          <cell r="F31">
            <v>1.5812809425177614E-5</v>
          </cell>
          <cell r="G31">
            <v>0.23245899058134434</v>
          </cell>
          <cell r="H31">
            <v>0.17637038862370177</v>
          </cell>
          <cell r="I31">
            <v>9.8379018820396943E-3</v>
          </cell>
        </row>
        <row r="32">
          <cell r="B32">
            <v>0.29697976104122431</v>
          </cell>
          <cell r="C32">
            <v>0.39578364295434171</v>
          </cell>
          <cell r="D32">
            <v>0.38181894358294649</v>
          </cell>
          <cell r="E32">
            <v>0.46910664491742915</v>
          </cell>
          <cell r="F32">
            <v>0.25446351800209804</v>
          </cell>
          <cell r="G32">
            <v>0.29130015405322185</v>
          </cell>
          <cell r="H32">
            <v>0.35478994591230578</v>
          </cell>
          <cell r="I32">
            <v>0.45371677646389375</v>
          </cell>
        </row>
        <row r="33">
          <cell r="B33">
            <v>0.14369146701042032</v>
          </cell>
          <cell r="C33">
            <v>0.23232698421215572</v>
          </cell>
          <cell r="D33">
            <v>0.34315721111933745</v>
          </cell>
          <cell r="E33">
            <v>0.43535395720627895</v>
          </cell>
          <cell r="F33">
            <v>0.68115667777866984</v>
          </cell>
          <cell r="G33">
            <v>0.33013345952645945</v>
          </cell>
          <cell r="H33">
            <v>0.40714618838156519</v>
          </cell>
          <cell r="I33">
            <v>0.50926911451609302</v>
          </cell>
        </row>
        <row r="34">
          <cell r="B34">
            <v>0.19594943392909797</v>
          </cell>
          <cell r="C34">
            <v>0.207839574312602</v>
          </cell>
          <cell r="D34">
            <v>0.20186004049867187</v>
          </cell>
          <cell r="E34">
            <v>8.2924831334253588E-2</v>
          </cell>
          <cell r="F34">
            <v>6.4363991409806934E-2</v>
          </cell>
          <cell r="G34">
            <v>0.14610739583897436</v>
          </cell>
          <cell r="H34">
            <v>6.1693477082427242E-2</v>
          </cell>
          <cell r="I34">
            <v>2.7176207137973502E-2</v>
          </cell>
        </row>
      </sheetData>
      <sheetData sheetId="9"/>
      <sheetData sheetId="10">
        <row r="32">
          <cell r="B32">
            <v>0.36754002872054015</v>
          </cell>
          <cell r="D32">
            <v>0.17272964683188782</v>
          </cell>
          <cell r="H32">
            <v>8.0024454606094322E-2</v>
          </cell>
          <cell r="T32">
            <v>1.2167761225815903E-2</v>
          </cell>
          <cell r="X32">
            <v>8.6403350216267451E-6</v>
          </cell>
        </row>
        <row r="33">
          <cell r="B33">
            <v>0.28763920121019643</v>
          </cell>
          <cell r="D33">
            <v>0.38626904794356476</v>
          </cell>
          <cell r="H33">
            <v>0.37469474463991304</v>
          </cell>
          <cell r="T33">
            <v>0.45967869703454201</v>
          </cell>
          <cell r="X33">
            <v>0.24837693225108318</v>
          </cell>
        </row>
        <row r="34">
          <cell r="B34">
            <v>0.13946492615042155</v>
          </cell>
          <cell r="D34">
            <v>0.22249628926828913</v>
          </cell>
          <cell r="H34">
            <v>0.33355104617571785</v>
          </cell>
          <cell r="T34">
            <v>0.43371657305683398</v>
          </cell>
          <cell r="X34">
            <v>0.69062894489196103</v>
          </cell>
        </row>
        <row r="35">
          <cell r="B35">
            <v>0.20535584391884185</v>
          </cell>
          <cell r="D35">
            <v>0.21850501595625832</v>
          </cell>
          <cell r="H35">
            <v>0.21172975457827478</v>
          </cell>
          <cell r="T35">
            <v>9.4436968682808112E-2</v>
          </cell>
          <cell r="X35">
            <v>6.0985482521934142E-2</v>
          </cell>
        </row>
      </sheetData>
      <sheetData sheetId="11">
        <row r="32">
          <cell r="B32">
            <v>0.37124452337355318</v>
          </cell>
          <cell r="D32">
            <v>0.12213433540914584</v>
          </cell>
          <cell r="L32">
            <v>9.8560012083418427E-2</v>
          </cell>
          <cell r="T32">
            <v>1.3088287528571869E-2</v>
          </cell>
          <cell r="X32">
            <v>1.1085203362375372E-5</v>
          </cell>
        </row>
        <row r="33">
          <cell r="B33">
            <v>0.27803570070864625</v>
          </cell>
          <cell r="D33">
            <v>0.3822153812505667</v>
          </cell>
          <cell r="L33">
            <v>0.36479199482058539</v>
          </cell>
          <cell r="T33">
            <v>0.44748944123072198</v>
          </cell>
          <cell r="X33">
            <v>0.24234840798880072</v>
          </cell>
        </row>
        <row r="34">
          <cell r="B34">
            <v>0.13689623905825171</v>
          </cell>
          <cell r="D34">
            <v>0.28335876216964395</v>
          </cell>
          <cell r="L34">
            <v>0.30138883224883134</v>
          </cell>
          <cell r="T34">
            <v>0.42049508784619605</v>
          </cell>
          <cell r="X34">
            <v>0.6999761016596836</v>
          </cell>
        </row>
        <row r="35">
          <cell r="B35">
            <v>0.21382353685954883</v>
          </cell>
          <cell r="D35">
            <v>0.21229152117064354</v>
          </cell>
          <cell r="L35">
            <v>0.23525916084716486</v>
          </cell>
          <cell r="T35">
            <v>0.1189271833945101</v>
          </cell>
          <cell r="X35">
            <v>5.7664405148153283E-2</v>
          </cell>
        </row>
      </sheetData>
      <sheetData sheetId="12">
        <row r="31">
          <cell r="B31">
            <v>0.35414295786732858</v>
          </cell>
          <cell r="D31">
            <v>0.11521622276471441</v>
          </cell>
          <cell r="L31">
            <v>9.3956457079118413E-2</v>
          </cell>
          <cell r="T31">
            <v>1.2788633338842344E-2</v>
          </cell>
          <cell r="X31">
            <v>1.5497356315264468E-5</v>
          </cell>
        </row>
        <row r="32">
          <cell r="B32">
            <v>0.26611250850314666</v>
          </cell>
          <cell r="D32">
            <v>0.36978347658101157</v>
          </cell>
          <cell r="L32">
            <v>0.35318068866525443</v>
          </cell>
          <cell r="T32">
            <v>0.42437158307273232</v>
          </cell>
          <cell r="X32">
            <v>0.23302302471487679</v>
          </cell>
        </row>
        <row r="33">
          <cell r="B33">
            <v>0.12931985104594043</v>
          </cell>
          <cell r="D33">
            <v>0.2779965016076365</v>
          </cell>
          <cell r="L33">
            <v>0.29322167612036187</v>
          </cell>
          <cell r="T33">
            <v>0.40702241081765989</v>
          </cell>
          <cell r="X33">
            <v>0.70476768809168155</v>
          </cell>
        </row>
        <row r="34">
          <cell r="B34">
            <v>0.25042468258358436</v>
          </cell>
          <cell r="D34">
            <v>0.23700379904663751</v>
          </cell>
          <cell r="L34">
            <v>0.25964117813526527</v>
          </cell>
          <cell r="T34">
            <v>0.15581737277076549</v>
          </cell>
          <cell r="X34">
            <v>6.2193789837126402E-2</v>
          </cell>
        </row>
      </sheetData>
      <sheetData sheetId="13">
        <row r="40">
          <cell r="B40">
            <v>0.34963000165681596</v>
          </cell>
          <cell r="D40">
            <v>0.10692712958250479</v>
          </cell>
          <cell r="H40">
            <v>8.538337268889197E-2</v>
          </cell>
          <cell r="L40">
            <v>1.289547380780889E-2</v>
          </cell>
          <cell r="P40">
            <v>2.0911987138868236E-5</v>
          </cell>
          <cell r="AK40">
            <v>0.1597961972812543</v>
          </cell>
          <cell r="AO40">
            <v>1.5624194093277045E-2</v>
          </cell>
          <cell r="AQ40">
            <v>0.18004053992266</v>
          </cell>
        </row>
        <row r="41">
          <cell r="B41">
            <v>0.26688583499278984</v>
          </cell>
          <cell r="D41">
            <v>0.35732387486500883</v>
          </cell>
          <cell r="H41">
            <v>0.34591406400373897</v>
          </cell>
          <cell r="L41">
            <v>0.41844684894436845</v>
          </cell>
          <cell r="P41">
            <v>0.22687038781044569</v>
          </cell>
          <cell r="AK41">
            <v>0.32856621975620942</v>
          </cell>
          <cell r="AO41">
            <v>0.41567509934511343</v>
          </cell>
          <cell r="AQ41">
            <v>0.28948107283355612</v>
          </cell>
        </row>
        <row r="42">
          <cell r="B42">
            <v>0.13183333993236729</v>
          </cell>
          <cell r="D42">
            <v>0.27940079298329801</v>
          </cell>
          <cell r="H42">
            <v>0.28859597484755922</v>
          </cell>
          <cell r="L42">
            <v>0.41355928639018619</v>
          </cell>
          <cell r="P42">
            <v>0.72320487477568485</v>
          </cell>
          <cell r="AK42">
            <v>0.44425026413994617</v>
          </cell>
          <cell r="AO42">
            <v>0.53968394348897719</v>
          </cell>
          <cell r="AQ42">
            <v>0.35831667910615439</v>
          </cell>
        </row>
        <row r="43">
          <cell r="B43">
            <v>0.25165082341802686</v>
          </cell>
          <cell r="D43">
            <v>0.25634820256918839</v>
          </cell>
          <cell r="H43">
            <v>0.28010658845980979</v>
          </cell>
          <cell r="L43">
            <v>0.15509839085763644</v>
          </cell>
          <cell r="P43">
            <v>4.9903825426730615E-2</v>
          </cell>
          <cell r="AK43">
            <v>6.7387318822590137E-2</v>
          </cell>
          <cell r="AO43">
            <v>2.9016763072632401E-2</v>
          </cell>
          <cell r="AQ43">
            <v>0.17216170813762952</v>
          </cell>
        </row>
      </sheetData>
      <sheetData sheetId="14">
        <row r="40">
          <cell r="B40">
            <v>0.33606848519857824</v>
          </cell>
          <cell r="D40">
            <v>9.5034087537089765E-2</v>
          </cell>
          <cell r="H40">
            <v>7.3075746362685379E-2</v>
          </cell>
          <cell r="L40">
            <v>1.3469084642786375E-2</v>
          </cell>
          <cell r="P40">
            <v>2.1569951531964359E-5</v>
          </cell>
          <cell r="AK40">
            <v>0.15644562285799885</v>
          </cell>
          <cell r="AO40">
            <v>1.8658843653068916E-2</v>
          </cell>
          <cell r="AQ40">
            <v>0.17805114188614557</v>
          </cell>
        </row>
        <row r="41">
          <cell r="B41">
            <v>0.28299674625065474</v>
          </cell>
          <cell r="D41">
            <v>0.36819235268314665</v>
          </cell>
          <cell r="H41">
            <v>0.34983999639513841</v>
          </cell>
          <cell r="L41">
            <v>0.40831179152734748</v>
          </cell>
          <cell r="P41">
            <v>0.21596494906595762</v>
          </cell>
          <cell r="AK41">
            <v>0.34647590737919892</v>
          </cell>
          <cell r="AO41">
            <v>0.39444167033523486</v>
          </cell>
          <cell r="AQ41">
            <v>0.29560938132215991</v>
          </cell>
        </row>
        <row r="42">
          <cell r="B42">
            <v>0.14401595157022212</v>
          </cell>
          <cell r="D42">
            <v>0.29427527931022268</v>
          </cell>
          <cell r="H42">
            <v>0.30137995224123754</v>
          </cell>
          <cell r="L42">
            <v>0.42367019992385446</v>
          </cell>
          <cell r="P42">
            <v>0.7396703503931763</v>
          </cell>
          <cell r="AK42">
            <v>0.4376165485293963</v>
          </cell>
          <cell r="AO42">
            <v>0.55712137078392943</v>
          </cell>
          <cell r="AQ42">
            <v>0.36853149422757137</v>
          </cell>
        </row>
        <row r="43">
          <cell r="B43">
            <v>0.23691881698054479</v>
          </cell>
          <cell r="D43">
            <v>0.24249828046954092</v>
          </cell>
          <cell r="H43">
            <v>0.27570430500093868</v>
          </cell>
          <cell r="L43">
            <v>0.15454892390601171</v>
          </cell>
          <cell r="P43">
            <v>4.4343130589334132E-2</v>
          </cell>
          <cell r="AK43">
            <v>5.9461921233405955E-2</v>
          </cell>
          <cell r="AO43">
            <v>2.977811522776673E-2</v>
          </cell>
          <cell r="AQ43">
            <v>0.15780798256412315</v>
          </cell>
        </row>
      </sheetData>
      <sheetData sheetId="15">
        <row r="41">
          <cell r="B41">
            <v>0.32833293746744768</v>
          </cell>
          <cell r="D41">
            <v>8.7180593144903104E-2</v>
          </cell>
          <cell r="H41">
            <v>6.43594870293763E-2</v>
          </cell>
          <cell r="L41">
            <v>1.5162431402315161E-2</v>
          </cell>
          <cell r="P41">
            <v>2.1221761944549673E-5</v>
          </cell>
          <cell r="AK41">
            <v>0.15725271017931713</v>
          </cell>
          <cell r="AO41">
            <v>1.381670721221657E-2</v>
          </cell>
          <cell r="AQ41">
            <v>0.16931464964806026</v>
          </cell>
        </row>
        <row r="42">
          <cell r="B42">
            <v>0.30669139270322715</v>
          </cell>
          <cell r="D42">
            <v>0.38595031907236393</v>
          </cell>
          <cell r="H42">
            <v>0.36419180583209204</v>
          </cell>
          <cell r="L42">
            <v>0.40860605050636389</v>
          </cell>
          <cell r="P42">
            <v>0.20874408770421077</v>
          </cell>
          <cell r="AK42">
            <v>0.34886544738394359</v>
          </cell>
          <cell r="AO42">
            <v>0.43220895441479856</v>
          </cell>
          <cell r="AQ42">
            <v>0.2987395380812497</v>
          </cell>
        </row>
        <row r="43">
          <cell r="B43">
            <v>0.15449616779376535</v>
          </cell>
          <cell r="D43">
            <v>0.31238982630937068</v>
          </cell>
          <cell r="H43">
            <v>0.33194312769279022</v>
          </cell>
          <cell r="L43">
            <v>0.42956196926918938</v>
          </cell>
          <cell r="P43">
            <v>0.75870663185044651</v>
          </cell>
          <cell r="AK43">
            <v>0.43789179459440658</v>
          </cell>
          <cell r="AO43">
            <v>0.51622162426077622</v>
          </cell>
          <cell r="AQ43">
            <v>0.37326615288629711</v>
          </cell>
        </row>
        <row r="44">
          <cell r="B44">
            <v>0.2104795020355596</v>
          </cell>
          <cell r="D44">
            <v>0.21447926147336227</v>
          </cell>
          <cell r="H44">
            <v>0.23950557944574147</v>
          </cell>
          <cell r="L44">
            <v>0.14666954882213151</v>
          </cell>
          <cell r="P44">
            <v>3.2528058683398121E-2</v>
          </cell>
          <cell r="AK44">
            <v>5.5990047842332698E-2</v>
          </cell>
          <cell r="AO44">
            <v>3.7752714112208638E-2</v>
          </cell>
          <cell r="AQ44">
            <v>0.15867965938439293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ndergrad%_Table"/>
      <sheetName val="Master Table_Grad"/>
      <sheetName val="Master Table_Ugd"/>
      <sheetName val="Master Table"/>
      <sheetName val="CPI (data)"/>
      <sheetName val="Table A2 CPI "/>
      <sheetName val="T1"/>
      <sheetName val="T1_PDF"/>
      <sheetName val="T1_ugd+grad"/>
      <sheetName val="T2"/>
      <sheetName val="T2_ugd + grad"/>
      <sheetName val="T3_Aid per FTE"/>
      <sheetName val="T4_Composition"/>
      <sheetName val="T5_Fed Aid "/>
      <sheetName val="T6_Loans"/>
      <sheetName val="T8_Pell"/>
      <sheetName val="F1 (aid_per_fte)"/>
      <sheetName val="Old F2 (total aid)"/>
      <sheetName val="new F2 (composition)"/>
      <sheetName val="New F3(UG)"/>
      <sheetName val="New F4(Grad)"/>
      <sheetName val="New F5F6(grants_loans)"/>
      <sheetName val="F6A (fed aid recip) "/>
      <sheetName val="F9A (loans)"/>
      <sheetName val="F9B (avg loans)"/>
      <sheetName val="F11 (pct borrowing)"/>
      <sheetName val="CP17_Table 2"/>
      <sheetName val="CP_Table 2"/>
      <sheetName val="F20A (Pell Recipients) "/>
      <sheetName val="F20B (Pell rec exp) "/>
      <sheetName val="F21 (Pell Max and Avg)"/>
      <sheetName val="F22 (Pell pct TF)"/>
      <sheetName val="LOAN HISTORY (UG+GRAD)"/>
      <sheetName val="LOAN HISTORY (UG)"/>
      <sheetName val="LOAN HISTORY (GRAD)"/>
      <sheetName val="FSA DATA"/>
      <sheetName val="Loan_adjustment_2018"/>
      <sheetName val="Loan2016-17 comparison"/>
      <sheetName val="Loan2015-16 comparison"/>
      <sheetName val="Loan_2014_15_comparison_JM"/>
      <sheetName val="Loan_2014_15_comparison"/>
      <sheetName val="Loans_2014-15_comparison"/>
      <sheetName val="PELL HISTORY"/>
      <sheetName val="Fig 4a and b (fig and data)"/>
      <sheetName val="F26 (Pell and TF)"/>
      <sheetName val="CBA_IFAP Estimates"/>
      <sheetName val="CBA_Est_allocations"/>
      <sheetName val="FWS_DataBook"/>
      <sheetName val="FWS History"/>
      <sheetName val="FSEOG_DataBook"/>
      <sheetName val="FSEOG HISTORY"/>
      <sheetName val="Perkins_DataBook"/>
      <sheetName val="Perkins HISTORY"/>
      <sheetName val="MILITARY HISTORY"/>
      <sheetName val="VETERANS HISTORY"/>
      <sheetName val="NonFederal Loans History"/>
      <sheetName val="Other Fed Grants"/>
      <sheetName val="Nonfederal Grants"/>
      <sheetName val="Tax Benefits"/>
      <sheetName val="By Sector Enrollment"/>
      <sheetName val="IPEDS enrollment"/>
      <sheetName val="12-Mo Undup headcount"/>
    </sheetNames>
    <sheetDataSet>
      <sheetData sheetId="0"/>
      <sheetData sheetId="1"/>
      <sheetData sheetId="2"/>
      <sheetData sheetId="3"/>
      <sheetData sheetId="4"/>
      <sheetData sheetId="5"/>
      <sheetData sheetId="6"/>
      <sheetData sheetId="7"/>
      <sheetData sheetId="8"/>
      <sheetData sheetId="9"/>
      <sheetData sheetId="10">
        <row r="4">
          <cell r="AD4" t="str">
            <v>97-98</v>
          </cell>
          <cell r="AE4" t="str">
            <v>98-99</v>
          </cell>
          <cell r="AF4" t="str">
            <v>99-00</v>
          </cell>
          <cell r="AG4" t="str">
            <v>00-01</v>
          </cell>
          <cell r="AH4" t="str">
            <v>01-02</v>
          </cell>
          <cell r="AI4" t="str">
            <v>02-03</v>
          </cell>
          <cell r="AJ4" t="str">
            <v>03-04</v>
          </cell>
          <cell r="AK4" t="str">
            <v>04-05</v>
          </cell>
          <cell r="AL4" t="str">
            <v>05-06</v>
          </cell>
          <cell r="AM4" t="str">
            <v>06-07</v>
          </cell>
          <cell r="AN4" t="str">
            <v>07-08</v>
          </cell>
          <cell r="AO4" t="str">
            <v>08-09</v>
          </cell>
          <cell r="AP4" t="str">
            <v>09-10</v>
          </cell>
          <cell r="AQ4" t="str">
            <v>10-11</v>
          </cell>
          <cell r="AR4" t="str">
            <v>11-12</v>
          </cell>
          <cell r="AS4" t="str">
            <v>12-13</v>
          </cell>
          <cell r="AT4" t="str">
            <v>13-14</v>
          </cell>
          <cell r="AU4" t="str">
            <v>14-15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ndergrad%_Table"/>
      <sheetName val="Master Table_Grad"/>
      <sheetName val="Master Table_Ugd"/>
      <sheetName val="Master Table"/>
      <sheetName val="CPI (data)"/>
      <sheetName val="Table A2 CPI "/>
      <sheetName val="T1"/>
      <sheetName val="T1_PDF"/>
      <sheetName val="T1_ugd+grad"/>
      <sheetName val="T2"/>
      <sheetName val="T2_ugd + grad"/>
      <sheetName val="T3_Aid per FTE"/>
      <sheetName val="T4_Composition"/>
      <sheetName val="T5_Fed Aid "/>
      <sheetName val="T6_Loans"/>
      <sheetName val="T8_Pell"/>
      <sheetName val="F1 (aid_per_fte)"/>
      <sheetName val="Old F2 (total aid)"/>
      <sheetName val="new F2 (composition)"/>
      <sheetName val="New F3(UG)"/>
      <sheetName val="New F4(Grad)"/>
      <sheetName val="New F5F6(grants_loans)"/>
      <sheetName val="F6A (fed aid recip) "/>
      <sheetName val="F9A (loans)"/>
      <sheetName val="F9B (avg loans)"/>
      <sheetName val="F11 (pct borrowing)"/>
      <sheetName val="CP17_Table 2"/>
      <sheetName val="CP_Table 2"/>
      <sheetName val="F20A (Pell Recipients) "/>
      <sheetName val="F20B (Pell rec exp) "/>
      <sheetName val="F21 (Pell Max and Avg)"/>
      <sheetName val="F22 (Pell pct TF)"/>
      <sheetName val="LOAN HISTORY (UG+GRAD)"/>
      <sheetName val="LOAN HISTORY (UG)"/>
      <sheetName val="LOAN HISTORY (GRAD)"/>
      <sheetName val="FSA DATA"/>
      <sheetName val="Loan_adjustment_2018"/>
      <sheetName val="Loan2016-17 comparison"/>
      <sheetName val="Loan2015-16 comparison"/>
      <sheetName val="Loan_2014_15_comparison_JM"/>
      <sheetName val="Loan_2014_15_comparison"/>
      <sheetName val="Loans_2014-15_comparison"/>
      <sheetName val="PELL HISTORY"/>
      <sheetName val="Fig 4a and b (fig and data)"/>
      <sheetName val="F26 (Pell and TF)"/>
      <sheetName val="CBA_IFAP Estimates"/>
      <sheetName val="CBA_Est_allocations"/>
      <sheetName val="FWS_DataBook"/>
      <sheetName val="FWS History"/>
      <sheetName val="FSEOG_DataBook"/>
      <sheetName val="FSEOG HISTORY"/>
      <sheetName val="Perkins_DataBook"/>
      <sheetName val="Perkins HISTORY"/>
      <sheetName val="MILITARY HISTORY"/>
      <sheetName val="VETERANS HISTORY"/>
      <sheetName val="NonFederal Loans History"/>
      <sheetName val="Other Fed Grants"/>
      <sheetName val="Nonfederal Grants"/>
      <sheetName val="Tax Benefits"/>
      <sheetName val="By Sector Enrollment"/>
      <sheetName val="IPEDS enrollment"/>
      <sheetName val="12-Mo Undup headcount"/>
    </sheetNames>
    <sheetDataSet>
      <sheetData sheetId="0"/>
      <sheetData sheetId="1"/>
      <sheetData sheetId="2"/>
      <sheetData sheetId="3"/>
      <sheetData sheetId="4"/>
      <sheetData sheetId="5"/>
      <sheetData sheetId="6"/>
      <sheetData sheetId="7"/>
      <sheetData sheetId="8"/>
      <sheetData sheetId="9"/>
      <sheetData sheetId="10">
        <row r="4">
          <cell r="AD4" t="str">
            <v>97-98</v>
          </cell>
          <cell r="AE4" t="str">
            <v>98-99</v>
          </cell>
          <cell r="AF4" t="str">
            <v>99-00</v>
          </cell>
          <cell r="AG4" t="str">
            <v>00-01</v>
          </cell>
          <cell r="AH4" t="str">
            <v>01-02</v>
          </cell>
          <cell r="AI4" t="str">
            <v>02-03</v>
          </cell>
          <cell r="AJ4" t="str">
            <v>03-04</v>
          </cell>
          <cell r="AK4" t="str">
            <v>04-05</v>
          </cell>
          <cell r="AL4" t="str">
            <v>05-06</v>
          </cell>
          <cell r="AM4" t="str">
            <v>06-07</v>
          </cell>
          <cell r="AN4" t="str">
            <v>07-08</v>
          </cell>
          <cell r="AO4" t="str">
            <v>08-09</v>
          </cell>
          <cell r="AP4" t="str">
            <v>09-10</v>
          </cell>
          <cell r="AQ4" t="str">
            <v>10-11</v>
          </cell>
          <cell r="AR4" t="str">
            <v>11-12</v>
          </cell>
          <cell r="AS4" t="str">
            <v>12-13</v>
          </cell>
          <cell r="AT4" t="str">
            <v>13-14</v>
          </cell>
          <cell r="AU4" t="str">
            <v>14-15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Graph"/>
      <sheetName val="over time"/>
      <sheetName val="2018 update"/>
      <sheetName val="2018 results new methodology"/>
      <sheetName val="2018 results old methodology"/>
      <sheetName val="2018 data with degrees"/>
      <sheetName val="2017 update"/>
      <sheetName val="2017 Data with degrees"/>
      <sheetName val="2017 results old methodology"/>
      <sheetName val="2017 results new methodology"/>
      <sheetName val="2017 private"/>
      <sheetName val="2017 public"/>
    </sheetNames>
    <sheetDataSet>
      <sheetData sheetId="0"/>
      <sheetData sheetId="1"/>
      <sheetData sheetId="2">
        <row r="6">
          <cell r="K6" t="str">
            <v>2001-02 (52%)</v>
          </cell>
          <cell r="L6">
            <v>21600</v>
          </cell>
          <cell r="M6">
            <v>11200</v>
          </cell>
        </row>
        <row r="11">
          <cell r="K11" t="str">
            <v>2006-07 (55%)</v>
          </cell>
          <cell r="L11">
            <v>22500</v>
          </cell>
          <cell r="M11">
            <v>12400</v>
          </cell>
        </row>
        <row r="16">
          <cell r="K16" t="str">
            <v>2011-12 (58%)</v>
          </cell>
          <cell r="L16">
            <v>26200</v>
          </cell>
          <cell r="M16">
            <v>15200</v>
          </cell>
        </row>
        <row r="21">
          <cell r="K21" t="str">
            <v>2016-17 (58%)</v>
          </cell>
          <cell r="L21">
            <v>26900</v>
          </cell>
          <cell r="M21">
            <v>15500</v>
          </cell>
        </row>
        <row r="32">
          <cell r="K32" t="str">
            <v>2001-02(64%)</v>
          </cell>
          <cell r="L32">
            <v>25400</v>
          </cell>
          <cell r="M32">
            <v>16200</v>
          </cell>
        </row>
        <row r="37">
          <cell r="K37" t="str">
            <v>2006-07 (66%)</v>
          </cell>
          <cell r="L37">
            <v>30000</v>
          </cell>
          <cell r="M37">
            <v>19900</v>
          </cell>
        </row>
        <row r="42">
          <cell r="K42" t="str">
            <v>2011-12 (64%)</v>
          </cell>
          <cell r="L42">
            <v>31700</v>
          </cell>
          <cell r="M42">
            <v>20300</v>
          </cell>
        </row>
        <row r="47">
          <cell r="K47" t="str">
            <v>2016-17 (61%)</v>
          </cell>
          <cell r="L47">
            <v>32600</v>
          </cell>
          <cell r="M47">
            <v>20000</v>
          </cell>
        </row>
        <row r="58">
          <cell r="I58">
            <v>0.55669896667471686</v>
          </cell>
          <cell r="L58">
            <v>23000</v>
          </cell>
          <cell r="M58">
            <v>12800</v>
          </cell>
        </row>
        <row r="63">
          <cell r="I63">
            <v>0.5840110765229003</v>
          </cell>
          <cell r="L63">
            <v>25000</v>
          </cell>
          <cell r="M63">
            <v>14600</v>
          </cell>
        </row>
        <row r="68">
          <cell r="I68">
            <v>0.59668048142086916</v>
          </cell>
          <cell r="L68">
            <v>27800</v>
          </cell>
          <cell r="M68">
            <v>16600</v>
          </cell>
        </row>
        <row r="73">
          <cell r="L73">
            <v>28500</v>
          </cell>
          <cell r="M73">
            <v>16700</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e type"/>
      <sheetName val="High debt"/>
      <sheetName val="Undergraduate"/>
      <sheetName val="Grad"/>
      <sheetName val="BA round income groups"/>
      <sheetName val="BA income"/>
      <sheetName val="BA by dep_income"/>
    </sheetNames>
    <sheetDataSet>
      <sheetData sheetId="0"/>
      <sheetData sheetId="1"/>
      <sheetData sheetId="2">
        <row r="76">
          <cell r="BB76">
            <v>33.058700000000002</v>
          </cell>
          <cell r="BC76">
            <v>29.698</v>
          </cell>
          <cell r="BD76">
            <v>20.728300000000001</v>
          </cell>
          <cell r="BE76">
            <v>8.8862000000000005</v>
          </cell>
          <cell r="BF76">
            <v>7.6288999999999998</v>
          </cell>
        </row>
        <row r="81">
          <cell r="BB81">
            <v>52.108699999999999</v>
          </cell>
          <cell r="BC81">
            <v>21.986499999999999</v>
          </cell>
          <cell r="BD81">
            <v>11.0891</v>
          </cell>
          <cell r="BE81">
            <v>7.0487000000000002</v>
          </cell>
          <cell r="BF81">
            <v>7.7670000000000003</v>
          </cell>
        </row>
        <row r="82">
          <cell r="BB82">
            <v>69.113200000000006</v>
          </cell>
          <cell r="BC82">
            <v>18.9238</v>
          </cell>
          <cell r="BD82">
            <v>6.4268000000000001</v>
          </cell>
          <cell r="BE82">
            <v>2.6349</v>
          </cell>
          <cell r="BF82">
            <v>2.9014000000000002</v>
          </cell>
        </row>
        <row r="83">
          <cell r="BB83">
            <v>16.930599999999998</v>
          </cell>
          <cell r="BC83">
            <v>34.393599999999999</v>
          </cell>
          <cell r="BD83">
            <v>28.674700000000001</v>
          </cell>
          <cell r="BE83">
            <v>10.9011</v>
          </cell>
          <cell r="BF83">
            <v>9.1000999999999994</v>
          </cell>
        </row>
        <row r="84">
          <cell r="BB84">
            <v>14.5746</v>
          </cell>
          <cell r="BC84">
            <v>38.455100000000002</v>
          </cell>
          <cell r="BD84">
            <v>29.904599999999999</v>
          </cell>
          <cell r="BE84">
            <v>10.3331</v>
          </cell>
          <cell r="BF84">
            <v>6.7324999999999999</v>
          </cell>
        </row>
        <row r="85">
          <cell r="BB85">
            <v>17.2746</v>
          </cell>
          <cell r="BC85">
            <v>31.711200000000002</v>
          </cell>
          <cell r="BD85">
            <v>29.4299</v>
          </cell>
          <cell r="BE85">
            <v>13.9567</v>
          </cell>
          <cell r="BF85">
            <v>7.6276999999999999</v>
          </cell>
        </row>
        <row r="109">
          <cell r="B109">
            <v>50.783799999999999</v>
          </cell>
          <cell r="C109">
            <v>17.059999999999999</v>
          </cell>
          <cell r="D109">
            <v>13.000400000000001</v>
          </cell>
          <cell r="E109">
            <v>9.6156000000000006</v>
          </cell>
          <cell r="F109">
            <v>4.9321999999999999</v>
          </cell>
          <cell r="G109">
            <v>4.6079999999999997</v>
          </cell>
        </row>
        <row r="114">
          <cell r="B114">
            <v>58.553800000000003</v>
          </cell>
          <cell r="C114">
            <v>17.8292</v>
          </cell>
          <cell r="D114">
            <v>11.5312</v>
          </cell>
          <cell r="E114">
            <v>6.8836000000000004</v>
          </cell>
          <cell r="F114">
            <v>2.6259000000000001</v>
          </cell>
          <cell r="G114">
            <v>2.5762999999999998</v>
          </cell>
        </row>
        <row r="115">
          <cell r="B115">
            <v>11.8344</v>
          </cell>
          <cell r="C115">
            <v>12.2058</v>
          </cell>
          <cell r="D115">
            <v>18.530899999999999</v>
          </cell>
          <cell r="E115">
            <v>24.6099</v>
          </cell>
          <cell r="F115">
            <v>17.154699999999998</v>
          </cell>
          <cell r="G115">
            <v>15.664199999999999</v>
          </cell>
        </row>
        <row r="161">
          <cell r="AB161">
            <v>28.7087</v>
          </cell>
          <cell r="AC161">
            <v>10.7753</v>
          </cell>
          <cell r="AD161">
            <v>12.874599999999999</v>
          </cell>
          <cell r="AE161">
            <v>17.282699999999998</v>
          </cell>
          <cell r="AF161">
            <v>11.8896</v>
          </cell>
          <cell r="AG161">
            <v>7.6235999999999997</v>
          </cell>
          <cell r="AH161">
            <v>10.845499999999999</v>
          </cell>
        </row>
        <row r="164">
          <cell r="AB164">
            <v>31.102900000000002</v>
          </cell>
          <cell r="AC164">
            <v>11.375299999999999</v>
          </cell>
          <cell r="AD164">
            <v>14.005699999999999</v>
          </cell>
          <cell r="AE164">
            <v>17.995899999999999</v>
          </cell>
          <cell r="AF164">
            <v>11.8391</v>
          </cell>
          <cell r="AG164">
            <v>6.2671000000000001</v>
          </cell>
          <cell r="AH164">
            <v>7.4139999999999997</v>
          </cell>
        </row>
        <row r="165">
          <cell r="AB165">
            <v>27.898</v>
          </cell>
          <cell r="AC165">
            <v>9.1824999999999992</v>
          </cell>
          <cell r="AD165">
            <v>12.1008</v>
          </cell>
          <cell r="AE165">
            <v>18.877700000000001</v>
          </cell>
          <cell r="AF165">
            <v>12.061</v>
          </cell>
          <cell r="AG165">
            <v>8.2278000000000002</v>
          </cell>
          <cell r="AH165">
            <v>11.6523</v>
          </cell>
        </row>
        <row r="167">
          <cell r="AB167">
            <v>13.123799999999999</v>
          </cell>
          <cell r="AC167">
            <v>7.0153999999999996</v>
          </cell>
          <cell r="AD167">
            <v>8.1257999999999999</v>
          </cell>
          <cell r="AE167">
            <v>10.897500000000001</v>
          </cell>
          <cell r="AF167">
            <v>13.730700000000001</v>
          </cell>
          <cell r="AG167">
            <v>15.2082</v>
          </cell>
          <cell r="AH167">
            <v>31.898599999999998</v>
          </cell>
        </row>
      </sheetData>
      <sheetData sheetId="3">
        <row r="56">
          <cell r="B56">
            <v>38.311700000000002</v>
          </cell>
          <cell r="C56">
            <v>21.068000000000001</v>
          </cell>
          <cell r="D56">
            <v>19.7407</v>
          </cell>
          <cell r="E56">
            <v>12.1524</v>
          </cell>
          <cell r="F56">
            <v>4.0186999999999999</v>
          </cell>
          <cell r="G56">
            <v>4.7084999999999999</v>
          </cell>
        </row>
        <row r="59">
          <cell r="B59">
            <v>42.148099999999999</v>
          </cell>
          <cell r="C59">
            <v>24.050699999999999</v>
          </cell>
          <cell r="D59">
            <v>18.511700000000001</v>
          </cell>
          <cell r="E59">
            <v>10.382099999999999</v>
          </cell>
          <cell r="F59">
            <v>2.2526999999999999</v>
          </cell>
          <cell r="G59">
            <v>2.6545999999999998</v>
          </cell>
        </row>
        <row r="60">
          <cell r="B60">
            <v>37.945099999999996</v>
          </cell>
          <cell r="C60">
            <v>18.148700000000002</v>
          </cell>
          <cell r="D60">
            <v>18.5641</v>
          </cell>
          <cell r="E60">
            <v>13.802199999999999</v>
          </cell>
          <cell r="F60">
            <v>5.3582999999999998</v>
          </cell>
          <cell r="G60">
            <v>6.1816000000000004</v>
          </cell>
        </row>
        <row r="61">
          <cell r="B61">
            <v>21.0001</v>
          </cell>
          <cell r="C61">
            <v>19.5411</v>
          </cell>
          <cell r="D61">
            <v>31.148299999999999</v>
          </cell>
          <cell r="E61">
            <v>13.433999999999999</v>
          </cell>
          <cell r="F61">
            <v>6.6837</v>
          </cell>
          <cell r="G61">
            <v>8.1928000000000001</v>
          </cell>
        </row>
        <row r="130">
          <cell r="AJ130">
            <v>42.2896</v>
          </cell>
          <cell r="AK130">
            <v>21.435600000000001</v>
          </cell>
          <cell r="AL130">
            <v>16.292100000000001</v>
          </cell>
          <cell r="AM130">
            <v>12.980399999999999</v>
          </cell>
          <cell r="AN130">
            <v>7.0023</v>
          </cell>
        </row>
        <row r="133">
          <cell r="AJ133">
            <v>55.466099999999997</v>
          </cell>
          <cell r="AK133">
            <v>18.9635</v>
          </cell>
          <cell r="AL133">
            <v>13.9627</v>
          </cell>
          <cell r="AM133">
            <v>6.0868000000000002</v>
          </cell>
          <cell r="AN133">
            <v>5.5207999999999995</v>
          </cell>
        </row>
        <row r="134">
          <cell r="AJ134">
            <v>34.895099999999999</v>
          </cell>
          <cell r="AK134">
            <v>29.896899999999999</v>
          </cell>
          <cell r="AL134">
            <v>17.602</v>
          </cell>
          <cell r="AM134">
            <v>11.1997</v>
          </cell>
          <cell r="AN134">
            <v>6.4062999999999999</v>
          </cell>
        </row>
        <row r="135">
          <cell r="AJ135">
            <v>14.9842</v>
          </cell>
          <cell r="AK135">
            <v>12.628</v>
          </cell>
          <cell r="AL135">
            <v>21.1142</v>
          </cell>
          <cell r="AM135">
            <v>38.390599999999999</v>
          </cell>
          <cell r="AN135">
            <v>12.882999999999999</v>
          </cell>
        </row>
        <row r="167">
          <cell r="AJ167">
            <v>21.423300000000001</v>
          </cell>
          <cell r="AK167">
            <v>13.09</v>
          </cell>
          <cell r="AL167">
            <v>15.2455</v>
          </cell>
          <cell r="AM167">
            <v>15.8157</v>
          </cell>
          <cell r="AO167">
            <v>14.2424</v>
          </cell>
          <cell r="AP167">
            <v>20.1831</v>
          </cell>
        </row>
        <row r="170">
          <cell r="AJ170">
            <v>20.0533</v>
          </cell>
          <cell r="AK170">
            <v>16.769500000000001</v>
          </cell>
          <cell r="AL170">
            <v>20.400700000000001</v>
          </cell>
          <cell r="AM170">
            <v>23.4148</v>
          </cell>
          <cell r="AO170">
            <v>10.439</v>
          </cell>
          <cell r="AP170">
            <v>8.9228000000000005</v>
          </cell>
        </row>
        <row r="171">
          <cell r="AJ171">
            <v>23.6999</v>
          </cell>
          <cell r="AK171">
            <v>10.293699999999999</v>
          </cell>
          <cell r="AL171">
            <v>11.3386</v>
          </cell>
          <cell r="AM171">
            <v>9.5771999999999995</v>
          </cell>
          <cell r="AO171">
            <v>16.6251</v>
          </cell>
          <cell r="AP171">
            <v>28.465399999999999</v>
          </cell>
        </row>
        <row r="172">
          <cell r="AJ172">
            <v>6.5555000000000003</v>
          </cell>
          <cell r="AK172">
            <v>11.5524</v>
          </cell>
          <cell r="AL172">
            <v>12.9564</v>
          </cell>
          <cell r="AM172">
            <v>18.4343</v>
          </cell>
          <cell r="AO172">
            <v>22.176600000000001</v>
          </cell>
          <cell r="AP172">
            <v>28.3249</v>
          </cell>
        </row>
      </sheetData>
      <sheetData sheetId="4"/>
      <sheetData sheetId="5">
        <row r="57">
          <cell r="C57" t="str">
            <v>No debt</v>
          </cell>
          <cell r="D57" t="str">
            <v>$1-$9,999</v>
          </cell>
          <cell r="E57" t="str">
            <v>$10,000-$19,999</v>
          </cell>
          <cell r="F57" t="str">
            <v>$20,000-$29,999</v>
          </cell>
          <cell r="G57" t="str">
            <v>$30,000-$39,999</v>
          </cell>
          <cell r="H57" t="str">
            <v>$40,000-$49,999</v>
          </cell>
          <cell r="I57" t="str">
            <v>$50,000 or More</v>
          </cell>
        </row>
        <row r="58">
          <cell r="B58" t="str">
            <v>For-Profit (2%)</v>
          </cell>
          <cell r="C58">
            <v>0.13031200000000001</v>
          </cell>
          <cell r="D58">
            <v>5.4708E-2</v>
          </cell>
          <cell r="E58">
            <v>9.9116999999999997E-2</v>
          </cell>
          <cell r="F58">
            <v>0.236266</v>
          </cell>
          <cell r="G58">
            <v>0.21746699999999999</v>
          </cell>
          <cell r="H58">
            <v>0.121221</v>
          </cell>
          <cell r="I58">
            <v>0.14090900000000001</v>
          </cell>
        </row>
        <row r="59">
          <cell r="B59" t="str">
            <v>Private Nonprofit (32%)</v>
          </cell>
          <cell r="C59">
            <v>0.27868599999999999</v>
          </cell>
          <cell r="D59">
            <v>7.8494000000000008E-2</v>
          </cell>
          <cell r="E59">
            <v>0.12818499999999999</v>
          </cell>
          <cell r="F59">
            <v>0.230264</v>
          </cell>
          <cell r="G59">
            <v>0.11767</v>
          </cell>
          <cell r="H59">
            <v>7.1168999999999996E-2</v>
          </cell>
          <cell r="I59">
            <v>9.5532000000000006E-2</v>
          </cell>
        </row>
        <row r="60">
          <cell r="B60" t="str">
            <v>Public (66%)</v>
          </cell>
          <cell r="C60">
            <v>0.34095199999999998</v>
          </cell>
          <cell r="D60">
            <v>0.118315</v>
          </cell>
          <cell r="E60">
            <v>0.14940200000000001</v>
          </cell>
          <cell r="F60">
            <v>0.20848299999999997</v>
          </cell>
          <cell r="G60">
            <v>0.107738</v>
          </cell>
          <cell r="H60">
            <v>3.5194000000000003E-2</v>
          </cell>
          <cell r="I60">
            <v>3.9916E-2</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ftp://ftp.bls.gov/pub/special.requests/cpi/cpiai.tx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A1F4E-6A9C-4A73-AE8A-3020B5B44EF0}">
  <sheetPr>
    <tabColor theme="5"/>
  </sheetPr>
  <dimension ref="A1:J165"/>
  <sheetViews>
    <sheetView tabSelected="1" zoomScale="90" zoomScaleNormal="90" workbookViewId="0">
      <selection activeCell="B7" sqref="B7"/>
    </sheetView>
  </sheetViews>
  <sheetFormatPr defaultRowHeight="12.75"/>
  <cols>
    <col min="1" max="1" width="21.42578125" style="199" customWidth="1"/>
    <col min="2" max="2" width="61.42578125" style="199" customWidth="1"/>
    <col min="3" max="256" width="9.140625" style="63"/>
    <col min="257" max="257" width="21.42578125" style="63" customWidth="1"/>
    <col min="258" max="258" width="61.42578125" style="63" customWidth="1"/>
    <col min="259" max="512" width="9.140625" style="63"/>
    <col min="513" max="513" width="21.42578125" style="63" customWidth="1"/>
    <col min="514" max="514" width="61.42578125" style="63" customWidth="1"/>
    <col min="515" max="768" width="9.140625" style="63"/>
    <col min="769" max="769" width="21.42578125" style="63" customWidth="1"/>
    <col min="770" max="770" width="61.42578125" style="63" customWidth="1"/>
    <col min="771" max="1024" width="9.140625" style="63"/>
    <col min="1025" max="1025" width="21.42578125" style="63" customWidth="1"/>
    <col min="1026" max="1026" width="61.42578125" style="63" customWidth="1"/>
    <col min="1027" max="1280" width="9.140625" style="63"/>
    <col min="1281" max="1281" width="21.42578125" style="63" customWidth="1"/>
    <col min="1282" max="1282" width="61.42578125" style="63" customWidth="1"/>
    <col min="1283" max="1536" width="9.140625" style="63"/>
    <col min="1537" max="1537" width="21.42578125" style="63" customWidth="1"/>
    <col min="1538" max="1538" width="61.42578125" style="63" customWidth="1"/>
    <col min="1539" max="1792" width="9.140625" style="63"/>
    <col min="1793" max="1793" width="21.42578125" style="63" customWidth="1"/>
    <col min="1794" max="1794" width="61.42578125" style="63" customWidth="1"/>
    <col min="1795" max="2048" width="9.140625" style="63"/>
    <col min="2049" max="2049" width="21.42578125" style="63" customWidth="1"/>
    <col min="2050" max="2050" width="61.42578125" style="63" customWidth="1"/>
    <col min="2051" max="2304" width="9.140625" style="63"/>
    <col min="2305" max="2305" width="21.42578125" style="63" customWidth="1"/>
    <col min="2306" max="2306" width="61.42578125" style="63" customWidth="1"/>
    <col min="2307" max="2560" width="9.140625" style="63"/>
    <col min="2561" max="2561" width="21.42578125" style="63" customWidth="1"/>
    <col min="2562" max="2562" width="61.42578125" style="63" customWidth="1"/>
    <col min="2563" max="2816" width="9.140625" style="63"/>
    <col min="2817" max="2817" width="21.42578125" style="63" customWidth="1"/>
    <col min="2818" max="2818" width="61.42578125" style="63" customWidth="1"/>
    <col min="2819" max="3072" width="9.140625" style="63"/>
    <col min="3073" max="3073" width="21.42578125" style="63" customWidth="1"/>
    <col min="3074" max="3074" width="61.42578125" style="63" customWidth="1"/>
    <col min="3075" max="3328" width="9.140625" style="63"/>
    <col min="3329" max="3329" width="21.42578125" style="63" customWidth="1"/>
    <col min="3330" max="3330" width="61.42578125" style="63" customWidth="1"/>
    <col min="3331" max="3584" width="9.140625" style="63"/>
    <col min="3585" max="3585" width="21.42578125" style="63" customWidth="1"/>
    <col min="3586" max="3586" width="61.42578125" style="63" customWidth="1"/>
    <col min="3587" max="3840" width="9.140625" style="63"/>
    <col min="3841" max="3841" width="21.42578125" style="63" customWidth="1"/>
    <col min="3842" max="3842" width="61.42578125" style="63" customWidth="1"/>
    <col min="3843" max="4096" width="9.140625" style="63"/>
    <col min="4097" max="4097" width="21.42578125" style="63" customWidth="1"/>
    <col min="4098" max="4098" width="61.42578125" style="63" customWidth="1"/>
    <col min="4099" max="4352" width="9.140625" style="63"/>
    <col min="4353" max="4353" width="21.42578125" style="63" customWidth="1"/>
    <col min="4354" max="4354" width="61.42578125" style="63" customWidth="1"/>
    <col min="4355" max="4608" width="9.140625" style="63"/>
    <col min="4609" max="4609" width="21.42578125" style="63" customWidth="1"/>
    <col min="4610" max="4610" width="61.42578125" style="63" customWidth="1"/>
    <col min="4611" max="4864" width="9.140625" style="63"/>
    <col min="4865" max="4865" width="21.42578125" style="63" customWidth="1"/>
    <col min="4866" max="4866" width="61.42578125" style="63" customWidth="1"/>
    <col min="4867" max="5120" width="9.140625" style="63"/>
    <col min="5121" max="5121" width="21.42578125" style="63" customWidth="1"/>
    <col min="5122" max="5122" width="61.42578125" style="63" customWidth="1"/>
    <col min="5123" max="5376" width="9.140625" style="63"/>
    <col min="5377" max="5377" width="21.42578125" style="63" customWidth="1"/>
    <col min="5378" max="5378" width="61.42578125" style="63" customWidth="1"/>
    <col min="5379" max="5632" width="9.140625" style="63"/>
    <col min="5633" max="5633" width="21.42578125" style="63" customWidth="1"/>
    <col min="5634" max="5634" width="61.42578125" style="63" customWidth="1"/>
    <col min="5635" max="5888" width="9.140625" style="63"/>
    <col min="5889" max="5889" width="21.42578125" style="63" customWidth="1"/>
    <col min="5890" max="5890" width="61.42578125" style="63" customWidth="1"/>
    <col min="5891" max="6144" width="9.140625" style="63"/>
    <col min="6145" max="6145" width="21.42578125" style="63" customWidth="1"/>
    <col min="6146" max="6146" width="61.42578125" style="63" customWidth="1"/>
    <col min="6147" max="6400" width="9.140625" style="63"/>
    <col min="6401" max="6401" width="21.42578125" style="63" customWidth="1"/>
    <col min="6402" max="6402" width="61.42578125" style="63" customWidth="1"/>
    <col min="6403" max="6656" width="9.140625" style="63"/>
    <col min="6657" max="6657" width="21.42578125" style="63" customWidth="1"/>
    <col min="6658" max="6658" width="61.42578125" style="63" customWidth="1"/>
    <col min="6659" max="6912" width="9.140625" style="63"/>
    <col min="6913" max="6913" width="21.42578125" style="63" customWidth="1"/>
    <col min="6914" max="6914" width="61.42578125" style="63" customWidth="1"/>
    <col min="6915" max="7168" width="9.140625" style="63"/>
    <col min="7169" max="7169" width="21.42578125" style="63" customWidth="1"/>
    <col min="7170" max="7170" width="61.42578125" style="63" customWidth="1"/>
    <col min="7171" max="7424" width="9.140625" style="63"/>
    <col min="7425" max="7425" width="21.42578125" style="63" customWidth="1"/>
    <col min="7426" max="7426" width="61.42578125" style="63" customWidth="1"/>
    <col min="7427" max="7680" width="9.140625" style="63"/>
    <col min="7681" max="7681" width="21.42578125" style="63" customWidth="1"/>
    <col min="7682" max="7682" width="61.42578125" style="63" customWidth="1"/>
    <col min="7683" max="7936" width="9.140625" style="63"/>
    <col min="7937" max="7937" width="21.42578125" style="63" customWidth="1"/>
    <col min="7938" max="7938" width="61.42578125" style="63" customWidth="1"/>
    <col min="7939" max="8192" width="9.140625" style="63"/>
    <col min="8193" max="8193" width="21.42578125" style="63" customWidth="1"/>
    <col min="8194" max="8194" width="61.42578125" style="63" customWidth="1"/>
    <col min="8195" max="8448" width="9.140625" style="63"/>
    <col min="8449" max="8449" width="21.42578125" style="63" customWidth="1"/>
    <col min="8450" max="8450" width="61.42578125" style="63" customWidth="1"/>
    <col min="8451" max="8704" width="9.140625" style="63"/>
    <col min="8705" max="8705" width="21.42578125" style="63" customWidth="1"/>
    <col min="8706" max="8706" width="61.42578125" style="63" customWidth="1"/>
    <col min="8707" max="8960" width="9.140625" style="63"/>
    <col min="8961" max="8961" width="21.42578125" style="63" customWidth="1"/>
    <col min="8962" max="8962" width="61.42578125" style="63" customWidth="1"/>
    <col min="8963" max="9216" width="9.140625" style="63"/>
    <col min="9217" max="9217" width="21.42578125" style="63" customWidth="1"/>
    <col min="9218" max="9218" width="61.42578125" style="63" customWidth="1"/>
    <col min="9219" max="9472" width="9.140625" style="63"/>
    <col min="9473" max="9473" width="21.42578125" style="63" customWidth="1"/>
    <col min="9474" max="9474" width="61.42578125" style="63" customWidth="1"/>
    <col min="9475" max="9728" width="9.140625" style="63"/>
    <col min="9729" max="9729" width="21.42578125" style="63" customWidth="1"/>
    <col min="9730" max="9730" width="61.42578125" style="63" customWidth="1"/>
    <col min="9731" max="9984" width="9.140625" style="63"/>
    <col min="9985" max="9985" width="21.42578125" style="63" customWidth="1"/>
    <col min="9986" max="9986" width="61.42578125" style="63" customWidth="1"/>
    <col min="9987" max="10240" width="9.140625" style="63"/>
    <col min="10241" max="10241" width="21.42578125" style="63" customWidth="1"/>
    <col min="10242" max="10242" width="61.42578125" style="63" customWidth="1"/>
    <col min="10243" max="10496" width="9.140625" style="63"/>
    <col min="10497" max="10497" width="21.42578125" style="63" customWidth="1"/>
    <col min="10498" max="10498" width="61.42578125" style="63" customWidth="1"/>
    <col min="10499" max="10752" width="9.140625" style="63"/>
    <col min="10753" max="10753" width="21.42578125" style="63" customWidth="1"/>
    <col min="10754" max="10754" width="61.42578125" style="63" customWidth="1"/>
    <col min="10755" max="11008" width="9.140625" style="63"/>
    <col min="11009" max="11009" width="21.42578125" style="63" customWidth="1"/>
    <col min="11010" max="11010" width="61.42578125" style="63" customWidth="1"/>
    <col min="11011" max="11264" width="9.140625" style="63"/>
    <col min="11265" max="11265" width="21.42578125" style="63" customWidth="1"/>
    <col min="11266" max="11266" width="61.42578125" style="63" customWidth="1"/>
    <col min="11267" max="11520" width="9.140625" style="63"/>
    <col min="11521" max="11521" width="21.42578125" style="63" customWidth="1"/>
    <col min="11522" max="11522" width="61.42578125" style="63" customWidth="1"/>
    <col min="11523" max="11776" width="9.140625" style="63"/>
    <col min="11777" max="11777" width="21.42578125" style="63" customWidth="1"/>
    <col min="11778" max="11778" width="61.42578125" style="63" customWidth="1"/>
    <col min="11779" max="12032" width="9.140625" style="63"/>
    <col min="12033" max="12033" width="21.42578125" style="63" customWidth="1"/>
    <col min="12034" max="12034" width="61.42578125" style="63" customWidth="1"/>
    <col min="12035" max="12288" width="9.140625" style="63"/>
    <col min="12289" max="12289" width="21.42578125" style="63" customWidth="1"/>
    <col min="12290" max="12290" width="61.42578125" style="63" customWidth="1"/>
    <col min="12291" max="12544" width="9.140625" style="63"/>
    <col min="12545" max="12545" width="21.42578125" style="63" customWidth="1"/>
    <col min="12546" max="12546" width="61.42578125" style="63" customWidth="1"/>
    <col min="12547" max="12800" width="9.140625" style="63"/>
    <col min="12801" max="12801" width="21.42578125" style="63" customWidth="1"/>
    <col min="12802" max="12802" width="61.42578125" style="63" customWidth="1"/>
    <col min="12803" max="13056" width="9.140625" style="63"/>
    <col min="13057" max="13057" width="21.42578125" style="63" customWidth="1"/>
    <col min="13058" max="13058" width="61.42578125" style="63" customWidth="1"/>
    <col min="13059" max="13312" width="9.140625" style="63"/>
    <col min="13313" max="13313" width="21.42578125" style="63" customWidth="1"/>
    <col min="13314" max="13314" width="61.42578125" style="63" customWidth="1"/>
    <col min="13315" max="13568" width="9.140625" style="63"/>
    <col min="13569" max="13569" width="21.42578125" style="63" customWidth="1"/>
    <col min="13570" max="13570" width="61.42578125" style="63" customWidth="1"/>
    <col min="13571" max="13824" width="9.140625" style="63"/>
    <col min="13825" max="13825" width="21.42578125" style="63" customWidth="1"/>
    <col min="13826" max="13826" width="61.42578125" style="63" customWidth="1"/>
    <col min="13827" max="14080" width="9.140625" style="63"/>
    <col min="14081" max="14081" width="21.42578125" style="63" customWidth="1"/>
    <col min="14082" max="14082" width="61.42578125" style="63" customWidth="1"/>
    <col min="14083" max="14336" width="9.140625" style="63"/>
    <col min="14337" max="14337" width="21.42578125" style="63" customWidth="1"/>
    <col min="14338" max="14338" width="61.42578125" style="63" customWidth="1"/>
    <col min="14339" max="14592" width="9.140625" style="63"/>
    <col min="14593" max="14593" width="21.42578125" style="63" customWidth="1"/>
    <col min="14594" max="14594" width="61.42578125" style="63" customWidth="1"/>
    <col min="14595" max="14848" width="9.140625" style="63"/>
    <col min="14849" max="14849" width="21.42578125" style="63" customWidth="1"/>
    <col min="14850" max="14850" width="61.42578125" style="63" customWidth="1"/>
    <col min="14851" max="15104" width="9.140625" style="63"/>
    <col min="15105" max="15105" width="21.42578125" style="63" customWidth="1"/>
    <col min="15106" max="15106" width="61.42578125" style="63" customWidth="1"/>
    <col min="15107" max="15360" width="9.140625" style="63"/>
    <col min="15361" max="15361" width="21.42578125" style="63" customWidth="1"/>
    <col min="15362" max="15362" width="61.42578125" style="63" customWidth="1"/>
    <col min="15363" max="15616" width="9.140625" style="63"/>
    <col min="15617" max="15617" width="21.42578125" style="63" customWidth="1"/>
    <col min="15618" max="15618" width="61.42578125" style="63" customWidth="1"/>
    <col min="15619" max="15872" width="9.140625" style="63"/>
    <col min="15873" max="15873" width="21.42578125" style="63" customWidth="1"/>
    <col min="15874" max="15874" width="61.42578125" style="63" customWidth="1"/>
    <col min="15875" max="16128" width="9.140625" style="63"/>
    <col min="16129" max="16129" width="21.42578125" style="63" customWidth="1"/>
    <col min="16130" max="16130" width="61.42578125" style="63" customWidth="1"/>
    <col min="16131" max="16384" width="9.140625" style="63"/>
  </cols>
  <sheetData>
    <row r="1" spans="1:10" ht="21.75" customHeight="1">
      <c r="A1" s="186" t="s">
        <v>438</v>
      </c>
      <c r="B1" s="187"/>
      <c r="C1" s="188"/>
      <c r="D1" s="189"/>
      <c r="E1" s="189"/>
      <c r="F1" s="189"/>
      <c r="G1" s="189"/>
      <c r="H1" s="188"/>
      <c r="I1" s="189"/>
      <c r="J1" s="189"/>
    </row>
    <row r="2" spans="1:10" ht="19.5" customHeight="1">
      <c r="A2" s="186" t="s">
        <v>340</v>
      </c>
      <c r="B2" s="187"/>
      <c r="C2" s="188"/>
      <c r="D2" s="189"/>
      <c r="E2" s="189"/>
      <c r="F2" s="189"/>
      <c r="G2" s="189"/>
      <c r="H2" s="188"/>
      <c r="I2" s="189"/>
      <c r="J2" s="189"/>
    </row>
    <row r="3" spans="1:10" s="190" customFormat="1" ht="27" customHeight="1">
      <c r="A3" s="190" t="s">
        <v>341</v>
      </c>
      <c r="B3" s="190" t="s">
        <v>703</v>
      </c>
    </row>
    <row r="4" spans="1:10" s="190" customFormat="1" ht="15" customHeight="1">
      <c r="A4" s="191" t="s">
        <v>704</v>
      </c>
      <c r="B4" s="190" t="s">
        <v>706</v>
      </c>
    </row>
    <row r="5" spans="1:10" s="190" customFormat="1" ht="15" customHeight="1">
      <c r="A5" s="191" t="s">
        <v>705</v>
      </c>
      <c r="B5" s="190" t="s">
        <v>707</v>
      </c>
    </row>
    <row r="6" spans="1:10" s="190" customFormat="1" ht="15" customHeight="1">
      <c r="A6" s="191" t="s">
        <v>342</v>
      </c>
      <c r="B6" s="190" t="s">
        <v>708</v>
      </c>
    </row>
    <row r="7" spans="1:10" s="190" customFormat="1" ht="15" customHeight="1">
      <c r="A7" s="191" t="s">
        <v>709</v>
      </c>
      <c r="B7" s="190" t="s">
        <v>711</v>
      </c>
    </row>
    <row r="8" spans="1:10" s="190" customFormat="1" ht="15" customHeight="1">
      <c r="A8" s="191" t="s">
        <v>710</v>
      </c>
      <c r="B8" s="190" t="s">
        <v>712</v>
      </c>
    </row>
    <row r="9" spans="1:10" s="190" customFormat="1" ht="15" customHeight="1">
      <c r="A9" s="191" t="s">
        <v>343</v>
      </c>
      <c r="B9" s="190" t="s">
        <v>713</v>
      </c>
    </row>
    <row r="10" spans="1:10" s="190" customFormat="1" ht="15" customHeight="1">
      <c r="A10" s="191" t="s">
        <v>344</v>
      </c>
      <c r="B10" s="190" t="s">
        <v>345</v>
      </c>
    </row>
    <row r="11" spans="1:10" s="190" customFormat="1" ht="15" customHeight="1">
      <c r="A11" s="191" t="s">
        <v>346</v>
      </c>
      <c r="B11" s="190" t="s">
        <v>714</v>
      </c>
    </row>
    <row r="12" spans="1:10" s="190" customFormat="1" ht="15" customHeight="1">
      <c r="A12" s="191" t="s">
        <v>347</v>
      </c>
      <c r="B12" s="190" t="s">
        <v>716</v>
      </c>
    </row>
    <row r="13" spans="1:10" s="190" customFormat="1" ht="15" customHeight="1">
      <c r="A13" s="191" t="s">
        <v>348</v>
      </c>
      <c r="B13" s="192" t="s">
        <v>717</v>
      </c>
    </row>
    <row r="14" spans="1:10" s="190" customFormat="1" ht="15" customHeight="1">
      <c r="A14" s="191" t="s">
        <v>349</v>
      </c>
      <c r="B14" s="190" t="s">
        <v>719</v>
      </c>
    </row>
    <row r="15" spans="1:10" s="190" customFormat="1" ht="15" customHeight="1">
      <c r="A15" s="193" t="s">
        <v>350</v>
      </c>
      <c r="B15" s="192" t="s">
        <v>351</v>
      </c>
      <c r="C15" s="192"/>
      <c r="D15" s="192"/>
      <c r="E15" s="192"/>
      <c r="F15" s="192"/>
    </row>
    <row r="16" spans="1:10" s="190" customFormat="1" ht="32.25" customHeight="1">
      <c r="A16" s="190" t="s">
        <v>352</v>
      </c>
      <c r="B16" s="190" t="s">
        <v>720</v>
      </c>
    </row>
    <row r="17" spans="1:2" s="190" customFormat="1">
      <c r="A17" s="190" t="s">
        <v>353</v>
      </c>
      <c r="B17" s="190" t="s">
        <v>721</v>
      </c>
    </row>
    <row r="18" spans="1:2" s="190" customFormat="1" ht="15" customHeight="1">
      <c r="A18" s="190" t="s">
        <v>354</v>
      </c>
      <c r="B18" s="190" t="s">
        <v>722</v>
      </c>
    </row>
    <row r="19" spans="1:2" s="190" customFormat="1" ht="15" customHeight="1">
      <c r="A19" s="190" t="s">
        <v>355</v>
      </c>
      <c r="B19" s="190" t="s">
        <v>723</v>
      </c>
    </row>
    <row r="20" spans="1:2" s="190" customFormat="1" ht="15" customHeight="1">
      <c r="A20" s="190" t="s">
        <v>356</v>
      </c>
      <c r="B20" s="190" t="s">
        <v>724</v>
      </c>
    </row>
    <row r="21" spans="1:2" s="190" customFormat="1" ht="15" customHeight="1">
      <c r="A21" s="190" t="s">
        <v>725</v>
      </c>
      <c r="B21" s="190" t="s">
        <v>726</v>
      </c>
    </row>
    <row r="22" spans="1:2" s="190" customFormat="1" ht="15" customHeight="1">
      <c r="A22" s="190" t="s">
        <v>727</v>
      </c>
      <c r="B22" s="190" t="s">
        <v>728</v>
      </c>
    </row>
    <row r="23" spans="1:2" s="190" customFormat="1" ht="15" customHeight="1">
      <c r="A23" s="190" t="s">
        <v>357</v>
      </c>
      <c r="B23" s="190" t="s">
        <v>729</v>
      </c>
    </row>
    <row r="24" spans="1:2" s="190" customFormat="1" ht="15" customHeight="1">
      <c r="A24" s="190" t="s">
        <v>730</v>
      </c>
      <c r="B24" s="190" t="s">
        <v>731</v>
      </c>
    </row>
    <row r="25" spans="1:2" s="190" customFormat="1" ht="15" customHeight="1">
      <c r="A25" s="190" t="s">
        <v>732</v>
      </c>
      <c r="B25" s="190" t="s">
        <v>733</v>
      </c>
    </row>
    <row r="26" spans="1:2" s="190" customFormat="1" ht="15" customHeight="1">
      <c r="A26" s="190" t="s">
        <v>358</v>
      </c>
      <c r="B26" s="190" t="s">
        <v>734</v>
      </c>
    </row>
    <row r="27" spans="1:2" s="190" customFormat="1" ht="15" customHeight="1">
      <c r="A27" s="190" t="s">
        <v>359</v>
      </c>
      <c r="B27" s="190" t="s">
        <v>735</v>
      </c>
    </row>
    <row r="28" spans="1:2" s="190" customFormat="1" ht="15" customHeight="1">
      <c r="A28" s="190" t="s">
        <v>736</v>
      </c>
      <c r="B28" s="190" t="s">
        <v>737</v>
      </c>
    </row>
    <row r="29" spans="1:2" s="190" customFormat="1" ht="15" customHeight="1">
      <c r="A29" s="190" t="s">
        <v>360</v>
      </c>
      <c r="B29" s="190" t="s">
        <v>738</v>
      </c>
    </row>
    <row r="30" spans="1:2" s="190" customFormat="1" ht="15" customHeight="1">
      <c r="A30" s="190" t="s">
        <v>739</v>
      </c>
      <c r="B30" s="190" t="s">
        <v>741</v>
      </c>
    </row>
    <row r="31" spans="1:2" s="190" customFormat="1" ht="15" customHeight="1">
      <c r="A31" s="190" t="s">
        <v>740</v>
      </c>
      <c r="B31" s="190" t="s">
        <v>742</v>
      </c>
    </row>
    <row r="32" spans="1:2" s="190" customFormat="1" ht="15" customHeight="1">
      <c r="A32" s="190" t="s">
        <v>743</v>
      </c>
      <c r="B32" s="190" t="s">
        <v>745</v>
      </c>
    </row>
    <row r="33" spans="1:2" s="190" customFormat="1" ht="15" customHeight="1">
      <c r="A33" s="190" t="s">
        <v>744</v>
      </c>
      <c r="B33" s="190" t="s">
        <v>746</v>
      </c>
    </row>
    <row r="34" spans="1:2" s="190" customFormat="1" ht="15" customHeight="1">
      <c r="A34" s="190" t="s">
        <v>747</v>
      </c>
      <c r="B34" s="190" t="s">
        <v>748</v>
      </c>
    </row>
    <row r="35" spans="1:2" s="190" customFormat="1" ht="15" customHeight="1">
      <c r="A35" s="190" t="s">
        <v>361</v>
      </c>
      <c r="B35" s="190" t="s">
        <v>749</v>
      </c>
    </row>
    <row r="36" spans="1:2" s="190" customFormat="1" ht="15" customHeight="1">
      <c r="A36" s="190" t="s">
        <v>362</v>
      </c>
      <c r="B36" s="190" t="s">
        <v>750</v>
      </c>
    </row>
    <row r="37" spans="1:2" s="190" customFormat="1" ht="15" customHeight="1">
      <c r="A37" s="190" t="s">
        <v>754</v>
      </c>
      <c r="B37" s="190" t="s">
        <v>753</v>
      </c>
    </row>
    <row r="38" spans="1:2" s="190" customFormat="1" ht="15" customHeight="1">
      <c r="A38" s="190" t="s">
        <v>755</v>
      </c>
      <c r="B38" s="190" t="s">
        <v>756</v>
      </c>
    </row>
    <row r="39" spans="1:2" s="190" customFormat="1" ht="15" customHeight="1">
      <c r="A39" s="190" t="s">
        <v>363</v>
      </c>
      <c r="B39" s="190" t="s">
        <v>757</v>
      </c>
    </row>
    <row r="40" spans="1:2" s="190" customFormat="1" ht="15" customHeight="1">
      <c r="A40" s="190" t="s">
        <v>364</v>
      </c>
      <c r="B40" s="190" t="s">
        <v>758</v>
      </c>
    </row>
    <row r="41" spans="1:2" s="190" customFormat="1" ht="15" customHeight="1">
      <c r="A41" s="190" t="s">
        <v>759</v>
      </c>
      <c r="B41" s="190" t="s">
        <v>760</v>
      </c>
    </row>
    <row r="42" spans="1:2" s="190" customFormat="1" ht="15" customHeight="1">
      <c r="A42" s="190" t="s">
        <v>761</v>
      </c>
      <c r="B42" s="190" t="s">
        <v>762</v>
      </c>
    </row>
    <row r="43" spans="1:2" s="190" customFormat="1" ht="15" customHeight="1">
      <c r="A43" s="190" t="s">
        <v>366</v>
      </c>
      <c r="B43" s="190" t="s">
        <v>763</v>
      </c>
    </row>
    <row r="44" spans="1:2" s="190" customFormat="1" ht="15" customHeight="1">
      <c r="A44" s="190" t="s">
        <v>367</v>
      </c>
      <c r="B44" s="190" t="s">
        <v>764</v>
      </c>
    </row>
    <row r="45" spans="1:2" s="190" customFormat="1" ht="15" customHeight="1">
      <c r="A45" s="190" t="s">
        <v>765</v>
      </c>
      <c r="B45" s="190" t="s">
        <v>767</v>
      </c>
    </row>
    <row r="46" spans="1:2" s="190" customFormat="1" ht="15" customHeight="1">
      <c r="A46" s="190" t="s">
        <v>766</v>
      </c>
      <c r="B46" s="190" t="s">
        <v>768</v>
      </c>
    </row>
    <row r="47" spans="1:2" s="190" customFormat="1" ht="15" customHeight="1">
      <c r="A47" s="190" t="s">
        <v>769</v>
      </c>
      <c r="B47" s="190" t="s">
        <v>771</v>
      </c>
    </row>
    <row r="48" spans="1:2" s="190" customFormat="1" ht="15" customHeight="1">
      <c r="A48" s="190" t="s">
        <v>770</v>
      </c>
      <c r="B48" s="190" t="s">
        <v>772</v>
      </c>
    </row>
    <row r="49" spans="1:2" s="190" customFormat="1" ht="15" customHeight="1">
      <c r="A49" s="190" t="s">
        <v>773</v>
      </c>
      <c r="B49" s="190" t="s">
        <v>775</v>
      </c>
    </row>
    <row r="50" spans="1:2" s="190" customFormat="1" ht="15" customHeight="1">
      <c r="A50" s="190" t="s">
        <v>774</v>
      </c>
      <c r="B50" s="190" t="s">
        <v>777</v>
      </c>
    </row>
    <row r="51" spans="1:2" s="190" customFormat="1" ht="15" customHeight="1">
      <c r="A51" s="190" t="s">
        <v>779</v>
      </c>
      <c r="B51" s="190" t="s">
        <v>781</v>
      </c>
    </row>
    <row r="52" spans="1:2" s="190" customFormat="1" ht="15" customHeight="1">
      <c r="A52" s="190" t="s">
        <v>780</v>
      </c>
      <c r="B52" s="190" t="s">
        <v>782</v>
      </c>
    </row>
    <row r="53" spans="1:2" s="190" customFormat="1" ht="15" customHeight="1"/>
    <row r="54" spans="1:2" s="190" customFormat="1" ht="15" customHeight="1">
      <c r="A54" s="192" t="s">
        <v>368</v>
      </c>
      <c r="B54" s="190" t="s">
        <v>369</v>
      </c>
    </row>
    <row r="55" spans="1:2" s="190" customFormat="1" ht="15" customHeight="1">
      <c r="A55" s="192" t="s">
        <v>370</v>
      </c>
      <c r="B55" s="190" t="s">
        <v>371</v>
      </c>
    </row>
    <row r="56" spans="1:2" s="190" customFormat="1" ht="15" customHeight="1">
      <c r="A56" s="192" t="s">
        <v>372</v>
      </c>
      <c r="B56" s="194" t="s">
        <v>373</v>
      </c>
    </row>
    <row r="57" spans="1:2" s="190" customFormat="1" ht="15" customHeight="1">
      <c r="A57" s="192" t="s">
        <v>374</v>
      </c>
      <c r="B57" s="194" t="s">
        <v>375</v>
      </c>
    </row>
    <row r="58" spans="1:2" s="190" customFormat="1" ht="15" customHeight="1">
      <c r="A58" s="195" t="s">
        <v>376</v>
      </c>
      <c r="B58" s="196" t="s">
        <v>377</v>
      </c>
    </row>
    <row r="59" spans="1:2" s="190" customFormat="1" ht="14.25" customHeight="1">
      <c r="A59" s="195" t="s">
        <v>378</v>
      </c>
      <c r="B59" s="196" t="s">
        <v>379</v>
      </c>
    </row>
    <row r="60" spans="1:2" s="190" customFormat="1" ht="17.25" customHeight="1">
      <c r="A60" s="195" t="s">
        <v>380</v>
      </c>
      <c r="B60" s="196" t="s">
        <v>381</v>
      </c>
    </row>
    <row r="61" spans="1:2" s="190" customFormat="1" ht="15" customHeight="1">
      <c r="A61" s="195" t="s">
        <v>382</v>
      </c>
      <c r="B61" s="196" t="s">
        <v>383</v>
      </c>
    </row>
    <row r="62" spans="1:2" s="190" customFormat="1" ht="15" customHeight="1">
      <c r="A62" s="195" t="s">
        <v>384</v>
      </c>
      <c r="B62" s="196" t="s">
        <v>385</v>
      </c>
    </row>
    <row r="63" spans="1:2" s="190" customFormat="1" ht="15" customHeight="1">
      <c r="A63" s="195" t="s">
        <v>386</v>
      </c>
      <c r="B63" s="196" t="s">
        <v>387</v>
      </c>
    </row>
    <row r="64" spans="1:2" s="190" customFormat="1" ht="16.5" customHeight="1">
      <c r="A64" s="195" t="s">
        <v>388</v>
      </c>
      <c r="B64" s="196" t="s">
        <v>389</v>
      </c>
    </row>
    <row r="65" spans="1:2" s="190" customFormat="1" ht="18.75" customHeight="1">
      <c r="A65" s="195" t="s">
        <v>390</v>
      </c>
      <c r="B65" s="196" t="s">
        <v>391</v>
      </c>
    </row>
    <row r="66" spans="1:2" s="190" customFormat="1" ht="18.75" customHeight="1">
      <c r="A66" s="195" t="s">
        <v>392</v>
      </c>
      <c r="B66" s="196" t="s">
        <v>393</v>
      </c>
    </row>
    <row r="67" spans="1:2" s="190" customFormat="1" ht="15.75" customHeight="1">
      <c r="A67" s="195" t="s">
        <v>394</v>
      </c>
      <c r="B67" s="196" t="s">
        <v>395</v>
      </c>
    </row>
    <row r="68" spans="1:2" s="190" customFormat="1" ht="17.25" customHeight="1">
      <c r="A68" s="195" t="s">
        <v>396</v>
      </c>
      <c r="B68" s="196" t="s">
        <v>397</v>
      </c>
    </row>
    <row r="69" spans="1:2" s="190" customFormat="1" ht="17.25" customHeight="1">
      <c r="A69" s="195" t="s">
        <v>398</v>
      </c>
      <c r="B69" s="196" t="s">
        <v>399</v>
      </c>
    </row>
    <row r="70" spans="1:2" s="190" customFormat="1" ht="17.25" customHeight="1">
      <c r="A70" s="195" t="s">
        <v>400</v>
      </c>
      <c r="B70" s="196" t="s">
        <v>401</v>
      </c>
    </row>
    <row r="71" spans="1:2" s="190" customFormat="1" ht="17.25" customHeight="1">
      <c r="A71" s="195" t="s">
        <v>402</v>
      </c>
      <c r="B71" s="196" t="s">
        <v>403</v>
      </c>
    </row>
    <row r="72" spans="1:2" s="190" customFormat="1" ht="17.25" customHeight="1">
      <c r="A72" s="195" t="s">
        <v>404</v>
      </c>
      <c r="B72" s="196" t="s">
        <v>405</v>
      </c>
    </row>
    <row r="73" spans="1:2" s="190" customFormat="1" ht="17.25" customHeight="1">
      <c r="A73" s="195" t="s">
        <v>406</v>
      </c>
      <c r="B73" s="196" t="s">
        <v>407</v>
      </c>
    </row>
    <row r="74" spans="1:2" s="190" customFormat="1" ht="17.25" customHeight="1">
      <c r="A74" s="195" t="s">
        <v>408</v>
      </c>
      <c r="B74" s="196" t="s">
        <v>409</v>
      </c>
    </row>
    <row r="75" spans="1:2" s="190" customFormat="1" ht="17.25" customHeight="1">
      <c r="A75" s="195" t="s">
        <v>410</v>
      </c>
      <c r="B75" s="196" t="s">
        <v>411</v>
      </c>
    </row>
    <row r="76" spans="1:2" s="190" customFormat="1" ht="17.25" customHeight="1">
      <c r="A76" s="195" t="s">
        <v>412</v>
      </c>
      <c r="B76" s="196" t="s">
        <v>413</v>
      </c>
    </row>
    <row r="77" spans="1:2" s="190" customFormat="1" ht="17.25" customHeight="1">
      <c r="A77" s="195" t="s">
        <v>414</v>
      </c>
      <c r="B77" s="196" t="s">
        <v>415</v>
      </c>
    </row>
    <row r="78" spans="1:2" s="190" customFormat="1" ht="17.25" customHeight="1">
      <c r="A78" s="195" t="s">
        <v>416</v>
      </c>
      <c r="B78" s="196" t="s">
        <v>417</v>
      </c>
    </row>
    <row r="79" spans="1:2" s="190" customFormat="1" ht="17.25" customHeight="1">
      <c r="A79" s="195" t="s">
        <v>418</v>
      </c>
      <c r="B79" s="196" t="s">
        <v>419</v>
      </c>
    </row>
    <row r="80" spans="1:2" s="190" customFormat="1" ht="17.25" customHeight="1">
      <c r="A80" s="195" t="s">
        <v>420</v>
      </c>
      <c r="B80" s="196" t="s">
        <v>421</v>
      </c>
    </row>
    <row r="81" spans="1:2" s="190" customFormat="1" ht="17.25" customHeight="1">
      <c r="A81" s="195" t="s">
        <v>422</v>
      </c>
      <c r="B81" s="196" t="s">
        <v>423</v>
      </c>
    </row>
    <row r="82" spans="1:2" s="190" customFormat="1" ht="17.25" customHeight="1">
      <c r="A82" s="195" t="s">
        <v>424</v>
      </c>
      <c r="B82" s="196" t="s">
        <v>425</v>
      </c>
    </row>
    <row r="83" spans="1:2" s="190" customFormat="1" ht="17.25" customHeight="1">
      <c r="A83" s="195" t="s">
        <v>426</v>
      </c>
      <c r="B83" s="196" t="s">
        <v>427</v>
      </c>
    </row>
    <row r="84" spans="1:2" s="190" customFormat="1" ht="17.25" customHeight="1">
      <c r="A84" s="195" t="s">
        <v>428</v>
      </c>
      <c r="B84" s="196" t="s">
        <v>429</v>
      </c>
    </row>
    <row r="85" spans="1:2" s="190" customFormat="1" ht="15.75" customHeight="1">
      <c r="A85" s="195" t="s">
        <v>430</v>
      </c>
      <c r="B85" s="196" t="s">
        <v>431</v>
      </c>
    </row>
    <row r="86" spans="1:2" s="190" customFormat="1" ht="15.75" customHeight="1">
      <c r="A86" s="195" t="s">
        <v>432</v>
      </c>
      <c r="B86" s="196" t="s">
        <v>433</v>
      </c>
    </row>
    <row r="87" spans="1:2" s="190" customFormat="1" ht="15" customHeight="1">
      <c r="A87" s="195" t="s">
        <v>434</v>
      </c>
      <c r="B87" s="196" t="s">
        <v>435</v>
      </c>
    </row>
    <row r="88" spans="1:2" s="190" customFormat="1" ht="18" customHeight="1">
      <c r="A88" s="195" t="s">
        <v>436</v>
      </c>
      <c r="B88" s="196" t="s">
        <v>437</v>
      </c>
    </row>
    <row r="89" spans="1:2" s="190" customFormat="1" ht="18.75" customHeight="1">
      <c r="A89" s="196" t="s">
        <v>783</v>
      </c>
      <c r="B89" s="196" t="s">
        <v>365</v>
      </c>
    </row>
    <row r="90" spans="1:2" s="190" customFormat="1" ht="12.6" customHeight="1">
      <c r="A90" s="196"/>
      <c r="B90" s="196"/>
    </row>
    <row r="91" spans="1:2" s="198" customFormat="1" ht="12.6" customHeight="1">
      <c r="A91" s="197"/>
      <c r="B91" s="197"/>
    </row>
    <row r="92" spans="1:2" s="198" customFormat="1" ht="12.6" customHeight="1">
      <c r="A92" s="197"/>
      <c r="B92" s="197"/>
    </row>
    <row r="93" spans="1:2" s="198" customFormat="1" ht="12.6" customHeight="1">
      <c r="A93" s="197"/>
      <c r="B93" s="197"/>
    </row>
    <row r="94" spans="1:2" s="198" customFormat="1">
      <c r="A94" s="197"/>
      <c r="B94" s="197"/>
    </row>
    <row r="95" spans="1:2" s="198" customFormat="1">
      <c r="A95" s="197"/>
      <c r="B95" s="197"/>
    </row>
    <row r="96" spans="1:2" s="198" customFormat="1">
      <c r="A96" s="197"/>
      <c r="B96" s="197"/>
    </row>
    <row r="97" spans="1:2" s="198" customFormat="1">
      <c r="A97" s="197"/>
      <c r="B97" s="197"/>
    </row>
    <row r="98" spans="1:2" s="198" customFormat="1">
      <c r="A98" s="197"/>
      <c r="B98" s="197"/>
    </row>
    <row r="99" spans="1:2" s="198" customFormat="1">
      <c r="A99" s="197"/>
      <c r="B99" s="197"/>
    </row>
    <row r="100" spans="1:2" s="198" customFormat="1">
      <c r="A100" s="197"/>
      <c r="B100" s="197"/>
    </row>
    <row r="101" spans="1:2" s="198" customFormat="1">
      <c r="A101" s="197"/>
      <c r="B101" s="197"/>
    </row>
    <row r="102" spans="1:2" s="198" customFormat="1">
      <c r="A102" s="197"/>
      <c r="B102" s="197"/>
    </row>
    <row r="103" spans="1:2" s="198" customFormat="1">
      <c r="A103" s="197"/>
      <c r="B103" s="197"/>
    </row>
    <row r="104" spans="1:2" s="198" customFormat="1">
      <c r="A104" s="197"/>
      <c r="B104" s="197"/>
    </row>
    <row r="105" spans="1:2" s="198" customFormat="1">
      <c r="A105" s="197"/>
      <c r="B105" s="197"/>
    </row>
    <row r="106" spans="1:2" s="198" customFormat="1">
      <c r="A106" s="197"/>
      <c r="B106" s="197"/>
    </row>
    <row r="107" spans="1:2" s="198" customFormat="1">
      <c r="A107" s="197"/>
      <c r="B107" s="197"/>
    </row>
    <row r="108" spans="1:2" s="198" customFormat="1">
      <c r="A108" s="197"/>
      <c r="B108" s="197"/>
    </row>
    <row r="109" spans="1:2" s="198" customFormat="1">
      <c r="A109" s="197"/>
      <c r="B109" s="197"/>
    </row>
    <row r="110" spans="1:2" s="198" customFormat="1">
      <c r="A110" s="197"/>
      <c r="B110" s="197"/>
    </row>
    <row r="111" spans="1:2" s="198" customFormat="1">
      <c r="A111" s="197"/>
      <c r="B111" s="197"/>
    </row>
    <row r="112" spans="1:2" s="198" customFormat="1">
      <c r="A112" s="197"/>
      <c r="B112" s="197"/>
    </row>
    <row r="113" spans="1:2" s="198" customFormat="1">
      <c r="A113" s="197"/>
      <c r="B113" s="197"/>
    </row>
    <row r="114" spans="1:2" s="198" customFormat="1">
      <c r="A114" s="197"/>
      <c r="B114" s="197"/>
    </row>
    <row r="115" spans="1:2" s="198" customFormat="1">
      <c r="A115" s="197"/>
      <c r="B115" s="197"/>
    </row>
    <row r="116" spans="1:2" s="198" customFormat="1">
      <c r="A116" s="197"/>
      <c r="B116" s="197"/>
    </row>
    <row r="117" spans="1:2" s="198" customFormat="1">
      <c r="A117" s="197"/>
      <c r="B117" s="197"/>
    </row>
    <row r="118" spans="1:2" s="198" customFormat="1">
      <c r="A118" s="197"/>
      <c r="B118" s="197"/>
    </row>
    <row r="119" spans="1:2" s="198" customFormat="1">
      <c r="A119" s="197"/>
      <c r="B119" s="197"/>
    </row>
    <row r="120" spans="1:2" s="198" customFormat="1">
      <c r="A120" s="197"/>
      <c r="B120" s="197"/>
    </row>
    <row r="121" spans="1:2" s="198" customFormat="1">
      <c r="A121" s="197"/>
      <c r="B121" s="197"/>
    </row>
    <row r="122" spans="1:2" s="198" customFormat="1">
      <c r="A122" s="197"/>
      <c r="B122" s="197"/>
    </row>
    <row r="123" spans="1:2" s="198" customFormat="1">
      <c r="A123" s="197"/>
      <c r="B123" s="197"/>
    </row>
    <row r="124" spans="1:2" s="198" customFormat="1">
      <c r="A124" s="197"/>
      <c r="B124" s="197"/>
    </row>
    <row r="125" spans="1:2" s="198" customFormat="1">
      <c r="A125" s="197"/>
      <c r="B125" s="197"/>
    </row>
    <row r="126" spans="1:2" s="198" customFormat="1">
      <c r="A126" s="197"/>
      <c r="B126" s="197"/>
    </row>
    <row r="127" spans="1:2" s="198" customFormat="1">
      <c r="A127" s="197"/>
      <c r="B127" s="197"/>
    </row>
    <row r="128" spans="1:2" s="198" customFormat="1">
      <c r="A128" s="197"/>
      <c r="B128" s="197"/>
    </row>
    <row r="129" spans="1:2" s="198" customFormat="1">
      <c r="A129" s="197"/>
      <c r="B129" s="197"/>
    </row>
    <row r="130" spans="1:2" s="198" customFormat="1">
      <c r="A130" s="197"/>
      <c r="B130" s="197"/>
    </row>
    <row r="131" spans="1:2" s="198" customFormat="1">
      <c r="A131" s="197"/>
      <c r="B131" s="197"/>
    </row>
    <row r="132" spans="1:2" s="198" customFormat="1">
      <c r="A132" s="197"/>
      <c r="B132" s="197"/>
    </row>
    <row r="133" spans="1:2" s="198" customFormat="1">
      <c r="A133" s="197"/>
      <c r="B133" s="197"/>
    </row>
    <row r="134" spans="1:2" s="198" customFormat="1">
      <c r="A134" s="197"/>
      <c r="B134" s="197"/>
    </row>
    <row r="135" spans="1:2" s="198" customFormat="1">
      <c r="A135" s="197"/>
      <c r="B135" s="197"/>
    </row>
    <row r="136" spans="1:2" s="198" customFormat="1">
      <c r="A136" s="197"/>
      <c r="B136" s="197"/>
    </row>
    <row r="137" spans="1:2" s="198" customFormat="1">
      <c r="A137" s="197"/>
      <c r="B137" s="197"/>
    </row>
    <row r="138" spans="1:2" s="198" customFormat="1">
      <c r="A138" s="197"/>
      <c r="B138" s="197"/>
    </row>
    <row r="139" spans="1:2" s="198" customFormat="1">
      <c r="A139" s="197"/>
      <c r="B139" s="197"/>
    </row>
    <row r="140" spans="1:2" s="198" customFormat="1">
      <c r="A140" s="197"/>
      <c r="B140" s="197"/>
    </row>
    <row r="141" spans="1:2" s="198" customFormat="1">
      <c r="A141" s="197"/>
      <c r="B141" s="197"/>
    </row>
    <row r="142" spans="1:2" s="198" customFormat="1">
      <c r="A142" s="197"/>
      <c r="B142" s="197"/>
    </row>
    <row r="143" spans="1:2" s="198" customFormat="1">
      <c r="A143" s="197"/>
      <c r="B143" s="197"/>
    </row>
    <row r="144" spans="1:2" s="198" customFormat="1">
      <c r="A144" s="197"/>
      <c r="B144" s="197"/>
    </row>
    <row r="145" spans="1:2" s="198" customFormat="1">
      <c r="A145" s="197"/>
      <c r="B145" s="197"/>
    </row>
    <row r="146" spans="1:2" s="198" customFormat="1">
      <c r="A146" s="197"/>
      <c r="B146" s="197"/>
    </row>
    <row r="147" spans="1:2" s="198" customFormat="1">
      <c r="A147" s="197"/>
      <c r="B147" s="197"/>
    </row>
    <row r="148" spans="1:2" s="198" customFormat="1">
      <c r="A148" s="197"/>
      <c r="B148" s="197"/>
    </row>
    <row r="149" spans="1:2" s="198" customFormat="1">
      <c r="A149" s="197"/>
      <c r="B149" s="197"/>
    </row>
    <row r="150" spans="1:2" s="198" customFormat="1">
      <c r="A150" s="197"/>
      <c r="B150" s="197"/>
    </row>
    <row r="151" spans="1:2" s="198" customFormat="1">
      <c r="A151" s="197"/>
      <c r="B151" s="197"/>
    </row>
    <row r="152" spans="1:2" s="198" customFormat="1">
      <c r="A152" s="197"/>
      <c r="B152" s="197"/>
    </row>
    <row r="153" spans="1:2" s="198" customFormat="1">
      <c r="A153" s="197"/>
      <c r="B153" s="197"/>
    </row>
    <row r="154" spans="1:2" s="198" customFormat="1">
      <c r="A154" s="197"/>
      <c r="B154" s="197"/>
    </row>
    <row r="155" spans="1:2" s="198" customFormat="1">
      <c r="A155" s="197"/>
      <c r="B155" s="197"/>
    </row>
    <row r="156" spans="1:2" s="198" customFormat="1">
      <c r="A156" s="197"/>
      <c r="B156" s="197"/>
    </row>
    <row r="157" spans="1:2" s="198" customFormat="1">
      <c r="A157" s="197"/>
      <c r="B157" s="197"/>
    </row>
    <row r="158" spans="1:2" s="198" customFormat="1">
      <c r="A158" s="197"/>
      <c r="B158" s="197"/>
    </row>
    <row r="159" spans="1:2" s="198" customFormat="1">
      <c r="A159" s="197"/>
      <c r="B159" s="197"/>
    </row>
    <row r="160" spans="1:2" s="198" customFormat="1">
      <c r="A160" s="197"/>
      <c r="B160" s="197"/>
    </row>
    <row r="161" spans="1:2" s="198" customFormat="1">
      <c r="A161" s="197"/>
      <c r="B161" s="197"/>
    </row>
    <row r="162" spans="1:2" s="198" customFormat="1">
      <c r="A162" s="197"/>
      <c r="B162" s="197"/>
    </row>
    <row r="163" spans="1:2" s="198" customFormat="1">
      <c r="A163" s="197"/>
      <c r="B163" s="197"/>
    </row>
    <row r="164" spans="1:2" s="198" customFormat="1">
      <c r="A164" s="197"/>
      <c r="B164" s="197"/>
    </row>
    <row r="165" spans="1:2" s="198" customFormat="1">
      <c r="A165" s="197"/>
      <c r="B165" s="19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07CC4-39D3-4C41-81FF-7D2EF386548C}">
  <sheetPr>
    <tabColor theme="5" tint="0.39997558519241921"/>
    <pageSetUpPr fitToPage="1"/>
  </sheetPr>
  <dimension ref="A1:AY116"/>
  <sheetViews>
    <sheetView zoomScale="80" zoomScaleNormal="80" zoomScalePageLayoutView="110" workbookViewId="0"/>
  </sheetViews>
  <sheetFormatPr defaultColWidth="8.7109375" defaultRowHeight="11.25"/>
  <cols>
    <col min="1" max="1" width="44.140625" style="263" customWidth="1"/>
    <col min="2" max="40" width="9.140625" style="280" customWidth="1"/>
    <col min="41" max="256" width="8.7109375" style="263"/>
    <col min="257" max="257" width="44.140625" style="263" customWidth="1"/>
    <col min="258" max="296" width="9.140625" style="263" customWidth="1"/>
    <col min="297" max="512" width="8.7109375" style="263"/>
    <col min="513" max="513" width="44.140625" style="263" customWidth="1"/>
    <col min="514" max="552" width="9.140625" style="263" customWidth="1"/>
    <col min="553" max="768" width="8.7109375" style="263"/>
    <col min="769" max="769" width="44.140625" style="263" customWidth="1"/>
    <col min="770" max="808" width="9.140625" style="263" customWidth="1"/>
    <col min="809" max="1024" width="8.7109375" style="263"/>
    <col min="1025" max="1025" width="44.140625" style="263" customWidth="1"/>
    <col min="1026" max="1064" width="9.140625" style="263" customWidth="1"/>
    <col min="1065" max="1280" width="8.7109375" style="263"/>
    <col min="1281" max="1281" width="44.140625" style="263" customWidth="1"/>
    <col min="1282" max="1320" width="9.140625" style="263" customWidth="1"/>
    <col min="1321" max="1536" width="8.7109375" style="263"/>
    <col min="1537" max="1537" width="44.140625" style="263" customWidth="1"/>
    <col min="1538" max="1576" width="9.140625" style="263" customWidth="1"/>
    <col min="1577" max="1792" width="8.7109375" style="263"/>
    <col min="1793" max="1793" width="44.140625" style="263" customWidth="1"/>
    <col min="1794" max="1832" width="9.140625" style="263" customWidth="1"/>
    <col min="1833" max="2048" width="8.7109375" style="263"/>
    <col min="2049" max="2049" width="44.140625" style="263" customWidth="1"/>
    <col min="2050" max="2088" width="9.140625" style="263" customWidth="1"/>
    <col min="2089" max="2304" width="8.7109375" style="263"/>
    <col min="2305" max="2305" width="44.140625" style="263" customWidth="1"/>
    <col min="2306" max="2344" width="9.140625" style="263" customWidth="1"/>
    <col min="2345" max="2560" width="8.7109375" style="263"/>
    <col min="2561" max="2561" width="44.140625" style="263" customWidth="1"/>
    <col min="2562" max="2600" width="9.140625" style="263" customWidth="1"/>
    <col min="2601" max="2816" width="8.7109375" style="263"/>
    <col min="2817" max="2817" width="44.140625" style="263" customWidth="1"/>
    <col min="2818" max="2856" width="9.140625" style="263" customWidth="1"/>
    <col min="2857" max="3072" width="8.7109375" style="263"/>
    <col min="3073" max="3073" width="44.140625" style="263" customWidth="1"/>
    <col min="3074" max="3112" width="9.140625" style="263" customWidth="1"/>
    <col min="3113" max="3328" width="8.7109375" style="263"/>
    <col min="3329" max="3329" width="44.140625" style="263" customWidth="1"/>
    <col min="3330" max="3368" width="9.140625" style="263" customWidth="1"/>
    <col min="3369" max="3584" width="8.7109375" style="263"/>
    <col min="3585" max="3585" width="44.140625" style="263" customWidth="1"/>
    <col min="3586" max="3624" width="9.140625" style="263" customWidth="1"/>
    <col min="3625" max="3840" width="8.7109375" style="263"/>
    <col min="3841" max="3841" width="44.140625" style="263" customWidth="1"/>
    <col min="3842" max="3880" width="9.140625" style="263" customWidth="1"/>
    <col min="3881" max="4096" width="8.7109375" style="263"/>
    <col min="4097" max="4097" width="44.140625" style="263" customWidth="1"/>
    <col min="4098" max="4136" width="9.140625" style="263" customWidth="1"/>
    <col min="4137" max="4352" width="8.7109375" style="263"/>
    <col min="4353" max="4353" width="44.140625" style="263" customWidth="1"/>
    <col min="4354" max="4392" width="9.140625" style="263" customWidth="1"/>
    <col min="4393" max="4608" width="8.7109375" style="263"/>
    <col min="4609" max="4609" width="44.140625" style="263" customWidth="1"/>
    <col min="4610" max="4648" width="9.140625" style="263" customWidth="1"/>
    <col min="4649" max="4864" width="8.7109375" style="263"/>
    <col min="4865" max="4865" width="44.140625" style="263" customWidth="1"/>
    <col min="4866" max="4904" width="9.140625" style="263" customWidth="1"/>
    <col min="4905" max="5120" width="8.7109375" style="263"/>
    <col min="5121" max="5121" width="44.140625" style="263" customWidth="1"/>
    <col min="5122" max="5160" width="9.140625" style="263" customWidth="1"/>
    <col min="5161" max="5376" width="8.7109375" style="263"/>
    <col min="5377" max="5377" width="44.140625" style="263" customWidth="1"/>
    <col min="5378" max="5416" width="9.140625" style="263" customWidth="1"/>
    <col min="5417" max="5632" width="8.7109375" style="263"/>
    <col min="5633" max="5633" width="44.140625" style="263" customWidth="1"/>
    <col min="5634" max="5672" width="9.140625" style="263" customWidth="1"/>
    <col min="5673" max="5888" width="8.7109375" style="263"/>
    <col min="5889" max="5889" width="44.140625" style="263" customWidth="1"/>
    <col min="5890" max="5928" width="9.140625" style="263" customWidth="1"/>
    <col min="5929" max="6144" width="8.7109375" style="263"/>
    <col min="6145" max="6145" width="44.140625" style="263" customWidth="1"/>
    <col min="6146" max="6184" width="9.140625" style="263" customWidth="1"/>
    <col min="6185" max="6400" width="8.7109375" style="263"/>
    <col min="6401" max="6401" width="44.140625" style="263" customWidth="1"/>
    <col min="6402" max="6440" width="9.140625" style="263" customWidth="1"/>
    <col min="6441" max="6656" width="8.7109375" style="263"/>
    <col min="6657" max="6657" width="44.140625" style="263" customWidth="1"/>
    <col min="6658" max="6696" width="9.140625" style="263" customWidth="1"/>
    <col min="6697" max="6912" width="8.7109375" style="263"/>
    <col min="6913" max="6913" width="44.140625" style="263" customWidth="1"/>
    <col min="6914" max="6952" width="9.140625" style="263" customWidth="1"/>
    <col min="6953" max="7168" width="8.7109375" style="263"/>
    <col min="7169" max="7169" width="44.140625" style="263" customWidth="1"/>
    <col min="7170" max="7208" width="9.140625" style="263" customWidth="1"/>
    <col min="7209" max="7424" width="8.7109375" style="263"/>
    <col min="7425" max="7425" width="44.140625" style="263" customWidth="1"/>
    <col min="7426" max="7464" width="9.140625" style="263" customWidth="1"/>
    <col min="7465" max="7680" width="8.7109375" style="263"/>
    <col min="7681" max="7681" width="44.140625" style="263" customWidth="1"/>
    <col min="7682" max="7720" width="9.140625" style="263" customWidth="1"/>
    <col min="7721" max="7936" width="8.7109375" style="263"/>
    <col min="7937" max="7937" width="44.140625" style="263" customWidth="1"/>
    <col min="7938" max="7976" width="9.140625" style="263" customWidth="1"/>
    <col min="7977" max="8192" width="8.7109375" style="263"/>
    <col min="8193" max="8193" width="44.140625" style="263" customWidth="1"/>
    <col min="8194" max="8232" width="9.140625" style="263" customWidth="1"/>
    <col min="8233" max="8448" width="8.7109375" style="263"/>
    <col min="8449" max="8449" width="44.140625" style="263" customWidth="1"/>
    <col min="8450" max="8488" width="9.140625" style="263" customWidth="1"/>
    <col min="8489" max="8704" width="8.7109375" style="263"/>
    <col min="8705" max="8705" width="44.140625" style="263" customWidth="1"/>
    <col min="8706" max="8744" width="9.140625" style="263" customWidth="1"/>
    <col min="8745" max="8960" width="8.7109375" style="263"/>
    <col min="8961" max="8961" width="44.140625" style="263" customWidth="1"/>
    <col min="8962" max="9000" width="9.140625" style="263" customWidth="1"/>
    <col min="9001" max="9216" width="8.7109375" style="263"/>
    <col min="9217" max="9217" width="44.140625" style="263" customWidth="1"/>
    <col min="9218" max="9256" width="9.140625" style="263" customWidth="1"/>
    <col min="9257" max="9472" width="8.7109375" style="263"/>
    <col min="9473" max="9473" width="44.140625" style="263" customWidth="1"/>
    <col min="9474" max="9512" width="9.140625" style="263" customWidth="1"/>
    <col min="9513" max="9728" width="8.7109375" style="263"/>
    <col min="9729" max="9729" width="44.140625" style="263" customWidth="1"/>
    <col min="9730" max="9768" width="9.140625" style="263" customWidth="1"/>
    <col min="9769" max="9984" width="8.7109375" style="263"/>
    <col min="9985" max="9985" width="44.140625" style="263" customWidth="1"/>
    <col min="9986" max="10024" width="9.140625" style="263" customWidth="1"/>
    <col min="10025" max="10240" width="8.7109375" style="263"/>
    <col min="10241" max="10241" width="44.140625" style="263" customWidth="1"/>
    <col min="10242" max="10280" width="9.140625" style="263" customWidth="1"/>
    <col min="10281" max="10496" width="8.7109375" style="263"/>
    <col min="10497" max="10497" width="44.140625" style="263" customWidth="1"/>
    <col min="10498" max="10536" width="9.140625" style="263" customWidth="1"/>
    <col min="10537" max="10752" width="8.7109375" style="263"/>
    <col min="10753" max="10753" width="44.140625" style="263" customWidth="1"/>
    <col min="10754" max="10792" width="9.140625" style="263" customWidth="1"/>
    <col min="10793" max="11008" width="8.7109375" style="263"/>
    <col min="11009" max="11009" width="44.140625" style="263" customWidth="1"/>
    <col min="11010" max="11048" width="9.140625" style="263" customWidth="1"/>
    <col min="11049" max="11264" width="8.7109375" style="263"/>
    <col min="11265" max="11265" width="44.140625" style="263" customWidth="1"/>
    <col min="11266" max="11304" width="9.140625" style="263" customWidth="1"/>
    <col min="11305" max="11520" width="8.7109375" style="263"/>
    <col min="11521" max="11521" width="44.140625" style="263" customWidth="1"/>
    <col min="11522" max="11560" width="9.140625" style="263" customWidth="1"/>
    <col min="11561" max="11776" width="8.7109375" style="263"/>
    <col min="11777" max="11777" width="44.140625" style="263" customWidth="1"/>
    <col min="11778" max="11816" width="9.140625" style="263" customWidth="1"/>
    <col min="11817" max="12032" width="8.7109375" style="263"/>
    <col min="12033" max="12033" width="44.140625" style="263" customWidth="1"/>
    <col min="12034" max="12072" width="9.140625" style="263" customWidth="1"/>
    <col min="12073" max="12288" width="8.7109375" style="263"/>
    <col min="12289" max="12289" width="44.140625" style="263" customWidth="1"/>
    <col min="12290" max="12328" width="9.140625" style="263" customWidth="1"/>
    <col min="12329" max="12544" width="8.7109375" style="263"/>
    <col min="12545" max="12545" width="44.140625" style="263" customWidth="1"/>
    <col min="12546" max="12584" width="9.140625" style="263" customWidth="1"/>
    <col min="12585" max="12800" width="8.7109375" style="263"/>
    <col min="12801" max="12801" width="44.140625" style="263" customWidth="1"/>
    <col min="12802" max="12840" width="9.140625" style="263" customWidth="1"/>
    <col min="12841" max="13056" width="8.7109375" style="263"/>
    <col min="13057" max="13057" width="44.140625" style="263" customWidth="1"/>
    <col min="13058" max="13096" width="9.140625" style="263" customWidth="1"/>
    <col min="13097" max="13312" width="8.7109375" style="263"/>
    <col min="13313" max="13313" width="44.140625" style="263" customWidth="1"/>
    <col min="13314" max="13352" width="9.140625" style="263" customWidth="1"/>
    <col min="13353" max="13568" width="8.7109375" style="263"/>
    <col min="13569" max="13569" width="44.140625" style="263" customWidth="1"/>
    <col min="13570" max="13608" width="9.140625" style="263" customWidth="1"/>
    <col min="13609" max="13824" width="8.7109375" style="263"/>
    <col min="13825" max="13825" width="44.140625" style="263" customWidth="1"/>
    <col min="13826" max="13864" width="9.140625" style="263" customWidth="1"/>
    <col min="13865" max="14080" width="8.7109375" style="263"/>
    <col min="14081" max="14081" width="44.140625" style="263" customWidth="1"/>
    <col min="14082" max="14120" width="9.140625" style="263" customWidth="1"/>
    <col min="14121" max="14336" width="8.7109375" style="263"/>
    <col min="14337" max="14337" width="44.140625" style="263" customWidth="1"/>
    <col min="14338" max="14376" width="9.140625" style="263" customWidth="1"/>
    <col min="14377" max="14592" width="8.7109375" style="263"/>
    <col min="14593" max="14593" width="44.140625" style="263" customWidth="1"/>
    <col min="14594" max="14632" width="9.140625" style="263" customWidth="1"/>
    <col min="14633" max="14848" width="8.7109375" style="263"/>
    <col min="14849" max="14849" width="44.140625" style="263" customWidth="1"/>
    <col min="14850" max="14888" width="9.140625" style="263" customWidth="1"/>
    <col min="14889" max="15104" width="8.7109375" style="263"/>
    <col min="15105" max="15105" width="44.140625" style="263" customWidth="1"/>
    <col min="15106" max="15144" width="9.140625" style="263" customWidth="1"/>
    <col min="15145" max="15360" width="8.7109375" style="263"/>
    <col min="15361" max="15361" width="44.140625" style="263" customWidth="1"/>
    <col min="15362" max="15400" width="9.140625" style="263" customWidth="1"/>
    <col min="15401" max="15616" width="8.7109375" style="263"/>
    <col min="15617" max="15617" width="44.140625" style="263" customWidth="1"/>
    <col min="15618" max="15656" width="9.140625" style="263" customWidth="1"/>
    <col min="15657" max="15872" width="8.7109375" style="263"/>
    <col min="15873" max="15873" width="44.140625" style="263" customWidth="1"/>
    <col min="15874" max="15912" width="9.140625" style="263" customWidth="1"/>
    <col min="15913" max="16128" width="8.7109375" style="263"/>
    <col min="16129" max="16129" width="44.140625" style="263" customWidth="1"/>
    <col min="16130" max="16168" width="9.140625" style="263" customWidth="1"/>
    <col min="16169" max="16384" width="8.7109375" style="263"/>
  </cols>
  <sheetData>
    <row r="1" spans="1:45" s="251" customFormat="1" ht="29.25" customHeight="1">
      <c r="A1" s="393" t="s">
        <v>715</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8"/>
      <c r="AI1" s="248"/>
      <c r="AJ1" s="248"/>
      <c r="AK1" s="249"/>
      <c r="AL1" s="250"/>
      <c r="AM1" s="248"/>
      <c r="AN1" s="250"/>
    </row>
    <row r="2" spans="1:45" s="251" customFormat="1" ht="23.25" customHeight="1">
      <c r="A2" s="252" t="s">
        <v>152</v>
      </c>
      <c r="B2" s="253" t="s">
        <v>119</v>
      </c>
      <c r="C2" s="254" t="s">
        <v>120</v>
      </c>
      <c r="D2" s="253" t="s">
        <v>121</v>
      </c>
      <c r="E2" s="253" t="s">
        <v>122</v>
      </c>
      <c r="F2" s="254" t="s">
        <v>123</v>
      </c>
      <c r="G2" s="254" t="s">
        <v>124</v>
      </c>
      <c r="H2" s="254" t="s">
        <v>125</v>
      </c>
      <c r="I2" s="254" t="s">
        <v>126</v>
      </c>
      <c r="J2" s="254" t="s">
        <v>127</v>
      </c>
      <c r="K2" s="254" t="s">
        <v>128</v>
      </c>
      <c r="L2" s="254" t="s">
        <v>129</v>
      </c>
      <c r="M2" s="254" t="s">
        <v>130</v>
      </c>
      <c r="N2" s="254" t="s">
        <v>131</v>
      </c>
      <c r="O2" s="254" t="s">
        <v>132</v>
      </c>
      <c r="P2" s="255" t="s">
        <v>133</v>
      </c>
      <c r="Q2" s="255" t="s">
        <v>134</v>
      </c>
      <c r="R2" s="255" t="s">
        <v>135</v>
      </c>
      <c r="S2" s="255" t="s">
        <v>136</v>
      </c>
      <c r="T2" s="255" t="s">
        <v>137</v>
      </c>
      <c r="U2" s="255" t="s">
        <v>55</v>
      </c>
      <c r="V2" s="255" t="s">
        <v>56</v>
      </c>
      <c r="W2" s="255" t="s">
        <v>8</v>
      </c>
      <c r="X2" s="255" t="s">
        <v>9</v>
      </c>
      <c r="Y2" s="255" t="s">
        <v>10</v>
      </c>
      <c r="Z2" s="256" t="s">
        <v>11</v>
      </c>
      <c r="AA2" s="256" t="s">
        <v>12</v>
      </c>
      <c r="AB2" s="256" t="s">
        <v>13</v>
      </c>
      <c r="AC2" s="256" t="s">
        <v>14</v>
      </c>
      <c r="AD2" s="256" t="s">
        <v>15</v>
      </c>
      <c r="AE2" s="256" t="s">
        <v>16</v>
      </c>
      <c r="AF2" s="256" t="s">
        <v>17</v>
      </c>
      <c r="AG2" s="256" t="s">
        <v>18</v>
      </c>
      <c r="AH2" s="256" t="s">
        <v>19</v>
      </c>
      <c r="AI2" s="256" t="s">
        <v>20</v>
      </c>
      <c r="AJ2" s="256" t="s">
        <v>21</v>
      </c>
      <c r="AK2" s="256" t="s">
        <v>22</v>
      </c>
      <c r="AL2" s="256" t="s">
        <v>23</v>
      </c>
      <c r="AM2" s="256" t="s">
        <v>24</v>
      </c>
      <c r="AN2" s="256" t="s">
        <v>25</v>
      </c>
      <c r="AO2" s="256" t="s">
        <v>26</v>
      </c>
      <c r="AP2" s="256" t="s">
        <v>27</v>
      </c>
      <c r="AQ2" s="256" t="s">
        <v>28</v>
      </c>
    </row>
    <row r="3" spans="1:45" s="251" customFormat="1" ht="12" customHeight="1">
      <c r="A3" s="257" t="s">
        <v>495</v>
      </c>
      <c r="B3" s="258">
        <v>1944</v>
      </c>
      <c r="C3" s="258">
        <v>2011</v>
      </c>
      <c r="D3" s="258">
        <v>1893</v>
      </c>
      <c r="E3" s="258">
        <v>2537.875</v>
      </c>
      <c r="F3" s="258">
        <v>2707.9319999999998</v>
      </c>
      <c r="G3" s="258">
        <v>2709.076</v>
      </c>
      <c r="H3" s="258">
        <v>2522.7460000000001</v>
      </c>
      <c r="I3" s="258">
        <v>2758.9059999999999</v>
      </c>
      <c r="J3" s="258">
        <v>2747.1</v>
      </c>
      <c r="K3" s="258">
        <v>2813.489</v>
      </c>
      <c r="L3" s="258">
        <v>2659.5070000000001</v>
      </c>
      <c r="M3" s="258">
        <v>2881.547</v>
      </c>
      <c r="N3" s="258">
        <v>3198.2860000000001</v>
      </c>
      <c r="O3" s="258">
        <v>3322.1509999999998</v>
      </c>
      <c r="P3" s="258">
        <v>3404.81</v>
      </c>
      <c r="Q3" s="258">
        <v>3786.23</v>
      </c>
      <c r="R3" s="258">
        <v>4002.0450000000001</v>
      </c>
      <c r="S3" s="258">
        <v>3755.6750000000002</v>
      </c>
      <c r="T3" s="258">
        <v>3674.9670000000001</v>
      </c>
      <c r="U3" s="258">
        <v>3611.8209999999999</v>
      </c>
      <c r="V3" s="258">
        <v>3665.654</v>
      </c>
      <c r="W3" s="258">
        <v>3732.8069999999998</v>
      </c>
      <c r="X3" s="258">
        <v>3855.18</v>
      </c>
      <c r="Y3" s="258">
        <v>3763.71</v>
      </c>
      <c r="Z3" s="258">
        <v>3899.433</v>
      </c>
      <c r="AA3" s="258">
        <v>4340.8789999999999</v>
      </c>
      <c r="AB3" s="258">
        <v>4778.5069999999996</v>
      </c>
      <c r="AC3" s="258">
        <v>5139.6379999999999</v>
      </c>
      <c r="AD3" s="258">
        <v>5308.433</v>
      </c>
      <c r="AE3" s="258">
        <v>5167.9790000000003</v>
      </c>
      <c r="AF3" s="258">
        <v>5164.9589999999998</v>
      </c>
      <c r="AG3" s="258">
        <v>5542.893</v>
      </c>
      <c r="AH3" s="258">
        <v>6156.75</v>
      </c>
      <c r="AI3" s="258">
        <v>8094.0240000000003</v>
      </c>
      <c r="AJ3" s="258">
        <v>9308.2340000000004</v>
      </c>
      <c r="AK3" s="258">
        <v>9444.3680000000004</v>
      </c>
      <c r="AL3" s="258">
        <v>8958.7129999999997</v>
      </c>
      <c r="AM3" s="258">
        <v>8662.6530000000002</v>
      </c>
      <c r="AN3" s="258">
        <v>8315.5329999999994</v>
      </c>
      <c r="AO3" s="258">
        <v>7660.0360000000001</v>
      </c>
      <c r="AP3" s="258">
        <v>7194.7610000000004</v>
      </c>
      <c r="AQ3" s="258">
        <v>7035.3029999999999</v>
      </c>
    </row>
    <row r="4" spans="1:45" s="251" customFormat="1" ht="12" customHeight="1">
      <c r="A4" s="257" t="s">
        <v>496</v>
      </c>
      <c r="B4" s="260">
        <v>1475.444</v>
      </c>
      <c r="C4" s="260">
        <v>1524.34</v>
      </c>
      <c r="D4" s="260">
        <v>1540.895</v>
      </c>
      <c r="E4" s="260">
        <v>2357.2220000000002</v>
      </c>
      <c r="F4" s="261">
        <v>2387.1170000000002</v>
      </c>
      <c r="G4" s="261">
        <v>2299.7179999999998</v>
      </c>
      <c r="H4" s="261">
        <v>2420.5169999999998</v>
      </c>
      <c r="I4" s="261">
        <v>2797.0569999999998</v>
      </c>
      <c r="J4" s="261">
        <v>3052.9990520000001</v>
      </c>
      <c r="K4" s="261">
        <v>3597.3799210000002</v>
      </c>
      <c r="L4" s="261">
        <v>3460.0065509999999</v>
      </c>
      <c r="M4" s="261">
        <v>3754.3294810000002</v>
      </c>
      <c r="N4" s="261">
        <v>4475.6932489999999</v>
      </c>
      <c r="O4" s="261">
        <v>4777.8442320000004</v>
      </c>
      <c r="P4" s="261">
        <v>4935.1910049999997</v>
      </c>
      <c r="Q4" s="261">
        <v>5792.7028289999998</v>
      </c>
      <c r="R4" s="261">
        <v>6175.9023639999996</v>
      </c>
      <c r="S4" s="261">
        <v>5654.4532650000001</v>
      </c>
      <c r="T4" s="261">
        <v>5519.4744920000003</v>
      </c>
      <c r="U4" s="261">
        <v>5471.7077099999997</v>
      </c>
      <c r="V4" s="261">
        <v>5780.0328879999997</v>
      </c>
      <c r="W4" s="261">
        <v>6331.091265</v>
      </c>
      <c r="X4" s="261">
        <v>7232.781489</v>
      </c>
      <c r="Y4" s="261">
        <v>7208.5004909999998</v>
      </c>
      <c r="Z4" s="261">
        <v>7956.3041839999996</v>
      </c>
      <c r="AA4" s="261">
        <v>9975.0923399999992</v>
      </c>
      <c r="AB4" s="261">
        <v>11641.551718000001</v>
      </c>
      <c r="AC4" s="261">
        <v>12707.897337</v>
      </c>
      <c r="AD4" s="260">
        <v>13149.939759999999</v>
      </c>
      <c r="AE4" s="261">
        <v>12693.127982</v>
      </c>
      <c r="AF4" s="261">
        <v>12817.316257</v>
      </c>
      <c r="AG4" s="261">
        <v>14676.345099</v>
      </c>
      <c r="AH4" s="261">
        <v>18291.082120999999</v>
      </c>
      <c r="AI4" s="261">
        <v>29992.440234000002</v>
      </c>
      <c r="AJ4" s="261">
        <v>35676.927368999997</v>
      </c>
      <c r="AK4" s="261">
        <v>33575.066024</v>
      </c>
      <c r="AL4" s="261">
        <v>32060.935590000001</v>
      </c>
      <c r="AM4" s="261">
        <v>31476.774043000001</v>
      </c>
      <c r="AN4" s="261">
        <v>30626.469238999998</v>
      </c>
      <c r="AO4" s="262">
        <v>28558.923713</v>
      </c>
      <c r="AP4" s="262">
        <v>26893.884227999999</v>
      </c>
      <c r="AQ4" s="262">
        <v>28232.419757169999</v>
      </c>
    </row>
    <row r="5" spans="1:45" s="251" customFormat="1" ht="12" customHeight="1">
      <c r="A5" s="257" t="s">
        <v>497</v>
      </c>
      <c r="B5" s="260">
        <v>6325.1845005954456</v>
      </c>
      <c r="C5" s="260">
        <v>6117.0014957377052</v>
      </c>
      <c r="D5" s="260">
        <v>5741.0886372907153</v>
      </c>
      <c r="E5" s="260">
        <v>7893.5012926402196</v>
      </c>
      <c r="F5" s="261">
        <v>7065.693131342201</v>
      </c>
      <c r="G5" s="261">
        <v>6145.6197636244542</v>
      </c>
      <c r="H5" s="261">
        <v>6077.0120447384616</v>
      </c>
      <c r="I5" s="261">
        <v>6853.6576056256254</v>
      </c>
      <c r="J5" s="261">
        <v>7178.9762338412302</v>
      </c>
      <c r="K5" s="261">
        <v>8168.7220903701855</v>
      </c>
      <c r="L5" s="261">
        <v>7734.8051469688226</v>
      </c>
      <c r="M5" s="261">
        <v>8075.6352929355535</v>
      </c>
      <c r="N5" s="261">
        <v>9245.4603177191057</v>
      </c>
      <c r="O5" s="261">
        <v>9401.5223325912539</v>
      </c>
      <c r="P5" s="261">
        <v>9264.3072496160257</v>
      </c>
      <c r="Q5" s="261">
        <v>10410.958551392026</v>
      </c>
      <c r="R5" s="261">
        <v>10759.960399103942</v>
      </c>
      <c r="S5" s="261">
        <v>9585.3947155560254</v>
      </c>
      <c r="T5" s="261">
        <v>9104.3806131988676</v>
      </c>
      <c r="U5" s="261">
        <v>8782.9340557380983</v>
      </c>
      <c r="V5" s="261">
        <v>9011.9180288023435</v>
      </c>
      <c r="W5" s="261">
        <v>9655.84116133514</v>
      </c>
      <c r="X5" s="261">
        <v>10848.55177430364</v>
      </c>
      <c r="Y5" s="261">
        <v>10585.122982543049</v>
      </c>
      <c r="Z5" s="261">
        <v>11270.78631935546</v>
      </c>
      <c r="AA5" s="261">
        <v>13756.411005854874</v>
      </c>
      <c r="AB5" s="261">
        <v>15822.814429996382</v>
      </c>
      <c r="AC5" s="261">
        <v>16915.254798993377</v>
      </c>
      <c r="AD5" s="260">
        <v>16995.359842087433</v>
      </c>
      <c r="AE5" s="261">
        <v>15901.228383837522</v>
      </c>
      <c r="AF5" s="261">
        <v>15417.688340471754</v>
      </c>
      <c r="AG5" s="261">
        <v>17247.14862483168</v>
      </c>
      <c r="AH5" s="261">
        <v>20355.152788961404</v>
      </c>
      <c r="AI5" s="261">
        <v>34091.92190944052</v>
      </c>
      <c r="AJ5" s="261">
        <v>40058.585772956569</v>
      </c>
      <c r="AK5" s="261">
        <v>36378.511662214674</v>
      </c>
      <c r="AL5" s="261">
        <v>34255.483009173739</v>
      </c>
      <c r="AM5" s="261">
        <v>32984.612796836409</v>
      </c>
      <c r="AN5" s="261">
        <v>31466.656449686689</v>
      </c>
      <c r="AO5" s="262">
        <v>29292.719585719991</v>
      </c>
      <c r="AP5" s="262">
        <v>27356.444687177518</v>
      </c>
      <c r="AQ5" s="262">
        <v>28232.419757169999</v>
      </c>
    </row>
    <row r="6" spans="1:45">
      <c r="A6" s="257" t="s">
        <v>498</v>
      </c>
      <c r="B6" s="259">
        <v>758.97325102880654</v>
      </c>
      <c r="C6" s="259">
        <v>758.00099453008454</v>
      </c>
      <c r="D6" s="259">
        <v>813.99630216587423</v>
      </c>
      <c r="E6" s="259">
        <v>928.81721913017782</v>
      </c>
      <c r="F6" s="259">
        <v>881.52767499331605</v>
      </c>
      <c r="G6" s="259">
        <v>848.89386639577481</v>
      </c>
      <c r="H6" s="259">
        <v>959.4770936114852</v>
      </c>
      <c r="I6" s="259">
        <v>1013.8283073073168</v>
      </c>
      <c r="J6" s="259">
        <v>1111.3534461796078</v>
      </c>
      <c r="K6" s="259">
        <v>1278.6187971589725</v>
      </c>
      <c r="L6" s="259">
        <v>1300.9954668290025</v>
      </c>
      <c r="M6" s="259">
        <v>1302.8867760963121</v>
      </c>
      <c r="N6" s="259">
        <v>1399.4036959171256</v>
      </c>
      <c r="O6" s="259">
        <v>1438.177925085284</v>
      </c>
      <c r="P6" s="259">
        <v>1449.4761836930695</v>
      </c>
      <c r="Q6" s="259">
        <v>1529.9394989210903</v>
      </c>
      <c r="R6" s="259">
        <v>1543.1866368319195</v>
      </c>
      <c r="S6" s="259">
        <v>1505.5757660074419</v>
      </c>
      <c r="T6" s="259">
        <v>1501.9113075028974</v>
      </c>
      <c r="U6" s="259">
        <v>1514.9443203303817</v>
      </c>
      <c r="V6" s="259">
        <v>1576.8080915438279</v>
      </c>
      <c r="W6" s="259">
        <v>1696.0671325894964</v>
      </c>
      <c r="X6" s="259">
        <v>1876.1203080011828</v>
      </c>
      <c r="Y6" s="259">
        <v>1915.2645902580166</v>
      </c>
      <c r="Z6" s="259">
        <v>2040.3746349789826</v>
      </c>
      <c r="AA6" s="259">
        <v>2297.9429604004167</v>
      </c>
      <c r="AB6" s="259">
        <v>2436.2320109607458</v>
      </c>
      <c r="AC6" s="259">
        <v>2472.5277027292586</v>
      </c>
      <c r="AD6" s="259">
        <v>2477.1791901677952</v>
      </c>
      <c r="AE6" s="259">
        <v>2456.1105960376385</v>
      </c>
      <c r="AF6" s="259">
        <v>2481.5910943339536</v>
      </c>
      <c r="AG6" s="259">
        <v>2647.7770902306793</v>
      </c>
      <c r="AH6" s="259">
        <v>2970.8989517196574</v>
      </c>
      <c r="AI6" s="259">
        <v>3705.504237941474</v>
      </c>
      <c r="AJ6" s="259">
        <v>3832.8352476957493</v>
      </c>
      <c r="AK6" s="259">
        <v>3555.0357656541969</v>
      </c>
      <c r="AL6" s="259">
        <v>3578.7434634863289</v>
      </c>
      <c r="AM6" s="259">
        <v>3633.6182510138638</v>
      </c>
      <c r="AN6" s="259">
        <v>3683.0434367827056</v>
      </c>
      <c r="AO6" s="259">
        <v>3728.3015005412508</v>
      </c>
      <c r="AP6" s="259">
        <v>3737.9815991107971</v>
      </c>
      <c r="AQ6" s="259">
        <v>4012.9642969421502</v>
      </c>
    </row>
    <row r="7" spans="1:45" s="251" customFormat="1" ht="12" customHeight="1">
      <c r="A7" s="257" t="s">
        <v>499</v>
      </c>
      <c r="B7" s="259">
        <v>3253.6957307589742</v>
      </c>
      <c r="C7" s="259">
        <v>3041.7710073285457</v>
      </c>
      <c r="D7" s="259">
        <v>3032.7990688276363</v>
      </c>
      <c r="E7" s="259">
        <v>3110.279778413129</v>
      </c>
      <c r="F7" s="259">
        <v>2609.2579619215699</v>
      </c>
      <c r="G7" s="259">
        <v>2268.5298469383856</v>
      </c>
      <c r="H7" s="259">
        <v>2408.887793197754</v>
      </c>
      <c r="I7" s="259">
        <v>2484.1939542795681</v>
      </c>
      <c r="J7" s="259">
        <v>2613.2926481894474</v>
      </c>
      <c r="K7" s="259">
        <v>2903.4135517751042</v>
      </c>
      <c r="L7" s="259">
        <v>2908.3605145498104</v>
      </c>
      <c r="M7" s="259">
        <v>2802.5346430009831</v>
      </c>
      <c r="N7" s="259">
        <v>2890.7547097786455</v>
      </c>
      <c r="O7" s="259">
        <v>2829.9503341633945</v>
      </c>
      <c r="P7" s="259">
        <v>2720.9469102875123</v>
      </c>
      <c r="Q7" s="259">
        <v>2749.6899426057125</v>
      </c>
      <c r="R7" s="259">
        <v>2688.6155450785641</v>
      </c>
      <c r="S7" s="259">
        <v>2552.2428632818401</v>
      </c>
      <c r="T7" s="259">
        <v>2477.4047258652572</v>
      </c>
      <c r="U7" s="259">
        <v>2431.7190845665104</v>
      </c>
      <c r="V7" s="259">
        <v>2458.4748120805571</v>
      </c>
      <c r="W7" s="259">
        <v>2586.7507110159031</v>
      </c>
      <c r="X7" s="259">
        <v>2814.019520308686</v>
      </c>
      <c r="Y7" s="259">
        <v>2812.4172644924952</v>
      </c>
      <c r="Z7" s="259">
        <v>2890.3654247567429</v>
      </c>
      <c r="AA7" s="259">
        <v>3169.0381155187406</v>
      </c>
      <c r="AB7" s="259">
        <v>3311.246468823083</v>
      </c>
      <c r="AC7" s="259">
        <v>3291.1373911924106</v>
      </c>
      <c r="AD7" s="259">
        <v>3201.5775356093659</v>
      </c>
      <c r="AE7" s="259">
        <v>3076.8755801518391</v>
      </c>
      <c r="AF7" s="259">
        <v>2985.0553199883589</v>
      </c>
      <c r="AG7" s="259">
        <v>3111.5788496786208</v>
      </c>
      <c r="AH7" s="259">
        <v>3306.1522376191015</v>
      </c>
      <c r="AI7" s="259">
        <v>4211.9867583096511</v>
      </c>
      <c r="AJ7" s="259">
        <v>4303.5645400573903</v>
      </c>
      <c r="AK7" s="259">
        <v>3851.8735888113079</v>
      </c>
      <c r="AL7" s="259">
        <v>3823.7058168035674</v>
      </c>
      <c r="AM7" s="259">
        <v>3807.6802564799041</v>
      </c>
      <c r="AN7" s="259">
        <v>3784.0817238878963</v>
      </c>
      <c r="AO7" s="259">
        <v>3824.0968561662103</v>
      </c>
      <c r="AP7" s="259">
        <v>3802.2728881720345</v>
      </c>
      <c r="AQ7" s="259">
        <v>4012.9642969421502</v>
      </c>
    </row>
    <row r="8" spans="1:45" s="251" customFormat="1" ht="23.25" customHeight="1">
      <c r="A8" s="252" t="s">
        <v>500</v>
      </c>
      <c r="B8" s="253" t="s">
        <v>119</v>
      </c>
      <c r="C8" s="254" t="s">
        <v>120</v>
      </c>
      <c r="D8" s="253" t="s">
        <v>121</v>
      </c>
      <c r="E8" s="253" t="s">
        <v>122</v>
      </c>
      <c r="F8" s="254" t="s">
        <v>123</v>
      </c>
      <c r="G8" s="254" t="s">
        <v>124</v>
      </c>
      <c r="H8" s="254" t="s">
        <v>125</v>
      </c>
      <c r="I8" s="254" t="s">
        <v>126</v>
      </c>
      <c r="J8" s="254" t="s">
        <v>127</v>
      </c>
      <c r="K8" s="254" t="s">
        <v>128</v>
      </c>
      <c r="L8" s="254" t="s">
        <v>129</v>
      </c>
      <c r="M8" s="254" t="s">
        <v>130</v>
      </c>
      <c r="N8" s="254" t="s">
        <v>131</v>
      </c>
      <c r="O8" s="254" t="s">
        <v>132</v>
      </c>
      <c r="P8" s="255" t="s">
        <v>133</v>
      </c>
      <c r="Q8" s="255" t="s">
        <v>134</v>
      </c>
      <c r="R8" s="255" t="s">
        <v>135</v>
      </c>
      <c r="S8" s="255" t="s">
        <v>136</v>
      </c>
      <c r="T8" s="255" t="s">
        <v>137</v>
      </c>
      <c r="U8" s="255" t="s">
        <v>55</v>
      </c>
      <c r="V8" s="255" t="s">
        <v>56</v>
      </c>
      <c r="W8" s="255" t="s">
        <v>8</v>
      </c>
      <c r="X8" s="255" t="s">
        <v>9</v>
      </c>
      <c r="Y8" s="255" t="s">
        <v>10</v>
      </c>
      <c r="Z8" s="256" t="s">
        <v>11</v>
      </c>
      <c r="AA8" s="256" t="s">
        <v>12</v>
      </c>
      <c r="AB8" s="256" t="s">
        <v>13</v>
      </c>
      <c r="AC8" s="256" t="s">
        <v>14</v>
      </c>
      <c r="AD8" s="256" t="s">
        <v>15</v>
      </c>
      <c r="AE8" s="256" t="s">
        <v>16</v>
      </c>
      <c r="AF8" s="256" t="s">
        <v>17</v>
      </c>
      <c r="AG8" s="256" t="s">
        <v>18</v>
      </c>
      <c r="AH8" s="256" t="s">
        <v>19</v>
      </c>
      <c r="AI8" s="256" t="s">
        <v>20</v>
      </c>
      <c r="AJ8" s="256" t="s">
        <v>21</v>
      </c>
      <c r="AK8" s="256" t="s">
        <v>22</v>
      </c>
      <c r="AL8" s="256" t="s">
        <v>23</v>
      </c>
      <c r="AM8" s="256" t="s">
        <v>24</v>
      </c>
      <c r="AN8" s="256" t="s">
        <v>25</v>
      </c>
      <c r="AO8" s="256" t="s">
        <v>26</v>
      </c>
      <c r="AP8" s="256" t="s">
        <v>27</v>
      </c>
      <c r="AQ8" s="256" t="s">
        <v>28</v>
      </c>
    </row>
    <row r="9" spans="1:45" s="251" customFormat="1" ht="12" customHeight="1">
      <c r="A9" s="257" t="s">
        <v>495</v>
      </c>
      <c r="B9" s="264">
        <v>449.23099999999999</v>
      </c>
      <c r="C9" s="264">
        <v>499.03399999999999</v>
      </c>
      <c r="D9" s="264">
        <v>510.44799999999998</v>
      </c>
      <c r="E9" s="264">
        <v>606.024</v>
      </c>
      <c r="F9" s="264">
        <v>716.52200000000005</v>
      </c>
      <c r="G9" s="264">
        <v>658.89300000000003</v>
      </c>
      <c r="H9" s="264">
        <v>640.65</v>
      </c>
      <c r="I9" s="264">
        <v>648.58199999999999</v>
      </c>
      <c r="J9" s="264">
        <v>652.01400000000001</v>
      </c>
      <c r="K9" s="264">
        <v>685.96100000000001</v>
      </c>
      <c r="L9" s="264">
        <v>631.226</v>
      </c>
      <c r="M9" s="264">
        <v>635.32600000000002</v>
      </c>
      <c r="N9" s="264">
        <v>678.84699999999998</v>
      </c>
      <c r="O9" s="264">
        <v>727.56600000000003</v>
      </c>
      <c r="P9" s="264">
        <v>761.27599999999995</v>
      </c>
      <c r="Q9" s="264">
        <v>881.34400000000005</v>
      </c>
      <c r="R9" s="264">
        <v>976.38499999999999</v>
      </c>
      <c r="S9" s="264">
        <v>1068.1020000000001</v>
      </c>
      <c r="T9" s="264">
        <v>1056.56</v>
      </c>
      <c r="U9" s="264">
        <v>1082.8510000000001</v>
      </c>
      <c r="V9" s="264">
        <v>1191.424</v>
      </c>
      <c r="W9" s="264">
        <v>1115.684</v>
      </c>
      <c r="X9" s="264">
        <v>1162.9359999999999</v>
      </c>
      <c r="Y9" s="264">
        <v>1169.6679999999999</v>
      </c>
      <c r="Z9" s="264">
        <v>1174.249</v>
      </c>
      <c r="AA9" s="264">
        <v>1295.0889999999999</v>
      </c>
      <c r="AB9" s="264">
        <v>1354.7239999999999</v>
      </c>
      <c r="AC9" s="264">
        <v>1389.6079999999999</v>
      </c>
      <c r="AD9" s="264">
        <v>1408.652</v>
      </c>
      <c r="AE9" s="264">
        <v>1419.0550000000001</v>
      </c>
      <c r="AF9" s="264">
        <v>1417.211</v>
      </c>
      <c r="AG9" s="264">
        <v>1450.2460000000001</v>
      </c>
      <c r="AH9" s="264">
        <v>1451.213</v>
      </c>
      <c r="AI9" s="264">
        <v>1593.4670000000001</v>
      </c>
      <c r="AJ9" s="264">
        <v>1633.4</v>
      </c>
      <c r="AK9" s="264">
        <v>1645.9860000000001</v>
      </c>
      <c r="AL9" s="264">
        <v>1632.7539999999999</v>
      </c>
      <c r="AM9" s="264">
        <v>1547.008</v>
      </c>
      <c r="AN9" s="264">
        <v>1619.4680000000001</v>
      </c>
      <c r="AO9" s="264">
        <v>1530.18</v>
      </c>
      <c r="AP9" s="264">
        <v>1483.9639999999999</v>
      </c>
      <c r="AQ9" s="264">
        <v>1382.7402613261304</v>
      </c>
    </row>
    <row r="10" spans="1:45" s="251" customFormat="1" ht="12" customHeight="1">
      <c r="A10" s="257" t="s">
        <v>496</v>
      </c>
      <c r="B10" s="260">
        <v>240.09299999999999</v>
      </c>
      <c r="C10" s="260">
        <v>250.09299999999999</v>
      </c>
      <c r="D10" s="260">
        <v>269.96300000000002</v>
      </c>
      <c r="E10" s="260">
        <v>338.42</v>
      </c>
      <c r="F10" s="265">
        <v>368.81099999999998</v>
      </c>
      <c r="G10" s="265">
        <v>366.99</v>
      </c>
      <c r="H10" s="265">
        <v>351.995</v>
      </c>
      <c r="I10" s="265">
        <v>352.99799999999999</v>
      </c>
      <c r="J10" s="265">
        <v>374.59800000000001</v>
      </c>
      <c r="K10" s="265">
        <v>411.471</v>
      </c>
      <c r="L10" s="265">
        <v>392.995</v>
      </c>
      <c r="M10" s="265">
        <v>411.99700000000001</v>
      </c>
      <c r="N10" s="265">
        <v>408.41399999999999</v>
      </c>
      <c r="O10" s="265">
        <v>436.99900000000002</v>
      </c>
      <c r="P10" s="265">
        <v>457.995</v>
      </c>
      <c r="Q10" s="265">
        <v>519.64499999999998</v>
      </c>
      <c r="R10" s="265">
        <v>579.56100000000004</v>
      </c>
      <c r="S10" s="265">
        <v>583.28700000000003</v>
      </c>
      <c r="T10" s="265">
        <v>582.56500000000005</v>
      </c>
      <c r="U10" s="265">
        <v>582.98</v>
      </c>
      <c r="V10" s="265">
        <v>583.14499999999998</v>
      </c>
      <c r="W10" s="265">
        <v>583.20000000000005</v>
      </c>
      <c r="X10" s="265">
        <v>613.78300000000002</v>
      </c>
      <c r="Y10" s="265">
        <v>618.899</v>
      </c>
      <c r="Z10" s="265">
        <v>620.84199999999998</v>
      </c>
      <c r="AA10" s="265">
        <v>690.63</v>
      </c>
      <c r="AB10" s="265">
        <v>724.70699999999999</v>
      </c>
      <c r="AC10" s="265">
        <v>759.18899999999996</v>
      </c>
      <c r="AD10" s="265">
        <v>770.18899999999996</v>
      </c>
      <c r="AE10" s="265">
        <v>778.45799999999997</v>
      </c>
      <c r="AF10" s="265">
        <v>770.75</v>
      </c>
      <c r="AG10" s="265">
        <v>770.69</v>
      </c>
      <c r="AH10" s="265">
        <v>757.26800000000003</v>
      </c>
      <c r="AI10" s="265">
        <v>735.70600000000002</v>
      </c>
      <c r="AJ10" s="265">
        <v>757.32500000000005</v>
      </c>
      <c r="AK10" s="265">
        <v>735.70600000000002</v>
      </c>
      <c r="AL10" s="265">
        <v>733.06100000000004</v>
      </c>
      <c r="AM10" s="260">
        <v>732.85799999999995</v>
      </c>
      <c r="AN10" s="260">
        <v>733.13</v>
      </c>
      <c r="AO10" s="262">
        <v>733.13</v>
      </c>
      <c r="AP10" s="262">
        <v>733.12900000000002</v>
      </c>
      <c r="AQ10" s="262">
        <v>733.13</v>
      </c>
      <c r="AS10" s="266"/>
    </row>
    <row r="11" spans="1:45" ht="12" customHeight="1">
      <c r="A11" s="257" t="s">
        <v>497</v>
      </c>
      <c r="B11" s="260">
        <v>1029.271542872154</v>
      </c>
      <c r="C11" s="260">
        <v>1003.5945098032787</v>
      </c>
      <c r="D11" s="260">
        <v>1005.8320078843226</v>
      </c>
      <c r="E11" s="260">
        <v>1133.2486746922025</v>
      </c>
      <c r="F11" s="265">
        <v>1091.6538022490931</v>
      </c>
      <c r="G11" s="265">
        <v>980.72067838427949</v>
      </c>
      <c r="H11" s="265">
        <v>883.72767251282062</v>
      </c>
      <c r="I11" s="265">
        <v>864.95463891891893</v>
      </c>
      <c r="J11" s="265">
        <v>880.84866501440933</v>
      </c>
      <c r="K11" s="265">
        <v>934.34452881261598</v>
      </c>
      <c r="L11" s="265">
        <v>878.53583625570786</v>
      </c>
      <c r="M11" s="265">
        <v>886.21351179261865</v>
      </c>
      <c r="N11" s="265">
        <v>843.662695392405</v>
      </c>
      <c r="O11" s="265">
        <v>859.89740525723471</v>
      </c>
      <c r="P11" s="265">
        <v>859.74512323619626</v>
      </c>
      <c r="Q11" s="265">
        <v>933.93407466960355</v>
      </c>
      <c r="R11" s="265">
        <v>1009.7396366263345</v>
      </c>
      <c r="S11" s="265">
        <v>988.78456774238225</v>
      </c>
      <c r="T11" s="265">
        <v>960.9417526280323</v>
      </c>
      <c r="U11" s="265">
        <v>935.7727362622951</v>
      </c>
      <c r="V11" s="265">
        <v>909.20848388535035</v>
      </c>
      <c r="W11" s="265">
        <v>889.46539065420563</v>
      </c>
      <c r="X11" s="265">
        <v>920.62184704656863</v>
      </c>
      <c r="Y11" s="265">
        <v>908.80510266346744</v>
      </c>
      <c r="Z11" s="265">
        <v>879.47586696759242</v>
      </c>
      <c r="AA11" s="265">
        <v>952.43129678873242</v>
      </c>
      <c r="AB11" s="265">
        <v>984.99793282620772</v>
      </c>
      <c r="AC11" s="265">
        <v>1010.5428958890701</v>
      </c>
      <c r="AD11" s="265">
        <v>995.41438518479401</v>
      </c>
      <c r="AE11" s="265">
        <v>975.20788120777888</v>
      </c>
      <c r="AF11" s="265">
        <v>927.1194570024569</v>
      </c>
      <c r="AG11" s="265">
        <v>905.68904478658078</v>
      </c>
      <c r="AH11" s="265">
        <v>842.72246662181078</v>
      </c>
      <c r="AI11" s="265">
        <v>836.26511562983228</v>
      </c>
      <c r="AJ11" s="265">
        <v>850.33579704693807</v>
      </c>
      <c r="AK11" s="265">
        <v>797.13586510388541</v>
      </c>
      <c r="AL11" s="265">
        <v>783.23848534290096</v>
      </c>
      <c r="AM11" s="260">
        <v>767.96425618589365</v>
      </c>
      <c r="AN11" s="260">
        <v>753.24222530954876</v>
      </c>
      <c r="AO11" s="262">
        <v>751.96711632740301</v>
      </c>
      <c r="AP11" s="262">
        <v>745.73842763051266</v>
      </c>
      <c r="AQ11" s="262">
        <v>733.13</v>
      </c>
    </row>
    <row r="12" spans="1:45" s="251" customFormat="1" ht="12" customHeight="1">
      <c r="A12" s="257" t="s">
        <v>498</v>
      </c>
      <c r="B12" s="259">
        <v>534.4533213424719</v>
      </c>
      <c r="C12" s="259">
        <v>501.1542299723065</v>
      </c>
      <c r="D12" s="259">
        <v>528.87463561420554</v>
      </c>
      <c r="E12" s="259">
        <v>558.42672897443003</v>
      </c>
      <c r="F12" s="259">
        <v>514.72390240634616</v>
      </c>
      <c r="G12" s="259">
        <v>556.97966134106753</v>
      </c>
      <c r="H12" s="259">
        <v>549.43416842269573</v>
      </c>
      <c r="I12" s="259">
        <v>544.26117283550889</v>
      </c>
      <c r="J12" s="259">
        <v>574.52447340087792</v>
      </c>
      <c r="K12" s="259">
        <v>599.84605538798849</v>
      </c>
      <c r="L12" s="259">
        <v>622.59000738245891</v>
      </c>
      <c r="M12" s="259">
        <v>648.48125214456832</v>
      </c>
      <c r="N12" s="259">
        <v>601.62893847951011</v>
      </c>
      <c r="O12" s="259">
        <v>600.63142037973182</v>
      </c>
      <c r="P12" s="259">
        <v>601.61492021290576</v>
      </c>
      <c r="Q12" s="259">
        <v>589.60519388570185</v>
      </c>
      <c r="R12" s="259">
        <v>593.57835280140523</v>
      </c>
      <c r="S12" s="259">
        <v>546.09672109967016</v>
      </c>
      <c r="T12" s="259">
        <v>551.37900355871886</v>
      </c>
      <c r="U12" s="259">
        <v>538.37508576895618</v>
      </c>
      <c r="V12" s="259">
        <v>489.45211780189084</v>
      </c>
      <c r="W12" s="259">
        <v>522.72865793540109</v>
      </c>
      <c r="X12" s="259">
        <v>527.78742768303675</v>
      </c>
      <c r="Y12" s="259">
        <v>529.12364876187098</v>
      </c>
      <c r="Z12" s="259">
        <v>528.71409726557147</v>
      </c>
      <c r="AA12" s="259">
        <v>533.26836997302894</v>
      </c>
      <c r="AB12" s="259">
        <v>534.94807798488841</v>
      </c>
      <c r="AC12" s="259">
        <v>546.3332105169228</v>
      </c>
      <c r="AD12" s="259">
        <v>546.75604762567332</v>
      </c>
      <c r="AE12" s="259">
        <v>548.57493190891114</v>
      </c>
      <c r="AF12" s="259">
        <v>543.84985721956718</v>
      </c>
      <c r="AG12" s="259">
        <v>531.42018664419686</v>
      </c>
      <c r="AH12" s="259">
        <v>521.81726596991621</v>
      </c>
      <c r="AI12" s="259">
        <v>461.70143467043869</v>
      </c>
      <c r="AJ12" s="259">
        <v>463.64944287988243</v>
      </c>
      <c r="AK12" s="259">
        <v>446.96977981586718</v>
      </c>
      <c r="AL12" s="259">
        <v>448.97210479962081</v>
      </c>
      <c r="AM12" s="259">
        <v>473.72605700810857</v>
      </c>
      <c r="AN12" s="259">
        <v>452.69804651898028</v>
      </c>
      <c r="AO12" s="259">
        <v>479.11356833836538</v>
      </c>
      <c r="AP12" s="259">
        <v>494.03422185443856</v>
      </c>
      <c r="AQ12" s="259">
        <v>530.20080524514754</v>
      </c>
    </row>
    <row r="13" spans="1:45" s="251" customFormat="1" ht="12" customHeight="1">
      <c r="A13" s="257" t="s">
        <v>499</v>
      </c>
      <c r="B13" s="259">
        <v>2291.185476674927</v>
      </c>
      <c r="C13" s="259">
        <v>2011.0744153770659</v>
      </c>
      <c r="D13" s="259">
        <v>1970.488684223119</v>
      </c>
      <c r="E13" s="259">
        <v>1869.9732596270158</v>
      </c>
      <c r="F13" s="259">
        <v>1523.5454071879062</v>
      </c>
      <c r="G13" s="259">
        <v>1488.4369364741763</v>
      </c>
      <c r="H13" s="259">
        <v>1379.4235112976205</v>
      </c>
      <c r="I13" s="259">
        <v>1333.608763300429</v>
      </c>
      <c r="J13" s="259">
        <v>1350.9658765216841</v>
      </c>
      <c r="K13" s="259">
        <v>1362.0957005028215</v>
      </c>
      <c r="L13" s="259">
        <v>1391.792854311622</v>
      </c>
      <c r="M13" s="259">
        <v>1394.8957099073839</v>
      </c>
      <c r="N13" s="259">
        <v>1242.7876905877245</v>
      </c>
      <c r="O13" s="259">
        <v>1181.8823381758282</v>
      </c>
      <c r="P13" s="259">
        <v>1129.3474682456774</v>
      </c>
      <c r="Q13" s="259">
        <v>1059.6703156424771</v>
      </c>
      <c r="R13" s="259">
        <v>1034.1613570736283</v>
      </c>
      <c r="S13" s="259">
        <v>925.73983359490217</v>
      </c>
      <c r="T13" s="259">
        <v>909.50040946849435</v>
      </c>
      <c r="U13" s="259">
        <v>864.17497537730947</v>
      </c>
      <c r="V13" s="259">
        <v>763.12755482964121</v>
      </c>
      <c r="W13" s="259">
        <v>797.2377399462622</v>
      </c>
      <c r="X13" s="259">
        <v>791.63586564227842</v>
      </c>
      <c r="Y13" s="259">
        <v>776.97697352023613</v>
      </c>
      <c r="Z13" s="259">
        <v>748.96880216001239</v>
      </c>
      <c r="AA13" s="259">
        <v>735.41764063221331</v>
      </c>
      <c r="AB13" s="259">
        <v>727.08384351809502</v>
      </c>
      <c r="AC13" s="259">
        <v>727.21436253178604</v>
      </c>
      <c r="AD13" s="259">
        <v>706.64322003219672</v>
      </c>
      <c r="AE13" s="259">
        <v>687.22345589690246</v>
      </c>
      <c r="AF13" s="259">
        <v>654.18590245380324</v>
      </c>
      <c r="AG13" s="259">
        <v>624.50718346168912</v>
      </c>
      <c r="AH13" s="259">
        <v>580.70212065479757</v>
      </c>
      <c r="AI13" s="259">
        <v>524.80855620469845</v>
      </c>
      <c r="AJ13" s="259">
        <v>520.59250462038574</v>
      </c>
      <c r="AK13" s="259">
        <v>484.29079293741586</v>
      </c>
      <c r="AL13" s="259">
        <v>479.7039145780081</v>
      </c>
      <c r="AM13" s="259">
        <v>496.41905936226163</v>
      </c>
      <c r="AN13" s="259">
        <v>465.11707876262375</v>
      </c>
      <c r="AO13" s="259">
        <v>491.42396079376476</v>
      </c>
      <c r="AP13" s="259">
        <v>502.53134687264156</v>
      </c>
      <c r="AQ13" s="259">
        <v>530.20080524514754</v>
      </c>
    </row>
    <row r="14" spans="1:45" s="251" customFormat="1" ht="24" customHeight="1">
      <c r="A14" s="252" t="s">
        <v>155</v>
      </c>
      <c r="B14" s="253" t="s">
        <v>119</v>
      </c>
      <c r="C14" s="254" t="s">
        <v>120</v>
      </c>
      <c r="D14" s="253" t="s">
        <v>121</v>
      </c>
      <c r="E14" s="253" t="s">
        <v>122</v>
      </c>
      <c r="F14" s="254" t="s">
        <v>123</v>
      </c>
      <c r="G14" s="254" t="s">
        <v>124</v>
      </c>
      <c r="H14" s="254" t="s">
        <v>125</v>
      </c>
      <c r="I14" s="254" t="s">
        <v>126</v>
      </c>
      <c r="J14" s="254" t="s">
        <v>127</v>
      </c>
      <c r="K14" s="254" t="s">
        <v>128</v>
      </c>
      <c r="L14" s="254" t="s">
        <v>129</v>
      </c>
      <c r="M14" s="254" t="s">
        <v>130</v>
      </c>
      <c r="N14" s="254" t="s">
        <v>131</v>
      </c>
      <c r="O14" s="254" t="s">
        <v>132</v>
      </c>
      <c r="P14" s="255" t="s">
        <v>133</v>
      </c>
      <c r="Q14" s="255" t="s">
        <v>134</v>
      </c>
      <c r="R14" s="255" t="s">
        <v>135</v>
      </c>
      <c r="S14" s="255" t="s">
        <v>136</v>
      </c>
      <c r="T14" s="255" t="s">
        <v>137</v>
      </c>
      <c r="U14" s="255" t="s">
        <v>55</v>
      </c>
      <c r="V14" s="255" t="s">
        <v>56</v>
      </c>
      <c r="W14" s="255" t="s">
        <v>8</v>
      </c>
      <c r="X14" s="255" t="s">
        <v>9</v>
      </c>
      <c r="Y14" s="255" t="s">
        <v>10</v>
      </c>
      <c r="Z14" s="256" t="s">
        <v>11</v>
      </c>
      <c r="AA14" s="256" t="s">
        <v>12</v>
      </c>
      <c r="AB14" s="256" t="s">
        <v>13</v>
      </c>
      <c r="AC14" s="256" t="s">
        <v>14</v>
      </c>
      <c r="AD14" s="256" t="s">
        <v>15</v>
      </c>
      <c r="AE14" s="256" t="s">
        <v>16</v>
      </c>
      <c r="AF14" s="256" t="s">
        <v>17</v>
      </c>
      <c r="AG14" s="256" t="s">
        <v>18</v>
      </c>
      <c r="AH14" s="256" t="s">
        <v>19</v>
      </c>
      <c r="AI14" s="256" t="s">
        <v>20</v>
      </c>
      <c r="AJ14" s="256" t="s">
        <v>21</v>
      </c>
      <c r="AK14" s="256" t="s">
        <v>22</v>
      </c>
      <c r="AL14" s="256" t="s">
        <v>23</v>
      </c>
      <c r="AM14" s="256" t="s">
        <v>24</v>
      </c>
      <c r="AN14" s="256" t="s">
        <v>25</v>
      </c>
      <c r="AO14" s="256" t="s">
        <v>26</v>
      </c>
      <c r="AP14" s="256" t="s">
        <v>27</v>
      </c>
      <c r="AQ14" s="256" t="s">
        <v>28</v>
      </c>
    </row>
    <row r="15" spans="1:45" s="251" customFormat="1" ht="12" customHeight="1">
      <c r="A15" s="257" t="s">
        <v>495</v>
      </c>
      <c r="B15" s="36">
        <v>0</v>
      </c>
      <c r="C15" s="36">
        <v>0</v>
      </c>
      <c r="D15" s="36">
        <v>0</v>
      </c>
      <c r="E15" s="36">
        <v>0</v>
      </c>
      <c r="F15" s="36">
        <v>0</v>
      </c>
      <c r="G15" s="36">
        <v>0</v>
      </c>
      <c r="H15" s="36">
        <v>0</v>
      </c>
      <c r="I15" s="36">
        <v>0</v>
      </c>
      <c r="J15" s="36">
        <v>0</v>
      </c>
      <c r="K15" s="36">
        <v>0</v>
      </c>
      <c r="L15" s="36">
        <v>0</v>
      </c>
      <c r="M15" s="36">
        <v>0</v>
      </c>
      <c r="N15" s="36">
        <v>0</v>
      </c>
      <c r="O15" s="36">
        <v>0</v>
      </c>
      <c r="P15" s="36">
        <v>0</v>
      </c>
      <c r="Q15" s="36">
        <v>0</v>
      </c>
      <c r="R15" s="36">
        <v>0</v>
      </c>
      <c r="S15" s="36">
        <v>0</v>
      </c>
      <c r="T15" s="36">
        <v>0</v>
      </c>
      <c r="U15" s="36">
        <v>0</v>
      </c>
      <c r="V15" s="36">
        <v>0</v>
      </c>
      <c r="W15" s="36">
        <v>0</v>
      </c>
      <c r="X15" s="36">
        <v>0</v>
      </c>
      <c r="Y15" s="36">
        <v>0</v>
      </c>
      <c r="Z15" s="36">
        <v>0</v>
      </c>
      <c r="AA15" s="36">
        <v>0</v>
      </c>
      <c r="AB15" s="36">
        <v>0</v>
      </c>
      <c r="AC15" s="36">
        <v>0</v>
      </c>
      <c r="AD15" s="36">
        <v>0</v>
      </c>
      <c r="AE15" s="36">
        <v>0</v>
      </c>
      <c r="AF15" s="36">
        <v>285</v>
      </c>
      <c r="AG15" s="36">
        <v>396.05</v>
      </c>
      <c r="AH15" s="36">
        <v>438.49099999999999</v>
      </c>
      <c r="AI15" s="36">
        <v>631</v>
      </c>
      <c r="AJ15" s="36">
        <v>729.20600000000002</v>
      </c>
      <c r="AK15" s="36">
        <v>0</v>
      </c>
      <c r="AL15" s="36">
        <v>0</v>
      </c>
      <c r="AM15" s="36">
        <v>0</v>
      </c>
      <c r="AN15" s="36">
        <v>0</v>
      </c>
      <c r="AO15" s="36">
        <v>0</v>
      </c>
      <c r="AP15" s="36">
        <v>0</v>
      </c>
      <c r="AQ15" s="36">
        <v>0</v>
      </c>
    </row>
    <row r="16" spans="1:45" s="251" customFormat="1" ht="12" customHeight="1">
      <c r="A16" s="257" t="s">
        <v>496</v>
      </c>
      <c r="B16" s="267">
        <v>0</v>
      </c>
      <c r="C16" s="267">
        <v>0</v>
      </c>
      <c r="D16" s="267">
        <v>0</v>
      </c>
      <c r="E16" s="267">
        <v>0</v>
      </c>
      <c r="F16" s="267">
        <v>0</v>
      </c>
      <c r="G16" s="267">
        <v>0</v>
      </c>
      <c r="H16" s="267">
        <v>0</v>
      </c>
      <c r="I16" s="267">
        <v>0</v>
      </c>
      <c r="J16" s="267">
        <v>0</v>
      </c>
      <c r="K16" s="267">
        <v>0</v>
      </c>
      <c r="L16" s="267">
        <v>0</v>
      </c>
      <c r="M16" s="267">
        <v>0</v>
      </c>
      <c r="N16" s="267">
        <v>0</v>
      </c>
      <c r="O16" s="267">
        <v>0</v>
      </c>
      <c r="P16" s="267">
        <v>0</v>
      </c>
      <c r="Q16" s="267">
        <v>0</v>
      </c>
      <c r="R16" s="268">
        <v>0</v>
      </c>
      <c r="S16" s="267">
        <v>0</v>
      </c>
      <c r="T16" s="267">
        <v>0</v>
      </c>
      <c r="U16" s="267">
        <v>0</v>
      </c>
      <c r="V16" s="267">
        <v>0</v>
      </c>
      <c r="W16" s="267">
        <v>0</v>
      </c>
      <c r="X16" s="267">
        <v>0</v>
      </c>
      <c r="Y16" s="267">
        <v>0</v>
      </c>
      <c r="Z16" s="267">
        <v>0</v>
      </c>
      <c r="AA16" s="267">
        <v>0</v>
      </c>
      <c r="AB16" s="267">
        <v>0</v>
      </c>
      <c r="AC16" s="267">
        <v>0</v>
      </c>
      <c r="AD16" s="267">
        <v>0</v>
      </c>
      <c r="AE16" s="267">
        <v>0</v>
      </c>
      <c r="AF16" s="261">
        <v>242</v>
      </c>
      <c r="AG16" s="261">
        <v>308.68902300000002</v>
      </c>
      <c r="AH16" s="261">
        <v>339.58818600000001</v>
      </c>
      <c r="AI16" s="261">
        <v>479</v>
      </c>
      <c r="AJ16" s="261">
        <v>553.34</v>
      </c>
      <c r="AK16" s="260">
        <v>0</v>
      </c>
      <c r="AL16" s="260">
        <v>0</v>
      </c>
      <c r="AM16" s="260">
        <v>0</v>
      </c>
      <c r="AN16" s="260">
        <v>0</v>
      </c>
      <c r="AO16" s="262">
        <v>0</v>
      </c>
      <c r="AP16" s="262">
        <v>0</v>
      </c>
      <c r="AQ16" s="262">
        <v>0</v>
      </c>
    </row>
    <row r="17" spans="1:45" s="251" customFormat="1" ht="12" customHeight="1">
      <c r="A17" s="257" t="s">
        <v>497</v>
      </c>
      <c r="B17" s="267">
        <v>0</v>
      </c>
      <c r="C17" s="267">
        <v>0</v>
      </c>
      <c r="D17" s="267">
        <v>0</v>
      </c>
      <c r="E17" s="267">
        <v>0</v>
      </c>
      <c r="F17" s="267">
        <v>0</v>
      </c>
      <c r="G17" s="267">
        <v>0</v>
      </c>
      <c r="H17" s="267">
        <v>0</v>
      </c>
      <c r="I17" s="267">
        <v>0</v>
      </c>
      <c r="J17" s="267">
        <v>0</v>
      </c>
      <c r="K17" s="267">
        <v>0</v>
      </c>
      <c r="L17" s="267">
        <v>0</v>
      </c>
      <c r="M17" s="267">
        <v>0</v>
      </c>
      <c r="N17" s="267">
        <v>0</v>
      </c>
      <c r="O17" s="267">
        <v>0</v>
      </c>
      <c r="P17" s="267">
        <v>0</v>
      </c>
      <c r="Q17" s="267">
        <v>0</v>
      </c>
      <c r="R17" s="268">
        <v>0</v>
      </c>
      <c r="S17" s="267">
        <v>0</v>
      </c>
      <c r="T17" s="267">
        <v>0</v>
      </c>
      <c r="U17" s="267">
        <v>0</v>
      </c>
      <c r="V17" s="267">
        <v>0</v>
      </c>
      <c r="W17" s="267">
        <v>0</v>
      </c>
      <c r="X17" s="267">
        <v>0</v>
      </c>
      <c r="Y17" s="267">
        <v>0</v>
      </c>
      <c r="Z17" s="267">
        <v>0</v>
      </c>
      <c r="AA17" s="267">
        <v>0</v>
      </c>
      <c r="AB17" s="267">
        <v>0</v>
      </c>
      <c r="AC17" s="267">
        <v>0</v>
      </c>
      <c r="AD17" s="267">
        <v>0</v>
      </c>
      <c r="AE17" s="267">
        <v>0</v>
      </c>
      <c r="AF17" s="261">
        <v>291.09686486486481</v>
      </c>
      <c r="AG17" s="261">
        <v>362.7609886945113</v>
      </c>
      <c r="AH17" s="261">
        <v>377.909265598898</v>
      </c>
      <c r="AI17" s="261">
        <v>544.4715557392351</v>
      </c>
      <c r="AJ17" s="261">
        <v>621.29839888812944</v>
      </c>
      <c r="AK17" s="260">
        <v>0</v>
      </c>
      <c r="AL17" s="260">
        <v>0</v>
      </c>
      <c r="AM17" s="260">
        <v>0</v>
      </c>
      <c r="AN17" s="260">
        <v>0</v>
      </c>
      <c r="AO17" s="262">
        <v>0</v>
      </c>
      <c r="AP17" s="262">
        <v>0</v>
      </c>
      <c r="AQ17" s="262">
        <v>0</v>
      </c>
    </row>
    <row r="18" spans="1:45" s="251" customFormat="1" ht="12" customHeight="1">
      <c r="A18" s="257" t="s">
        <v>498</v>
      </c>
      <c r="B18" s="259">
        <v>0</v>
      </c>
      <c r="C18" s="259">
        <v>0</v>
      </c>
      <c r="D18" s="259">
        <v>0</v>
      </c>
      <c r="E18" s="259">
        <v>0</v>
      </c>
      <c r="F18" s="259">
        <v>0</v>
      </c>
      <c r="G18" s="259">
        <v>0</v>
      </c>
      <c r="H18" s="259">
        <v>0</v>
      </c>
      <c r="I18" s="259">
        <v>0</v>
      </c>
      <c r="J18" s="259">
        <v>0</v>
      </c>
      <c r="K18" s="259">
        <v>0</v>
      </c>
      <c r="L18" s="259">
        <v>0</v>
      </c>
      <c r="M18" s="259">
        <v>0</v>
      </c>
      <c r="N18" s="259">
        <v>0</v>
      </c>
      <c r="O18" s="259">
        <v>0</v>
      </c>
      <c r="P18" s="259">
        <v>0</v>
      </c>
      <c r="Q18" s="259">
        <v>0</v>
      </c>
      <c r="R18" s="259">
        <v>0</v>
      </c>
      <c r="S18" s="259">
        <v>0</v>
      </c>
      <c r="T18" s="259">
        <v>0</v>
      </c>
      <c r="U18" s="259">
        <v>0</v>
      </c>
      <c r="V18" s="259">
        <v>0</v>
      </c>
      <c r="W18" s="259">
        <v>0</v>
      </c>
      <c r="X18" s="259">
        <v>0</v>
      </c>
      <c r="Y18" s="259">
        <v>0</v>
      </c>
      <c r="Z18" s="259">
        <v>0</v>
      </c>
      <c r="AA18" s="259">
        <v>0</v>
      </c>
      <c r="AB18" s="259">
        <v>0</v>
      </c>
      <c r="AC18" s="259">
        <v>0</v>
      </c>
      <c r="AD18" s="259">
        <v>0</v>
      </c>
      <c r="AE18" s="259">
        <v>0</v>
      </c>
      <c r="AF18" s="259">
        <v>849.12280701754389</v>
      </c>
      <c r="AG18" s="259">
        <v>779.41932331776297</v>
      </c>
      <c r="AH18" s="259">
        <v>774.44733415281041</v>
      </c>
      <c r="AI18" s="259">
        <v>759.1125198098257</v>
      </c>
      <c r="AJ18" s="259">
        <v>758.82535250669901</v>
      </c>
      <c r="AK18" s="259">
        <v>0</v>
      </c>
      <c r="AL18" s="259">
        <v>0</v>
      </c>
      <c r="AM18" s="259">
        <v>0</v>
      </c>
      <c r="AN18" s="259">
        <v>0</v>
      </c>
      <c r="AO18" s="259">
        <v>0</v>
      </c>
      <c r="AP18" s="259">
        <v>0</v>
      </c>
      <c r="AQ18" s="259">
        <v>0</v>
      </c>
    </row>
    <row r="19" spans="1:45">
      <c r="A19" s="257" t="s">
        <v>499</v>
      </c>
      <c r="B19" s="259">
        <v>0</v>
      </c>
      <c r="C19" s="259">
        <v>0</v>
      </c>
      <c r="D19" s="259">
        <v>0</v>
      </c>
      <c r="E19" s="259">
        <v>0</v>
      </c>
      <c r="F19" s="259">
        <v>0</v>
      </c>
      <c r="G19" s="259">
        <v>0</v>
      </c>
      <c r="H19" s="259">
        <v>0</v>
      </c>
      <c r="I19" s="259">
        <v>0</v>
      </c>
      <c r="J19" s="259">
        <v>0</v>
      </c>
      <c r="K19" s="259">
        <v>0</v>
      </c>
      <c r="L19" s="259">
        <v>0</v>
      </c>
      <c r="M19" s="259">
        <v>0</v>
      </c>
      <c r="N19" s="259">
        <v>0</v>
      </c>
      <c r="O19" s="259">
        <v>0</v>
      </c>
      <c r="P19" s="259">
        <v>0</v>
      </c>
      <c r="Q19" s="259">
        <v>0</v>
      </c>
      <c r="R19" s="259">
        <v>0</v>
      </c>
      <c r="S19" s="259">
        <v>0</v>
      </c>
      <c r="T19" s="259">
        <v>0</v>
      </c>
      <c r="U19" s="259">
        <v>0</v>
      </c>
      <c r="V19" s="259">
        <v>0</v>
      </c>
      <c r="W19" s="259">
        <v>0</v>
      </c>
      <c r="X19" s="259">
        <v>0</v>
      </c>
      <c r="Y19" s="259">
        <v>0</v>
      </c>
      <c r="Z19" s="259">
        <v>0</v>
      </c>
      <c r="AA19" s="259">
        <v>0</v>
      </c>
      <c r="AB19" s="259">
        <v>0</v>
      </c>
      <c r="AC19" s="259">
        <v>0</v>
      </c>
      <c r="AD19" s="259">
        <v>0</v>
      </c>
      <c r="AE19" s="259">
        <v>0</v>
      </c>
      <c r="AF19" s="259">
        <v>1021.3925082977712</v>
      </c>
      <c r="AG19" s="259">
        <v>915.94745283300415</v>
      </c>
      <c r="AH19" s="259">
        <v>861.84041542220484</v>
      </c>
      <c r="AI19" s="259">
        <v>862.8709282713711</v>
      </c>
      <c r="AJ19" s="259">
        <v>852.02041520246598</v>
      </c>
      <c r="AK19" s="259">
        <v>0</v>
      </c>
      <c r="AL19" s="259">
        <v>0</v>
      </c>
      <c r="AM19" s="259">
        <v>0</v>
      </c>
      <c r="AN19" s="259">
        <v>0</v>
      </c>
      <c r="AO19" s="259">
        <v>0</v>
      </c>
      <c r="AP19" s="259">
        <v>0</v>
      </c>
      <c r="AQ19" s="259">
        <v>0</v>
      </c>
    </row>
    <row r="20" spans="1:45" s="251" customFormat="1" ht="24" customHeight="1">
      <c r="A20" s="252" t="s">
        <v>156</v>
      </c>
      <c r="B20" s="253" t="s">
        <v>119</v>
      </c>
      <c r="C20" s="254" t="s">
        <v>120</v>
      </c>
      <c r="D20" s="253" t="s">
        <v>121</v>
      </c>
      <c r="E20" s="253" t="s">
        <v>122</v>
      </c>
      <c r="F20" s="254" t="s">
        <v>123</v>
      </c>
      <c r="G20" s="254" t="s">
        <v>124</v>
      </c>
      <c r="H20" s="254" t="s">
        <v>125</v>
      </c>
      <c r="I20" s="254" t="s">
        <v>126</v>
      </c>
      <c r="J20" s="254" t="s">
        <v>127</v>
      </c>
      <c r="K20" s="254" t="s">
        <v>128</v>
      </c>
      <c r="L20" s="254" t="s">
        <v>129</v>
      </c>
      <c r="M20" s="254" t="s">
        <v>130</v>
      </c>
      <c r="N20" s="254" t="s">
        <v>131</v>
      </c>
      <c r="O20" s="254" t="s">
        <v>132</v>
      </c>
      <c r="P20" s="255" t="s">
        <v>133</v>
      </c>
      <c r="Q20" s="255" t="s">
        <v>134</v>
      </c>
      <c r="R20" s="255" t="s">
        <v>135</v>
      </c>
      <c r="S20" s="255" t="s">
        <v>136</v>
      </c>
      <c r="T20" s="255" t="s">
        <v>137</v>
      </c>
      <c r="U20" s="255" t="s">
        <v>55</v>
      </c>
      <c r="V20" s="255" t="s">
        <v>56</v>
      </c>
      <c r="W20" s="255" t="s">
        <v>8</v>
      </c>
      <c r="X20" s="255" t="s">
        <v>9</v>
      </c>
      <c r="Y20" s="255" t="s">
        <v>10</v>
      </c>
      <c r="Z20" s="256" t="s">
        <v>11</v>
      </c>
      <c r="AA20" s="256" t="s">
        <v>12</v>
      </c>
      <c r="AB20" s="256" t="s">
        <v>13</v>
      </c>
      <c r="AC20" s="256" t="s">
        <v>14</v>
      </c>
      <c r="AD20" s="256" t="s">
        <v>15</v>
      </c>
      <c r="AE20" s="256" t="s">
        <v>16</v>
      </c>
      <c r="AF20" s="256" t="s">
        <v>17</v>
      </c>
      <c r="AG20" s="256" t="s">
        <v>18</v>
      </c>
      <c r="AH20" s="256" t="s">
        <v>19</v>
      </c>
      <c r="AI20" s="256" t="s">
        <v>20</v>
      </c>
      <c r="AJ20" s="256" t="s">
        <v>21</v>
      </c>
      <c r="AK20" s="256" t="s">
        <v>22</v>
      </c>
      <c r="AL20" s="256" t="s">
        <v>23</v>
      </c>
      <c r="AM20" s="256" t="s">
        <v>24</v>
      </c>
      <c r="AN20" s="256" t="s">
        <v>25</v>
      </c>
      <c r="AO20" s="256" t="s">
        <v>26</v>
      </c>
      <c r="AP20" s="256" t="s">
        <v>27</v>
      </c>
      <c r="AQ20" s="256" t="s">
        <v>28</v>
      </c>
    </row>
    <row r="21" spans="1:45" s="251" customFormat="1" ht="12" customHeight="1">
      <c r="A21" s="257" t="s">
        <v>495</v>
      </c>
      <c r="B21" s="264">
        <v>0</v>
      </c>
      <c r="C21" s="264">
        <v>0</v>
      </c>
      <c r="D21" s="264">
        <v>0</v>
      </c>
      <c r="E21" s="264">
        <v>0</v>
      </c>
      <c r="F21" s="264">
        <v>0</v>
      </c>
      <c r="G21" s="264">
        <v>0</v>
      </c>
      <c r="H21" s="264">
        <v>0</v>
      </c>
      <c r="I21" s="264">
        <v>0</v>
      </c>
      <c r="J21" s="264">
        <v>0</v>
      </c>
      <c r="K21" s="264">
        <v>0</v>
      </c>
      <c r="L21" s="264">
        <v>0</v>
      </c>
      <c r="M21" s="264">
        <v>0</v>
      </c>
      <c r="N21" s="264">
        <v>0</v>
      </c>
      <c r="O21" s="264">
        <v>0</v>
      </c>
      <c r="P21" s="264">
        <v>0</v>
      </c>
      <c r="Q21" s="264">
        <v>0</v>
      </c>
      <c r="R21" s="264">
        <v>0</v>
      </c>
      <c r="S21" s="264">
        <v>0</v>
      </c>
      <c r="T21" s="264">
        <v>0</v>
      </c>
      <c r="U21" s="264">
        <v>0</v>
      </c>
      <c r="V21" s="264">
        <v>0</v>
      </c>
      <c r="W21" s="264">
        <v>0</v>
      </c>
      <c r="X21" s="264">
        <v>0</v>
      </c>
      <c r="Y21" s="264">
        <v>0</v>
      </c>
      <c r="Z21" s="264">
        <v>0</v>
      </c>
      <c r="AA21" s="264">
        <v>0</v>
      </c>
      <c r="AB21" s="264">
        <v>0</v>
      </c>
      <c r="AC21" s="264">
        <v>0</v>
      </c>
      <c r="AD21" s="264">
        <v>0</v>
      </c>
      <c r="AE21" s="264">
        <v>0</v>
      </c>
      <c r="AF21" s="264">
        <v>58</v>
      </c>
      <c r="AG21" s="264">
        <v>65.311000000000007</v>
      </c>
      <c r="AH21" s="264">
        <v>64.305000000000007</v>
      </c>
      <c r="AI21" s="264">
        <v>114.9</v>
      </c>
      <c r="AJ21" s="264">
        <v>139.79400000000001</v>
      </c>
      <c r="AK21" s="264">
        <v>0</v>
      </c>
      <c r="AL21" s="264">
        <v>0</v>
      </c>
      <c r="AM21" s="264">
        <v>0</v>
      </c>
      <c r="AN21" s="264">
        <v>0</v>
      </c>
      <c r="AO21" s="264">
        <v>0</v>
      </c>
      <c r="AP21" s="264">
        <v>0</v>
      </c>
      <c r="AQ21" s="264">
        <v>0</v>
      </c>
    </row>
    <row r="22" spans="1:45" s="251" customFormat="1" ht="12" customHeight="1">
      <c r="A22" s="257" t="s">
        <v>496</v>
      </c>
      <c r="B22" s="259">
        <v>0</v>
      </c>
      <c r="C22" s="259">
        <v>0</v>
      </c>
      <c r="D22" s="259">
        <v>0</v>
      </c>
      <c r="E22" s="259">
        <v>0</v>
      </c>
      <c r="F22" s="259">
        <v>0</v>
      </c>
      <c r="G22" s="259">
        <v>0</v>
      </c>
      <c r="H22" s="259">
        <v>0</v>
      </c>
      <c r="I22" s="259">
        <v>0</v>
      </c>
      <c r="J22" s="259">
        <v>0</v>
      </c>
      <c r="K22" s="259">
        <v>0</v>
      </c>
      <c r="L22" s="259">
        <v>0</v>
      </c>
      <c r="M22" s="259">
        <v>0</v>
      </c>
      <c r="N22" s="259">
        <v>0</v>
      </c>
      <c r="O22" s="259">
        <v>0</v>
      </c>
      <c r="P22" s="259">
        <v>0</v>
      </c>
      <c r="Q22" s="259">
        <v>0</v>
      </c>
      <c r="R22" s="259">
        <v>0</v>
      </c>
      <c r="S22" s="259">
        <v>0</v>
      </c>
      <c r="T22" s="259">
        <v>0</v>
      </c>
      <c r="U22" s="259">
        <v>0</v>
      </c>
      <c r="V22" s="259">
        <v>0</v>
      </c>
      <c r="W22" s="259">
        <v>0</v>
      </c>
      <c r="X22" s="259">
        <v>0</v>
      </c>
      <c r="Y22" s="259">
        <v>0</v>
      </c>
      <c r="Z22" s="259">
        <v>0</v>
      </c>
      <c r="AA22" s="259">
        <v>0</v>
      </c>
      <c r="AB22" s="259">
        <v>0</v>
      </c>
      <c r="AC22" s="259">
        <v>0</v>
      </c>
      <c r="AD22" s="259">
        <v>0</v>
      </c>
      <c r="AE22" s="259">
        <v>0</v>
      </c>
      <c r="AF22" s="259">
        <v>205</v>
      </c>
      <c r="AG22" s="259">
        <v>204.86950400000001</v>
      </c>
      <c r="AH22" s="259">
        <v>199.783511</v>
      </c>
      <c r="AI22" s="259">
        <v>359</v>
      </c>
      <c r="AJ22" s="259">
        <v>432.65208100000001</v>
      </c>
      <c r="AK22" s="259">
        <v>0</v>
      </c>
      <c r="AL22" s="259">
        <v>0</v>
      </c>
      <c r="AM22" s="259">
        <v>0</v>
      </c>
      <c r="AN22" s="259">
        <v>0</v>
      </c>
      <c r="AO22" s="259">
        <v>0</v>
      </c>
      <c r="AP22" s="259">
        <v>0</v>
      </c>
      <c r="AQ22" s="259">
        <v>0</v>
      </c>
    </row>
    <row r="23" spans="1:45" s="251" customFormat="1" ht="12" customHeight="1">
      <c r="A23" s="257" t="s">
        <v>497</v>
      </c>
      <c r="B23" s="260">
        <v>0</v>
      </c>
      <c r="C23" s="260">
        <v>0</v>
      </c>
      <c r="D23" s="260">
        <v>0</v>
      </c>
      <c r="E23" s="260">
        <v>0</v>
      </c>
      <c r="F23" s="260">
        <v>0</v>
      </c>
      <c r="G23" s="260">
        <v>0</v>
      </c>
      <c r="H23" s="260">
        <v>0</v>
      </c>
      <c r="I23" s="260">
        <v>0</v>
      </c>
      <c r="J23" s="260">
        <v>0</v>
      </c>
      <c r="K23" s="260">
        <v>0</v>
      </c>
      <c r="L23" s="260">
        <v>0</v>
      </c>
      <c r="M23" s="260">
        <v>0</v>
      </c>
      <c r="N23" s="260">
        <v>0</v>
      </c>
      <c r="O23" s="260">
        <v>0</v>
      </c>
      <c r="P23" s="260">
        <v>0</v>
      </c>
      <c r="Q23" s="260">
        <v>0</v>
      </c>
      <c r="R23" s="260">
        <v>0</v>
      </c>
      <c r="S23" s="260">
        <v>0</v>
      </c>
      <c r="T23" s="260">
        <v>0</v>
      </c>
      <c r="U23" s="260">
        <v>0</v>
      </c>
      <c r="V23" s="260">
        <v>0</v>
      </c>
      <c r="W23" s="260">
        <v>0</v>
      </c>
      <c r="X23" s="260">
        <v>0</v>
      </c>
      <c r="Y23" s="260">
        <v>0</v>
      </c>
      <c r="Z23" s="260">
        <v>0</v>
      </c>
      <c r="AA23" s="260">
        <v>0</v>
      </c>
      <c r="AB23" s="260">
        <v>0</v>
      </c>
      <c r="AC23" s="260">
        <v>0</v>
      </c>
      <c r="AD23" s="260">
        <v>0</v>
      </c>
      <c r="AE23" s="260">
        <v>0</v>
      </c>
      <c r="AF23" s="261">
        <v>246.59031941031938</v>
      </c>
      <c r="AG23" s="261">
        <v>240.75577130060154</v>
      </c>
      <c r="AH23" s="261">
        <v>222.32822881765196</v>
      </c>
      <c r="AI23" s="261">
        <v>408.06949584631604</v>
      </c>
      <c r="AJ23" s="261">
        <v>485.78820472208287</v>
      </c>
      <c r="AK23" s="260">
        <v>0</v>
      </c>
      <c r="AL23" s="260">
        <v>0</v>
      </c>
      <c r="AM23" s="260">
        <v>0</v>
      </c>
      <c r="AN23" s="260">
        <v>0</v>
      </c>
      <c r="AO23" s="262">
        <v>0</v>
      </c>
      <c r="AP23" s="262">
        <v>0</v>
      </c>
      <c r="AQ23" s="262">
        <v>0</v>
      </c>
    </row>
    <row r="24" spans="1:45" s="251" customFormat="1" ht="12" customHeight="1">
      <c r="A24" s="257" t="s">
        <v>498</v>
      </c>
      <c r="B24" s="259">
        <v>0</v>
      </c>
      <c r="C24" s="259">
        <v>0</v>
      </c>
      <c r="D24" s="259">
        <v>0</v>
      </c>
      <c r="E24" s="259">
        <v>0</v>
      </c>
      <c r="F24" s="259">
        <v>0</v>
      </c>
      <c r="G24" s="259">
        <v>0</v>
      </c>
      <c r="H24" s="259">
        <v>0</v>
      </c>
      <c r="I24" s="259">
        <v>0</v>
      </c>
      <c r="J24" s="259">
        <v>0</v>
      </c>
      <c r="K24" s="259">
        <v>0</v>
      </c>
      <c r="L24" s="259">
        <v>0</v>
      </c>
      <c r="M24" s="259">
        <v>0</v>
      </c>
      <c r="N24" s="259">
        <v>0</v>
      </c>
      <c r="O24" s="259">
        <v>0</v>
      </c>
      <c r="P24" s="259">
        <v>0</v>
      </c>
      <c r="Q24" s="259">
        <v>0</v>
      </c>
      <c r="R24" s="259">
        <v>0</v>
      </c>
      <c r="S24" s="259">
        <v>0</v>
      </c>
      <c r="T24" s="259">
        <v>0</v>
      </c>
      <c r="U24" s="259">
        <v>0</v>
      </c>
      <c r="V24" s="259">
        <v>0</v>
      </c>
      <c r="W24" s="259">
        <v>0</v>
      </c>
      <c r="X24" s="259">
        <v>0</v>
      </c>
      <c r="Y24" s="259">
        <v>0</v>
      </c>
      <c r="Z24" s="259">
        <v>0</v>
      </c>
      <c r="AA24" s="259">
        <v>0</v>
      </c>
      <c r="AB24" s="259">
        <v>0</v>
      </c>
      <c r="AC24" s="259">
        <v>0</v>
      </c>
      <c r="AD24" s="259">
        <v>0</v>
      </c>
      <c r="AE24" s="259">
        <v>0</v>
      </c>
      <c r="AF24" s="259">
        <v>3534.4827586206898</v>
      </c>
      <c r="AG24" s="259">
        <v>3136.8299980095235</v>
      </c>
      <c r="AH24" s="259">
        <v>3106.8114610061421</v>
      </c>
      <c r="AI24" s="259">
        <v>3124.4560487380331</v>
      </c>
      <c r="AJ24" s="259">
        <v>3094.9259696410431</v>
      </c>
      <c r="AK24" s="259">
        <v>0</v>
      </c>
      <c r="AL24" s="259">
        <v>0</v>
      </c>
      <c r="AM24" s="259">
        <v>0</v>
      </c>
      <c r="AN24" s="259">
        <v>0</v>
      </c>
      <c r="AO24" s="259">
        <v>0</v>
      </c>
      <c r="AP24" s="259">
        <v>0</v>
      </c>
      <c r="AQ24" s="259">
        <v>0</v>
      </c>
    </row>
    <row r="25" spans="1:45">
      <c r="A25" s="257" t="s">
        <v>499</v>
      </c>
      <c r="B25" s="259">
        <v>0</v>
      </c>
      <c r="C25" s="259">
        <v>0</v>
      </c>
      <c r="D25" s="259">
        <v>0</v>
      </c>
      <c r="E25" s="259">
        <v>0</v>
      </c>
      <c r="F25" s="259">
        <v>0</v>
      </c>
      <c r="G25" s="259">
        <v>0</v>
      </c>
      <c r="H25" s="259">
        <v>0</v>
      </c>
      <c r="I25" s="259">
        <v>0</v>
      </c>
      <c r="J25" s="259">
        <v>0</v>
      </c>
      <c r="K25" s="259">
        <v>0</v>
      </c>
      <c r="L25" s="259">
        <v>0</v>
      </c>
      <c r="M25" s="259">
        <v>0</v>
      </c>
      <c r="N25" s="259">
        <v>0</v>
      </c>
      <c r="O25" s="259">
        <v>0</v>
      </c>
      <c r="P25" s="259">
        <v>0</v>
      </c>
      <c r="Q25" s="259">
        <v>0</v>
      </c>
      <c r="R25" s="259">
        <v>0</v>
      </c>
      <c r="S25" s="259">
        <v>0</v>
      </c>
      <c r="T25" s="259">
        <v>0</v>
      </c>
      <c r="U25" s="259">
        <v>0</v>
      </c>
      <c r="V25" s="259">
        <v>0</v>
      </c>
      <c r="W25" s="259">
        <v>0</v>
      </c>
      <c r="X25" s="259">
        <v>0</v>
      </c>
      <c r="Y25" s="259">
        <v>0</v>
      </c>
      <c r="Z25" s="259">
        <v>0</v>
      </c>
      <c r="AA25" s="259">
        <v>0</v>
      </c>
      <c r="AB25" s="259">
        <v>0</v>
      </c>
      <c r="AC25" s="259">
        <v>0</v>
      </c>
      <c r="AD25" s="259">
        <v>0</v>
      </c>
      <c r="AE25" s="259">
        <v>0</v>
      </c>
      <c r="AF25" s="259">
        <v>4251.5572312124032</v>
      </c>
      <c r="AG25" s="259">
        <v>3686.2974277013291</v>
      </c>
      <c r="AH25" s="259">
        <v>3457.4018943729402</v>
      </c>
      <c r="AI25" s="259">
        <v>3551.5186757729853</v>
      </c>
      <c r="AJ25" s="259">
        <v>3475.0290049793471</v>
      </c>
      <c r="AK25" s="259">
        <v>0</v>
      </c>
      <c r="AL25" s="259">
        <v>0</v>
      </c>
      <c r="AM25" s="259">
        <v>0</v>
      </c>
      <c r="AN25" s="259">
        <v>0</v>
      </c>
      <c r="AO25" s="259">
        <v>0</v>
      </c>
      <c r="AP25" s="259">
        <v>0</v>
      </c>
      <c r="AQ25" s="259">
        <v>0</v>
      </c>
    </row>
    <row r="26" spans="1:45" s="251" customFormat="1" ht="23.25" customHeight="1">
      <c r="A26" s="252" t="s">
        <v>165</v>
      </c>
      <c r="B26" s="253" t="s">
        <v>119</v>
      </c>
      <c r="C26" s="254" t="s">
        <v>120</v>
      </c>
      <c r="D26" s="253" t="s">
        <v>121</v>
      </c>
      <c r="E26" s="253" t="s">
        <v>122</v>
      </c>
      <c r="F26" s="254" t="s">
        <v>123</v>
      </c>
      <c r="G26" s="254" t="s">
        <v>124</v>
      </c>
      <c r="H26" s="254" t="s">
        <v>125</v>
      </c>
      <c r="I26" s="254" t="s">
        <v>126</v>
      </c>
      <c r="J26" s="254" t="s">
        <v>127</v>
      </c>
      <c r="K26" s="254" t="s">
        <v>128</v>
      </c>
      <c r="L26" s="254" t="s">
        <v>129</v>
      </c>
      <c r="M26" s="254" t="s">
        <v>130</v>
      </c>
      <c r="N26" s="254" t="s">
        <v>131</v>
      </c>
      <c r="O26" s="254" t="s">
        <v>132</v>
      </c>
      <c r="P26" s="255" t="s">
        <v>133</v>
      </c>
      <c r="Q26" s="255" t="s">
        <v>134</v>
      </c>
      <c r="R26" s="255" t="s">
        <v>135</v>
      </c>
      <c r="S26" s="255" t="s">
        <v>136</v>
      </c>
      <c r="T26" s="255" t="s">
        <v>137</v>
      </c>
      <c r="U26" s="255" t="s">
        <v>55</v>
      </c>
      <c r="V26" s="255" t="s">
        <v>56</v>
      </c>
      <c r="W26" s="255" t="s">
        <v>8</v>
      </c>
      <c r="X26" s="255" t="s">
        <v>9</v>
      </c>
      <c r="Y26" s="255" t="s">
        <v>10</v>
      </c>
      <c r="Z26" s="256" t="s">
        <v>11</v>
      </c>
      <c r="AA26" s="256" t="s">
        <v>12</v>
      </c>
      <c r="AB26" s="256" t="s">
        <v>13</v>
      </c>
      <c r="AC26" s="256" t="s">
        <v>14</v>
      </c>
      <c r="AD26" s="256" t="s">
        <v>15</v>
      </c>
      <c r="AE26" s="256" t="s">
        <v>16</v>
      </c>
      <c r="AF26" s="256" t="s">
        <v>17</v>
      </c>
      <c r="AG26" s="256" t="s">
        <v>18</v>
      </c>
      <c r="AH26" s="256" t="s">
        <v>19</v>
      </c>
      <c r="AI26" s="256" t="s">
        <v>20</v>
      </c>
      <c r="AJ26" s="256" t="s">
        <v>21</v>
      </c>
      <c r="AK26" s="256" t="s">
        <v>22</v>
      </c>
      <c r="AL26" s="256" t="s">
        <v>23</v>
      </c>
      <c r="AM26" s="256" t="s">
        <v>24</v>
      </c>
      <c r="AN26" s="256" t="s">
        <v>25</v>
      </c>
      <c r="AO26" s="256" t="s">
        <v>26</v>
      </c>
      <c r="AP26" s="256" t="s">
        <v>27</v>
      </c>
      <c r="AQ26" s="256" t="s">
        <v>28</v>
      </c>
    </row>
    <row r="27" spans="1:45" s="251" customFormat="1" ht="12" customHeight="1">
      <c r="A27" s="257" t="s">
        <v>495</v>
      </c>
      <c r="B27" s="258">
        <v>686.66099999999994</v>
      </c>
      <c r="C27" s="258">
        <v>845.27499999999998</v>
      </c>
      <c r="D27" s="258">
        <v>852.47500000000002</v>
      </c>
      <c r="E27" s="258">
        <v>925.66</v>
      </c>
      <c r="F27" s="258">
        <v>819.09299999999996</v>
      </c>
      <c r="G27" s="258">
        <v>739.346</v>
      </c>
      <c r="H27" s="258">
        <v>720.09699999999998</v>
      </c>
      <c r="I27" s="258">
        <v>771.79600000000005</v>
      </c>
      <c r="J27" s="258">
        <v>735.45600000000002</v>
      </c>
      <c r="K27" s="258">
        <v>728.39800000000002</v>
      </c>
      <c r="L27" s="258">
        <v>689.81200000000001</v>
      </c>
      <c r="M27" s="258">
        <v>685.505</v>
      </c>
      <c r="N27" s="258">
        <v>682.69200000000001</v>
      </c>
      <c r="O27" s="258">
        <v>676.65</v>
      </c>
      <c r="P27" s="258">
        <v>687.43600000000004</v>
      </c>
      <c r="Q27" s="258">
        <v>697.30399999999997</v>
      </c>
      <c r="R27" s="258">
        <v>714.44</v>
      </c>
      <c r="S27" s="258">
        <v>711.90599999999995</v>
      </c>
      <c r="T27" s="258">
        <v>700.80499999999995</v>
      </c>
      <c r="U27" s="258">
        <v>702.36500000000001</v>
      </c>
      <c r="V27" s="258">
        <v>691.11500000000001</v>
      </c>
      <c r="W27" s="258">
        <v>745.86400000000003</v>
      </c>
      <c r="X27" s="258">
        <v>743.59900000000005</v>
      </c>
      <c r="Y27" s="258">
        <v>732.904</v>
      </c>
      <c r="Z27" s="258">
        <v>712.59900000000005</v>
      </c>
      <c r="AA27" s="258">
        <v>740.60199999999998</v>
      </c>
      <c r="AB27" s="258">
        <v>759.16099999999994</v>
      </c>
      <c r="AC27" s="258">
        <v>764.63599999999997</v>
      </c>
      <c r="AD27" s="258">
        <v>810.803</v>
      </c>
      <c r="AE27" s="258">
        <v>710.90700000000004</v>
      </c>
      <c r="AF27" s="258">
        <v>694.93399999999997</v>
      </c>
      <c r="AG27" s="258">
        <v>697.69500000000005</v>
      </c>
      <c r="AH27" s="258">
        <v>677.91499999999996</v>
      </c>
      <c r="AI27" s="258">
        <v>733.38300000000004</v>
      </c>
      <c r="AJ27" s="258">
        <v>718.42700000000002</v>
      </c>
      <c r="AK27" s="258">
        <v>704.21100000000001</v>
      </c>
      <c r="AL27" s="258">
        <v>693.9</v>
      </c>
      <c r="AM27" s="258">
        <v>671.899</v>
      </c>
      <c r="AN27" s="258">
        <v>651.40899999999999</v>
      </c>
      <c r="AO27" s="258">
        <v>634.93100000000004</v>
      </c>
      <c r="AP27" s="258">
        <v>616.98800000000006</v>
      </c>
      <c r="AQ27" s="258">
        <v>601.29884917902586</v>
      </c>
    </row>
    <row r="28" spans="1:45" s="251" customFormat="1" ht="12" customHeight="1">
      <c r="A28" s="257" t="s">
        <v>496</v>
      </c>
      <c r="B28" s="260">
        <v>389.3</v>
      </c>
      <c r="C28" s="260">
        <v>389.3</v>
      </c>
      <c r="D28" s="260">
        <v>433.80200000000002</v>
      </c>
      <c r="E28" s="260">
        <v>547.02300000000002</v>
      </c>
      <c r="F28" s="260">
        <v>547.72199999999998</v>
      </c>
      <c r="G28" s="260">
        <v>545.99900000000002</v>
      </c>
      <c r="H28" s="260">
        <v>523.91</v>
      </c>
      <c r="I28" s="260">
        <v>584.04300000000001</v>
      </c>
      <c r="J28" s="260">
        <v>553.45600000000002</v>
      </c>
      <c r="K28" s="260">
        <v>590.399</v>
      </c>
      <c r="L28" s="260">
        <v>563.95699999999999</v>
      </c>
      <c r="M28" s="260">
        <v>590.94200000000001</v>
      </c>
      <c r="N28" s="260">
        <v>588.24800000000005</v>
      </c>
      <c r="O28" s="260">
        <v>608.99699999999996</v>
      </c>
      <c r="P28" s="260">
        <v>600.99900000000002</v>
      </c>
      <c r="Q28" s="260">
        <v>594.49900000000002</v>
      </c>
      <c r="R28" s="260">
        <v>614.79700000000003</v>
      </c>
      <c r="S28" s="260">
        <v>616.50599999999997</v>
      </c>
      <c r="T28" s="260">
        <v>615.78700000000003</v>
      </c>
      <c r="U28" s="260">
        <v>614.91999999999996</v>
      </c>
      <c r="V28" s="260">
        <v>614.96299999999997</v>
      </c>
      <c r="W28" s="260">
        <v>814.63800000000003</v>
      </c>
      <c r="X28" s="260">
        <v>814.61800000000005</v>
      </c>
      <c r="Y28" s="260">
        <v>850.12199999999996</v>
      </c>
      <c r="Z28" s="260">
        <v>930.35199999999998</v>
      </c>
      <c r="AA28" s="260">
        <v>1003.004</v>
      </c>
      <c r="AB28" s="260">
        <v>1005.716</v>
      </c>
      <c r="AC28" s="260">
        <v>1000.26</v>
      </c>
      <c r="AD28" s="260">
        <v>993.87099999999998</v>
      </c>
      <c r="AE28" s="260">
        <v>983.95399999999995</v>
      </c>
      <c r="AF28" s="260">
        <v>973.98</v>
      </c>
      <c r="AG28" s="260">
        <v>973.88400000000001</v>
      </c>
      <c r="AH28" s="260">
        <v>973.96400000000006</v>
      </c>
      <c r="AI28" s="260">
        <v>972.43100000000004</v>
      </c>
      <c r="AJ28" s="260">
        <v>974.26</v>
      </c>
      <c r="AK28" s="260">
        <v>972.43100000000004</v>
      </c>
      <c r="AL28" s="260">
        <v>965.24400000000003</v>
      </c>
      <c r="AM28" s="260">
        <v>980.73199999999997</v>
      </c>
      <c r="AN28" s="260">
        <v>981.33799999999997</v>
      </c>
      <c r="AO28" s="262">
        <v>981.33799999999997</v>
      </c>
      <c r="AP28" s="262">
        <v>959.59699999999998</v>
      </c>
      <c r="AQ28" s="262">
        <v>959.59699999999998</v>
      </c>
    </row>
    <row r="29" spans="1:45" s="251" customFormat="1" ht="12" customHeight="1">
      <c r="A29" s="257" t="s">
        <v>497</v>
      </c>
      <c r="B29" s="260">
        <v>1668.917509632224</v>
      </c>
      <c r="C29" s="260">
        <v>1562.2162262295083</v>
      </c>
      <c r="D29" s="260">
        <v>1616.2656982039573</v>
      </c>
      <c r="E29" s="260">
        <v>1831.7862117373461</v>
      </c>
      <c r="F29" s="260">
        <v>1621.2173820072553</v>
      </c>
      <c r="G29" s="260">
        <v>1459.0929171834061</v>
      </c>
      <c r="H29" s="260">
        <v>1315.3418795897437</v>
      </c>
      <c r="I29" s="260">
        <v>1431.0865845645644</v>
      </c>
      <c r="J29" s="260">
        <v>1301.4244036119119</v>
      </c>
      <c r="K29" s="260">
        <v>1340.6438739703156</v>
      </c>
      <c r="L29" s="260">
        <v>1260.7194356347031</v>
      </c>
      <c r="M29" s="260">
        <v>1271.1276661862917</v>
      </c>
      <c r="N29" s="260">
        <v>1215.1466238649789</v>
      </c>
      <c r="O29" s="260">
        <v>1198.3435662540192</v>
      </c>
      <c r="P29" s="260">
        <v>1128.1912669785274</v>
      </c>
      <c r="Q29" s="260">
        <v>1068.4657284434657</v>
      </c>
      <c r="R29" s="260">
        <v>1071.12952627758</v>
      </c>
      <c r="S29" s="260">
        <v>1045.097214099723</v>
      </c>
      <c r="T29" s="260">
        <v>1015.7414864016173</v>
      </c>
      <c r="U29" s="260">
        <v>987.04135816393443</v>
      </c>
      <c r="V29" s="260">
        <v>958.81740712101907</v>
      </c>
      <c r="W29" s="260">
        <v>1242.4422272149534</v>
      </c>
      <c r="X29" s="260">
        <v>1221.8571185539217</v>
      </c>
      <c r="Y29" s="260">
        <v>1248.3381157288545</v>
      </c>
      <c r="Z29" s="260">
        <v>1317.9232909259258</v>
      </c>
      <c r="AA29" s="260">
        <v>1383.2188008112676</v>
      </c>
      <c r="AB29" s="260">
        <v>1366.9361286840647</v>
      </c>
      <c r="AC29" s="260">
        <v>1331.4281911908645</v>
      </c>
      <c r="AD29" s="260">
        <v>1284.5074266420274</v>
      </c>
      <c r="AE29" s="260">
        <v>1232.6415754554757</v>
      </c>
      <c r="AF29" s="260">
        <v>1171.5806795085996</v>
      </c>
      <c r="AG29" s="260">
        <v>1144.4758199703313</v>
      </c>
      <c r="AH29" s="260">
        <v>1083.8716867487408</v>
      </c>
      <c r="AI29" s="260">
        <v>1105.346595864426</v>
      </c>
      <c r="AJ29" s="260">
        <v>1093.9136482104113</v>
      </c>
      <c r="AK29" s="260">
        <v>1053.6268923168172</v>
      </c>
      <c r="AL29" s="260">
        <v>1031.3142406243453</v>
      </c>
      <c r="AM29" s="260">
        <v>1027.7122183256563</v>
      </c>
      <c r="AN29" s="260">
        <v>1008.2594067911857</v>
      </c>
      <c r="AO29" s="262">
        <v>1006.5525977691555</v>
      </c>
      <c r="AP29" s="262">
        <v>976.10155639588288</v>
      </c>
      <c r="AQ29" s="262">
        <v>959.59699999999998</v>
      </c>
      <c r="AS29" s="266"/>
    </row>
    <row r="30" spans="1:45" s="251" customFormat="1" ht="12" customHeight="1">
      <c r="A30" s="257" t="s">
        <v>498</v>
      </c>
      <c r="B30" s="259">
        <v>566.94642625691574</v>
      </c>
      <c r="C30" s="259">
        <v>460.56017272485286</v>
      </c>
      <c r="D30" s="259">
        <v>508.8735740051028</v>
      </c>
      <c r="E30" s="259">
        <v>590.95456215024956</v>
      </c>
      <c r="F30" s="259">
        <v>668.69329856316688</v>
      </c>
      <c r="G30" s="259">
        <v>738.48915122283745</v>
      </c>
      <c r="H30" s="259">
        <v>727.55475998372435</v>
      </c>
      <c r="I30" s="259">
        <v>756.73234896267923</v>
      </c>
      <c r="J30" s="259">
        <v>752.53448200844105</v>
      </c>
      <c r="K30" s="259">
        <v>810.54451000689176</v>
      </c>
      <c r="L30" s="259">
        <v>817.55173873461172</v>
      </c>
      <c r="M30" s="259">
        <v>862.0535225855391</v>
      </c>
      <c r="N30" s="259">
        <v>861.65943060706729</v>
      </c>
      <c r="O30" s="259">
        <v>900.01773442695639</v>
      </c>
      <c r="P30" s="259">
        <v>874.26174945740399</v>
      </c>
      <c r="Q30" s="259">
        <v>852.56789004508801</v>
      </c>
      <c r="R30" s="259">
        <v>860.52992553608419</v>
      </c>
      <c r="S30" s="259">
        <v>865.99354409149532</v>
      </c>
      <c r="T30" s="259">
        <v>878.68522627549748</v>
      </c>
      <c r="U30" s="259">
        <v>875.49920625315895</v>
      </c>
      <c r="V30" s="259">
        <v>889.81283867373736</v>
      </c>
      <c r="W30" s="259">
        <v>1092.2071584095759</v>
      </c>
      <c r="X30" s="259">
        <v>1095.507121445833</v>
      </c>
      <c r="Y30" s="259">
        <v>1159.9363627432788</v>
      </c>
      <c r="Z30" s="259">
        <v>1305.575786662625</v>
      </c>
      <c r="AA30" s="259">
        <v>1354.309062087329</v>
      </c>
      <c r="AB30" s="259">
        <v>1324.7730059895068</v>
      </c>
      <c r="AC30" s="259">
        <v>1308.1518526462264</v>
      </c>
      <c r="AD30" s="259">
        <v>1225.7860417388688</v>
      </c>
      <c r="AE30" s="259">
        <v>1384.0825874551804</v>
      </c>
      <c r="AF30" s="259">
        <v>1401.5431681281964</v>
      </c>
      <c r="AG30" s="259">
        <v>1395.8592221529464</v>
      </c>
      <c r="AH30" s="259">
        <v>1436.705191653821</v>
      </c>
      <c r="AI30" s="259">
        <v>1325.9524695827417</v>
      </c>
      <c r="AJ30" s="259">
        <v>1356.1015941772789</v>
      </c>
      <c r="AK30" s="259">
        <v>1380.8801623377085</v>
      </c>
      <c r="AL30" s="259">
        <v>1391.0419368785128</v>
      </c>
      <c r="AM30" s="259">
        <v>1459.6419997648457</v>
      </c>
      <c r="AN30" s="259">
        <v>1506.4851729098002</v>
      </c>
      <c r="AO30" s="259">
        <v>1545.5821183719174</v>
      </c>
      <c r="AP30" s="259">
        <v>1555.2928095846271</v>
      </c>
      <c r="AQ30" s="259">
        <v>1595.8736679941612</v>
      </c>
    </row>
    <row r="31" spans="1:45">
      <c r="A31" s="257" t="s">
        <v>499</v>
      </c>
      <c r="B31" s="259">
        <v>2430.4824500477298</v>
      </c>
      <c r="C31" s="259">
        <v>1848.1751219774726</v>
      </c>
      <c r="D31" s="259">
        <v>1895.9684427155721</v>
      </c>
      <c r="E31" s="259">
        <v>1978.8974480234062</v>
      </c>
      <c r="F31" s="259">
        <v>1979.2836491182995</v>
      </c>
      <c r="G31" s="259">
        <v>1973.4913250134662</v>
      </c>
      <c r="H31" s="259">
        <v>1826.6176356653946</v>
      </c>
      <c r="I31" s="259">
        <v>1854.2290768085925</v>
      </c>
      <c r="J31" s="259">
        <v>1769.5476053114148</v>
      </c>
      <c r="K31" s="259">
        <v>1840.5375549772452</v>
      </c>
      <c r="L31" s="259">
        <v>1827.6275791588189</v>
      </c>
      <c r="M31" s="259">
        <v>1854.2937924395762</v>
      </c>
      <c r="N31" s="259">
        <v>1779.9338850681988</v>
      </c>
      <c r="O31" s="259">
        <v>1770.9947036932226</v>
      </c>
      <c r="P31" s="259">
        <v>1641.1582561555219</v>
      </c>
      <c r="Q31" s="259">
        <v>1532.2810832054106</v>
      </c>
      <c r="R31" s="259">
        <v>1499.2574971692234</v>
      </c>
      <c r="S31" s="259">
        <v>1468.0269784209195</v>
      </c>
      <c r="T31" s="259">
        <v>1449.3924649533285</v>
      </c>
      <c r="U31" s="259">
        <v>1405.311139028759</v>
      </c>
      <c r="V31" s="259">
        <v>1387.3485702394235</v>
      </c>
      <c r="W31" s="259">
        <v>1665.775834756676</v>
      </c>
      <c r="X31" s="259">
        <v>1643.1667048421552</v>
      </c>
      <c r="Y31" s="259">
        <v>1703.2764396549267</v>
      </c>
      <c r="Z31" s="259">
        <v>1849.459921956003</v>
      </c>
      <c r="AA31" s="259">
        <v>1867.6952004062473</v>
      </c>
      <c r="AB31" s="259">
        <v>1800.5879236210299</v>
      </c>
      <c r="AC31" s="259">
        <v>1741.2575280144597</v>
      </c>
      <c r="AD31" s="259">
        <v>1584.2410877143122</v>
      </c>
      <c r="AE31" s="259">
        <v>1733.8998989396302</v>
      </c>
      <c r="AF31" s="259">
        <v>1685.887695102844</v>
      </c>
      <c r="AG31" s="259">
        <v>1640.366951132416</v>
      </c>
      <c r="AH31" s="259">
        <v>1598.8312498598509</v>
      </c>
      <c r="AI31" s="259">
        <v>1507.1887347599086</v>
      </c>
      <c r="AJ31" s="259">
        <v>1522.6510810568248</v>
      </c>
      <c r="AK31" s="259">
        <v>1496.1806792521238</v>
      </c>
      <c r="AL31" s="259">
        <v>1486.2577325613854</v>
      </c>
      <c r="AM31" s="259">
        <v>1529.5635479821465</v>
      </c>
      <c r="AN31" s="259">
        <v>1547.8131355126898</v>
      </c>
      <c r="AO31" s="259">
        <v>1585.2944615543347</v>
      </c>
      <c r="AP31" s="259">
        <v>1582.0430160649523</v>
      </c>
      <c r="AQ31" s="259">
        <v>1595.8736679941612</v>
      </c>
    </row>
    <row r="32" spans="1:45" ht="22.5" customHeight="1">
      <c r="A32" s="252" t="s">
        <v>501</v>
      </c>
      <c r="B32" s="253" t="s">
        <v>119</v>
      </c>
      <c r="C32" s="254" t="s">
        <v>120</v>
      </c>
      <c r="D32" s="253" t="s">
        <v>121</v>
      </c>
      <c r="E32" s="253" t="s">
        <v>122</v>
      </c>
      <c r="F32" s="254" t="s">
        <v>123</v>
      </c>
      <c r="G32" s="254" t="s">
        <v>124</v>
      </c>
      <c r="H32" s="254" t="s">
        <v>125</v>
      </c>
      <c r="I32" s="254" t="s">
        <v>126</v>
      </c>
      <c r="J32" s="254" t="s">
        <v>127</v>
      </c>
      <c r="K32" s="254" t="s">
        <v>128</v>
      </c>
      <c r="L32" s="254" t="s">
        <v>129</v>
      </c>
      <c r="M32" s="254" t="s">
        <v>130</v>
      </c>
      <c r="N32" s="254" t="s">
        <v>131</v>
      </c>
      <c r="O32" s="254" t="s">
        <v>132</v>
      </c>
      <c r="P32" s="255" t="s">
        <v>133</v>
      </c>
      <c r="Q32" s="255" t="s">
        <v>134</v>
      </c>
      <c r="R32" s="255" t="s">
        <v>135</v>
      </c>
      <c r="S32" s="255" t="s">
        <v>136</v>
      </c>
      <c r="T32" s="255" t="s">
        <v>137</v>
      </c>
      <c r="U32" s="255" t="s">
        <v>55</v>
      </c>
      <c r="V32" s="255" t="s">
        <v>56</v>
      </c>
      <c r="W32" s="255" t="s">
        <v>8</v>
      </c>
      <c r="X32" s="255" t="s">
        <v>9</v>
      </c>
      <c r="Y32" s="255" t="s">
        <v>10</v>
      </c>
      <c r="Z32" s="256" t="s">
        <v>11</v>
      </c>
      <c r="AA32" s="256" t="s">
        <v>12</v>
      </c>
      <c r="AB32" s="256" t="s">
        <v>13</v>
      </c>
      <c r="AC32" s="256" t="s">
        <v>14</v>
      </c>
      <c r="AD32" s="256" t="s">
        <v>15</v>
      </c>
      <c r="AE32" s="256" t="s">
        <v>16</v>
      </c>
      <c r="AF32" s="256" t="s">
        <v>17</v>
      </c>
      <c r="AG32" s="256" t="s">
        <v>18</v>
      </c>
      <c r="AH32" s="256" t="s">
        <v>19</v>
      </c>
      <c r="AI32" s="256" t="s">
        <v>20</v>
      </c>
      <c r="AJ32" s="256" t="s">
        <v>21</v>
      </c>
      <c r="AK32" s="256" t="s">
        <v>22</v>
      </c>
      <c r="AL32" s="256" t="s">
        <v>23</v>
      </c>
      <c r="AM32" s="256" t="s">
        <v>24</v>
      </c>
      <c r="AN32" s="256" t="s">
        <v>25</v>
      </c>
      <c r="AO32" s="256" t="s">
        <v>26</v>
      </c>
      <c r="AP32" s="256" t="s">
        <v>27</v>
      </c>
      <c r="AQ32" s="256" t="s">
        <v>28</v>
      </c>
    </row>
    <row r="33" spans="1:43">
      <c r="A33" s="257" t="s">
        <v>495</v>
      </c>
      <c r="B33" s="258">
        <v>764.59100000000001</v>
      </c>
      <c r="C33" s="258">
        <v>795.13400000000001</v>
      </c>
      <c r="D33" s="258">
        <v>808.61599999999999</v>
      </c>
      <c r="E33" s="258">
        <v>958.28300000000002</v>
      </c>
      <c r="F33" s="258">
        <v>813.37199999999996</v>
      </c>
      <c r="G33" s="258">
        <v>684.06700000000001</v>
      </c>
      <c r="H33" s="258">
        <v>674.90099999999995</v>
      </c>
      <c r="I33" s="258">
        <v>718.58799999999997</v>
      </c>
      <c r="J33" s="258">
        <v>697.17600000000004</v>
      </c>
      <c r="K33" s="258">
        <v>700.92499999999995</v>
      </c>
      <c r="L33" s="258">
        <v>715.779</v>
      </c>
      <c r="M33" s="258">
        <v>673.54899999999998</v>
      </c>
      <c r="N33" s="258">
        <v>692.06399999999996</v>
      </c>
      <c r="O33" s="258">
        <v>695.90899999999999</v>
      </c>
      <c r="P33" s="258">
        <v>660.21799999999996</v>
      </c>
      <c r="Q33" s="258">
        <v>654.21400000000006</v>
      </c>
      <c r="R33" s="258">
        <v>668.77099999999996</v>
      </c>
      <c r="S33" s="258">
        <v>684.73</v>
      </c>
      <c r="T33" s="258">
        <v>663.34699999999998</v>
      </c>
      <c r="U33" s="258">
        <v>687.697</v>
      </c>
      <c r="V33" s="258">
        <v>674.16899999999998</v>
      </c>
      <c r="W33" s="258">
        <v>679.16300000000001</v>
      </c>
      <c r="X33" s="258">
        <v>668.59199999999998</v>
      </c>
      <c r="Y33" s="258">
        <v>654.86</v>
      </c>
      <c r="Z33" s="258">
        <v>639.48400000000004</v>
      </c>
      <c r="AA33" s="258">
        <v>660.899</v>
      </c>
      <c r="AB33" s="258">
        <v>728.96600000000001</v>
      </c>
      <c r="AC33" s="258">
        <v>756.34799999999996</v>
      </c>
      <c r="AD33" s="258">
        <v>748.73500000000001</v>
      </c>
      <c r="AE33" s="258">
        <v>727.6</v>
      </c>
      <c r="AF33" s="258">
        <v>725.404</v>
      </c>
      <c r="AG33" s="258">
        <v>650.96199999999999</v>
      </c>
      <c r="AH33" s="258">
        <v>488.49099999999999</v>
      </c>
      <c r="AI33" s="258">
        <v>441.87</v>
      </c>
      <c r="AJ33" s="258">
        <v>460.57600000000002</v>
      </c>
      <c r="AK33" s="258">
        <v>484.65600000000001</v>
      </c>
      <c r="AL33" s="258">
        <v>501.61500000000001</v>
      </c>
      <c r="AM33" s="258">
        <v>539.44799999999998</v>
      </c>
      <c r="AN33" s="258">
        <v>528.00800000000004</v>
      </c>
      <c r="AO33" s="258">
        <v>421.64600000000002</v>
      </c>
      <c r="AP33" s="258">
        <v>355.76600000000002</v>
      </c>
      <c r="AQ33" s="258">
        <v>285.60303986226785</v>
      </c>
    </row>
    <row r="34" spans="1:43">
      <c r="A34" s="257" t="s">
        <v>496</v>
      </c>
      <c r="B34" s="260">
        <v>559.48699999999997</v>
      </c>
      <c r="C34" s="260">
        <v>614.86800000000005</v>
      </c>
      <c r="D34" s="260">
        <v>640.4</v>
      </c>
      <c r="E34" s="260">
        <v>650.80200000000002</v>
      </c>
      <c r="F34" s="261">
        <v>693.52</v>
      </c>
      <c r="G34" s="261">
        <v>580.18799999999999</v>
      </c>
      <c r="H34" s="261">
        <v>596.83900000000006</v>
      </c>
      <c r="I34" s="261">
        <v>682.02700000000004</v>
      </c>
      <c r="J34" s="261">
        <v>677.21600000000001</v>
      </c>
      <c r="K34" s="261">
        <v>703</v>
      </c>
      <c r="L34" s="261">
        <v>763.47500000000002</v>
      </c>
      <c r="M34" s="261">
        <v>805.19</v>
      </c>
      <c r="N34" s="261">
        <v>873.73</v>
      </c>
      <c r="O34" s="261">
        <v>902.52099999999996</v>
      </c>
      <c r="P34" s="261">
        <v>870.399</v>
      </c>
      <c r="Q34" s="261">
        <v>867.8</v>
      </c>
      <c r="R34" s="261">
        <v>891.68100000000004</v>
      </c>
      <c r="S34" s="261">
        <v>918.66099999999994</v>
      </c>
      <c r="T34" s="261">
        <v>970.95699999999999</v>
      </c>
      <c r="U34" s="261">
        <v>1029</v>
      </c>
      <c r="V34" s="261">
        <v>1021.7</v>
      </c>
      <c r="W34" s="261">
        <v>1062</v>
      </c>
      <c r="X34" s="261">
        <v>1070.002</v>
      </c>
      <c r="Y34" s="261">
        <v>1100.7</v>
      </c>
      <c r="Z34" s="261">
        <v>1144.442</v>
      </c>
      <c r="AA34" s="261">
        <v>1239.171</v>
      </c>
      <c r="AB34" s="261">
        <v>1460.2070000000001</v>
      </c>
      <c r="AC34" s="261">
        <v>1638.502</v>
      </c>
      <c r="AD34" s="261">
        <v>1651.76</v>
      </c>
      <c r="AE34" s="261">
        <v>1593.5160000000001</v>
      </c>
      <c r="AF34" s="261">
        <v>1618.1849999999999</v>
      </c>
      <c r="AG34" s="261">
        <v>1383.44</v>
      </c>
      <c r="AH34" s="261">
        <v>961.12900000000002</v>
      </c>
      <c r="AI34" s="261">
        <v>818.30600000000004</v>
      </c>
      <c r="AJ34" s="261">
        <v>856.78899999999999</v>
      </c>
      <c r="AK34" s="261">
        <v>948.51199999999994</v>
      </c>
      <c r="AL34" s="261">
        <v>1010.264</v>
      </c>
      <c r="AM34" s="269">
        <v>1171.5129999999999</v>
      </c>
      <c r="AN34" s="269">
        <v>1160.3520000000001</v>
      </c>
      <c r="AO34" s="232">
        <v>1045.3130000000001</v>
      </c>
      <c r="AP34" s="232">
        <v>886.26800000000003</v>
      </c>
      <c r="AQ34" s="232">
        <v>802.78377075009473</v>
      </c>
    </row>
    <row r="35" spans="1:43">
      <c r="A35" s="257" t="s">
        <v>497</v>
      </c>
      <c r="B35" s="260">
        <v>2398.5041117688265</v>
      </c>
      <c r="C35" s="260">
        <v>2467.3947253770489</v>
      </c>
      <c r="D35" s="260">
        <v>2386.0114824961947</v>
      </c>
      <c r="E35" s="260">
        <v>2179.3053128864572</v>
      </c>
      <c r="F35" s="261">
        <v>2052.7688841596132</v>
      </c>
      <c r="G35" s="261">
        <v>1550.4574210480353</v>
      </c>
      <c r="H35" s="261">
        <v>1498.4392969641026</v>
      </c>
      <c r="I35" s="261">
        <v>1671.1777900100101</v>
      </c>
      <c r="J35" s="261">
        <v>1592.4399209990395</v>
      </c>
      <c r="K35" s="261">
        <v>1596.331706864564</v>
      </c>
      <c r="L35" s="261">
        <v>1706.7396470319636</v>
      </c>
      <c r="M35" s="261">
        <v>1731.9792560632688</v>
      </c>
      <c r="N35" s="261">
        <v>1804.8681162869198</v>
      </c>
      <c r="O35" s="261">
        <v>1775.920462266881</v>
      </c>
      <c r="P35" s="261">
        <v>1633.9071289417177</v>
      </c>
      <c r="Q35" s="261">
        <v>1559.6570543318651</v>
      </c>
      <c r="R35" s="261">
        <v>1553.5304289395017</v>
      </c>
      <c r="S35" s="261">
        <v>1557.3085287119115</v>
      </c>
      <c r="T35" s="261">
        <v>1601.5948800673855</v>
      </c>
      <c r="U35" s="261">
        <v>1651.7035672131146</v>
      </c>
      <c r="V35" s="261">
        <v>1592.9799757961785</v>
      </c>
      <c r="W35" s="261">
        <v>1619.7054953271029</v>
      </c>
      <c r="X35" s="261">
        <v>1604.9112106127452</v>
      </c>
      <c r="Y35" s="261">
        <v>1616.2924427114576</v>
      </c>
      <c r="Z35" s="261">
        <v>1621.2001123379628</v>
      </c>
      <c r="AA35" s="261">
        <v>1708.9110558084508</v>
      </c>
      <c r="AB35" s="261">
        <v>1984.6653564797336</v>
      </c>
      <c r="AC35" s="261">
        <v>2180.9806991408373</v>
      </c>
      <c r="AD35" s="261">
        <v>2134.7820663146781</v>
      </c>
      <c r="AE35" s="261">
        <v>1996.2661595496415</v>
      </c>
      <c r="AF35" s="261">
        <v>1946.4817366584766</v>
      </c>
      <c r="AG35" s="261">
        <v>1625.7722977066621</v>
      </c>
      <c r="AH35" s="261">
        <v>1069.5883116964594</v>
      </c>
      <c r="AI35" s="261">
        <v>930.15520018945824</v>
      </c>
      <c r="AJ35" s="261">
        <v>962.01545864199522</v>
      </c>
      <c r="AK35" s="261">
        <v>1027.7107073768823</v>
      </c>
      <c r="AL35" s="261">
        <v>1079.4158264543614</v>
      </c>
      <c r="AM35" s="269">
        <v>1227.6322420675012</v>
      </c>
      <c r="AN35" s="269">
        <v>1192.184363785939</v>
      </c>
      <c r="AO35" s="232">
        <v>1072.1713778859773</v>
      </c>
      <c r="AP35" s="232">
        <v>901.5113367214218</v>
      </c>
      <c r="AQ35" s="232">
        <v>802.78377075009473</v>
      </c>
    </row>
    <row r="36" spans="1:43">
      <c r="A36" s="257" t="s">
        <v>498</v>
      </c>
      <c r="B36" s="259">
        <v>731.74677703504221</v>
      </c>
      <c r="C36" s="259">
        <v>773.28852746832604</v>
      </c>
      <c r="D36" s="259">
        <v>791.97047795245214</v>
      </c>
      <c r="E36" s="259">
        <v>679.13340839814543</v>
      </c>
      <c r="F36" s="259">
        <v>852.64798886610311</v>
      </c>
      <c r="G36" s="259">
        <v>848.14499164555514</v>
      </c>
      <c r="H36" s="259">
        <v>884.33562848477038</v>
      </c>
      <c r="I36" s="259">
        <v>949.12105406714284</v>
      </c>
      <c r="J36" s="259">
        <v>971.37021354722469</v>
      </c>
      <c r="K36" s="259">
        <v>1002.9603737917752</v>
      </c>
      <c r="L36" s="259">
        <v>1066.6350926752532</v>
      </c>
      <c r="M36" s="259">
        <v>1195.4438355635596</v>
      </c>
      <c r="N36" s="259">
        <v>1262.4988440375457</v>
      </c>
      <c r="O36" s="259">
        <v>1296.8951400254919</v>
      </c>
      <c r="P36" s="259">
        <v>1318.3509083363374</v>
      </c>
      <c r="Q36" s="259">
        <v>1326.477268905893</v>
      </c>
      <c r="R36" s="259">
        <v>1333.3128978379746</v>
      </c>
      <c r="S36" s="259">
        <v>1341.6397704204576</v>
      </c>
      <c r="T36" s="259">
        <v>1463.7241142267924</v>
      </c>
      <c r="U36" s="259">
        <v>1496.2985151891021</v>
      </c>
      <c r="V36" s="259">
        <v>1515.4953728219482</v>
      </c>
      <c r="W36" s="259">
        <v>1563.689423599342</v>
      </c>
      <c r="X36" s="259">
        <v>1600.3810993849763</v>
      </c>
      <c r="Y36" s="259">
        <v>1680.8172739211434</v>
      </c>
      <c r="Z36" s="259">
        <v>1789.6335170230998</v>
      </c>
      <c r="AA36" s="259">
        <v>1874.9778710514013</v>
      </c>
      <c r="AB36" s="259">
        <v>2003.1208588603583</v>
      </c>
      <c r="AC36" s="259">
        <v>2166.3334867018889</v>
      </c>
      <c r="AD36" s="259">
        <v>2206.0675672968405</v>
      </c>
      <c r="AE36" s="259">
        <v>2190.0989554700386</v>
      </c>
      <c r="AF36" s="259">
        <v>2230.7362517989977</v>
      </c>
      <c r="AG36" s="259">
        <v>2125.2238993981214</v>
      </c>
      <c r="AH36" s="259">
        <v>1967.5469967716908</v>
      </c>
      <c r="AI36" s="259">
        <v>1851.9157218186344</v>
      </c>
      <c r="AJ36" s="259">
        <v>1860.255419301049</v>
      </c>
      <c r="AK36" s="259">
        <v>1957.0829619358885</v>
      </c>
      <c r="AL36" s="259">
        <v>2014.0227066574962</v>
      </c>
      <c r="AM36" s="259">
        <v>2171.6884667289528</v>
      </c>
      <c r="AN36" s="259">
        <v>2197.6030666202028</v>
      </c>
      <c r="AO36" s="259">
        <v>2479.1246685608307</v>
      </c>
      <c r="AP36" s="259">
        <v>2491.1542980498416</v>
      </c>
      <c r="AQ36" s="259">
        <v>2810.8376267186704</v>
      </c>
    </row>
    <row r="37" spans="1:43">
      <c r="A37" s="257" t="s">
        <v>499</v>
      </c>
      <c r="B37" s="259">
        <v>3136.9766473432546</v>
      </c>
      <c r="C37" s="259">
        <v>3103.11812270265</v>
      </c>
      <c r="D37" s="259">
        <v>2950.7349378397093</v>
      </c>
      <c r="E37" s="259">
        <v>2274.1771615341781</v>
      </c>
      <c r="F37" s="259">
        <v>2523.7761862464081</v>
      </c>
      <c r="G37" s="259">
        <v>2266.5286018007523</v>
      </c>
      <c r="H37" s="259">
        <v>2220.2357041463902</v>
      </c>
      <c r="I37" s="259">
        <v>2325.6411045133095</v>
      </c>
      <c r="J37" s="259">
        <v>2284.1290018575501</v>
      </c>
      <c r="K37" s="259">
        <v>2277.4643604730377</v>
      </c>
      <c r="L37" s="259">
        <v>2384.4505734758404</v>
      </c>
      <c r="M37" s="259">
        <v>2571.4228008107334</v>
      </c>
      <c r="N37" s="259">
        <v>2607.9497218276342</v>
      </c>
      <c r="O37" s="259">
        <v>2551.9435188607722</v>
      </c>
      <c r="P37" s="259">
        <v>2474.799428282352</v>
      </c>
      <c r="Q37" s="259">
        <v>2384.0166280939648</v>
      </c>
      <c r="R37" s="259">
        <v>2322.9632100367717</v>
      </c>
      <c r="S37" s="259">
        <v>2274.339562618713</v>
      </c>
      <c r="T37" s="259">
        <v>2414.4148990911026</v>
      </c>
      <c r="U37" s="259">
        <v>2401.789694026751</v>
      </c>
      <c r="V37" s="259">
        <v>2362.8793014751177</v>
      </c>
      <c r="W37" s="259">
        <v>2384.8553223999288</v>
      </c>
      <c r="X37" s="259">
        <v>2400.4343614831546</v>
      </c>
      <c r="Y37" s="259">
        <v>2468.1495933656929</v>
      </c>
      <c r="Z37" s="259">
        <v>2535.1691556598175</v>
      </c>
      <c r="AA37" s="259">
        <v>2585.7370881306383</v>
      </c>
      <c r="AB37" s="259">
        <v>2722.5760275235521</v>
      </c>
      <c r="AC37" s="259">
        <v>2883.567748101188</v>
      </c>
      <c r="AD37" s="259">
        <v>2851.185087266761</v>
      </c>
      <c r="AE37" s="259">
        <v>2743.6313352798811</v>
      </c>
      <c r="AF37" s="259">
        <v>2683.3071456160656</v>
      </c>
      <c r="AG37" s="259">
        <v>2497.4918623616468</v>
      </c>
      <c r="AH37" s="259">
        <v>2189.5762904464141</v>
      </c>
      <c r="AI37" s="259">
        <v>2105.0426600345309</v>
      </c>
      <c r="AJ37" s="259">
        <v>2088.7225097312826</v>
      </c>
      <c r="AK37" s="259">
        <v>2120.4951705475273</v>
      </c>
      <c r="AL37" s="259">
        <v>2151.881077029916</v>
      </c>
      <c r="AM37" s="259">
        <v>2275.7193317381866</v>
      </c>
      <c r="AN37" s="259">
        <v>2257.8907209472941</v>
      </c>
      <c r="AO37" s="259">
        <v>2542.8235483936223</v>
      </c>
      <c r="AP37" s="259">
        <v>2534.0008227920089</v>
      </c>
      <c r="AQ37" s="259">
        <v>2810.8376267186704</v>
      </c>
    </row>
    <row r="38" spans="1:43" ht="22.5" customHeight="1">
      <c r="A38" s="270" t="s">
        <v>502</v>
      </c>
      <c r="B38" s="253" t="s">
        <v>119</v>
      </c>
      <c r="C38" s="254" t="s">
        <v>120</v>
      </c>
      <c r="D38" s="253" t="s">
        <v>121</v>
      </c>
      <c r="E38" s="253" t="s">
        <v>122</v>
      </c>
      <c r="F38" s="254" t="s">
        <v>123</v>
      </c>
      <c r="G38" s="254" t="s">
        <v>124</v>
      </c>
      <c r="H38" s="254" t="s">
        <v>125</v>
      </c>
      <c r="I38" s="254" t="s">
        <v>126</v>
      </c>
      <c r="J38" s="254" t="s">
        <v>127</v>
      </c>
      <c r="K38" s="254" t="s">
        <v>128</v>
      </c>
      <c r="L38" s="254" t="s">
        <v>129</v>
      </c>
      <c r="M38" s="254" t="s">
        <v>130</v>
      </c>
      <c r="N38" s="254" t="s">
        <v>131</v>
      </c>
      <c r="O38" s="254" t="s">
        <v>132</v>
      </c>
      <c r="P38" s="255" t="s">
        <v>133</v>
      </c>
      <c r="Q38" s="255" t="s">
        <v>134</v>
      </c>
      <c r="R38" s="255" t="s">
        <v>135</v>
      </c>
      <c r="S38" s="255" t="s">
        <v>136</v>
      </c>
      <c r="T38" s="255" t="s">
        <v>137</v>
      </c>
      <c r="U38" s="255" t="s">
        <v>55</v>
      </c>
      <c r="V38" s="255" t="s">
        <v>56</v>
      </c>
      <c r="W38" s="255" t="s">
        <v>8</v>
      </c>
      <c r="X38" s="255" t="s">
        <v>9</v>
      </c>
      <c r="Y38" s="255" t="s">
        <v>10</v>
      </c>
      <c r="Z38" s="256" t="s">
        <v>11</v>
      </c>
      <c r="AA38" s="256" t="s">
        <v>12</v>
      </c>
      <c r="AB38" s="256" t="s">
        <v>13</v>
      </c>
      <c r="AC38" s="256" t="s">
        <v>14</v>
      </c>
      <c r="AD38" s="256" t="s">
        <v>15</v>
      </c>
      <c r="AE38" s="256" t="s">
        <v>16</v>
      </c>
      <c r="AF38" s="256" t="s">
        <v>17</v>
      </c>
      <c r="AG38" s="256" t="s">
        <v>18</v>
      </c>
      <c r="AH38" s="256" t="s">
        <v>19</v>
      </c>
      <c r="AI38" s="256" t="s">
        <v>20</v>
      </c>
      <c r="AJ38" s="256" t="s">
        <v>21</v>
      </c>
      <c r="AK38" s="256" t="s">
        <v>22</v>
      </c>
      <c r="AL38" s="256" t="s">
        <v>23</v>
      </c>
      <c r="AM38" s="256" t="s">
        <v>24</v>
      </c>
      <c r="AN38" s="256" t="s">
        <v>25</v>
      </c>
      <c r="AO38" s="256" t="s">
        <v>26</v>
      </c>
      <c r="AP38" s="256" t="s">
        <v>27</v>
      </c>
      <c r="AQ38" s="256" t="s">
        <v>28</v>
      </c>
    </row>
    <row r="39" spans="1:43">
      <c r="A39" s="257" t="s">
        <v>495</v>
      </c>
      <c r="B39" s="258">
        <v>0</v>
      </c>
      <c r="C39" s="258">
        <v>0</v>
      </c>
      <c r="D39" s="258">
        <v>0</v>
      </c>
      <c r="E39" s="258">
        <v>0</v>
      </c>
      <c r="F39" s="258">
        <v>0</v>
      </c>
      <c r="G39" s="258">
        <v>0</v>
      </c>
      <c r="H39" s="258">
        <v>0</v>
      </c>
      <c r="I39" s="258">
        <v>0</v>
      </c>
      <c r="J39" s="258">
        <v>0</v>
      </c>
      <c r="K39" s="258">
        <v>0</v>
      </c>
      <c r="L39" s="258">
        <v>0</v>
      </c>
      <c r="M39" s="258">
        <v>0</v>
      </c>
      <c r="N39" s="258">
        <v>0</v>
      </c>
      <c r="O39" s="258">
        <v>0</v>
      </c>
      <c r="P39" s="258">
        <v>0</v>
      </c>
      <c r="Q39" s="258">
        <v>0</v>
      </c>
      <c r="R39" s="258">
        <v>0</v>
      </c>
      <c r="S39" s="258">
        <v>0</v>
      </c>
      <c r="T39" s="258">
        <v>0</v>
      </c>
      <c r="U39" s="258">
        <v>0</v>
      </c>
      <c r="V39" s="258">
        <v>0</v>
      </c>
      <c r="W39" s="258">
        <v>2016.6334999999999</v>
      </c>
      <c r="X39" s="258">
        <v>4762.6225000000004</v>
      </c>
      <c r="Y39" s="258">
        <v>5660.8950000000004</v>
      </c>
      <c r="Z39" s="258">
        <v>5889.8429999999998</v>
      </c>
      <c r="AA39" s="258">
        <v>6837.3055000000004</v>
      </c>
      <c r="AB39" s="258">
        <v>7923.3384999999998</v>
      </c>
      <c r="AC39" s="258">
        <v>8376.0895</v>
      </c>
      <c r="AD39" s="258">
        <v>8574.5580000000009</v>
      </c>
      <c r="AE39" s="258">
        <v>8413.2224999999999</v>
      </c>
      <c r="AF39" s="258">
        <v>8373.0892124537459</v>
      </c>
      <c r="AG39" s="258">
        <v>8285.152212453746</v>
      </c>
      <c r="AH39" s="258">
        <v>9859.4804999999997</v>
      </c>
      <c r="AI39" s="258">
        <v>13081.988499999999</v>
      </c>
      <c r="AJ39" s="258">
        <v>14910.711499999999</v>
      </c>
      <c r="AK39" s="258">
        <v>14499.402050000001</v>
      </c>
      <c r="AL39" s="258">
        <v>13904.99940673241</v>
      </c>
      <c r="AM39" s="258">
        <v>13702.369381960898</v>
      </c>
      <c r="AN39" s="258">
        <v>13120.969337355889</v>
      </c>
      <c r="AO39" s="258">
        <v>12455.72680174917</v>
      </c>
      <c r="AP39" s="258">
        <v>12018.345979243535</v>
      </c>
      <c r="AQ39" s="258">
        <v>12018.345979243535</v>
      </c>
    </row>
    <row r="40" spans="1:43">
      <c r="A40" s="257" t="s">
        <v>496</v>
      </c>
      <c r="B40" s="260">
        <v>0</v>
      </c>
      <c r="C40" s="260">
        <v>0</v>
      </c>
      <c r="D40" s="260">
        <v>0</v>
      </c>
      <c r="E40" s="260">
        <v>0</v>
      </c>
      <c r="F40" s="260">
        <v>0</v>
      </c>
      <c r="G40" s="260">
        <v>0</v>
      </c>
      <c r="H40" s="260">
        <v>0</v>
      </c>
      <c r="I40" s="260">
        <v>0</v>
      </c>
      <c r="J40" s="260">
        <v>0</v>
      </c>
      <c r="K40" s="260">
        <v>0</v>
      </c>
      <c r="L40" s="260">
        <v>0</v>
      </c>
      <c r="M40" s="260">
        <v>0</v>
      </c>
      <c r="N40" s="260">
        <v>0</v>
      </c>
      <c r="O40" s="260">
        <v>0</v>
      </c>
      <c r="P40" s="260">
        <v>0</v>
      </c>
      <c r="Q40" s="260">
        <v>0</v>
      </c>
      <c r="R40" s="260">
        <v>0</v>
      </c>
      <c r="S40" s="260">
        <v>0</v>
      </c>
      <c r="T40" s="260">
        <v>0</v>
      </c>
      <c r="U40" s="260">
        <v>0</v>
      </c>
      <c r="V40" s="260">
        <v>0</v>
      </c>
      <c r="W40" s="265">
        <v>1590</v>
      </c>
      <c r="X40" s="265">
        <v>3810</v>
      </c>
      <c r="Y40" s="265">
        <v>4480</v>
      </c>
      <c r="Z40" s="271">
        <v>4610</v>
      </c>
      <c r="AA40" s="271">
        <v>5100</v>
      </c>
      <c r="AB40" s="271">
        <v>5860</v>
      </c>
      <c r="AC40" s="271">
        <v>6540</v>
      </c>
      <c r="AD40" s="271">
        <v>6930</v>
      </c>
      <c r="AE40" s="271">
        <v>7220</v>
      </c>
      <c r="AF40" s="271">
        <v>7480</v>
      </c>
      <c r="AG40" s="271">
        <v>7710</v>
      </c>
      <c r="AH40" s="271">
        <v>12370</v>
      </c>
      <c r="AI40" s="271">
        <v>18800</v>
      </c>
      <c r="AJ40" s="271">
        <v>21480</v>
      </c>
      <c r="AK40" s="271">
        <v>20170</v>
      </c>
      <c r="AL40" s="271">
        <v>18420</v>
      </c>
      <c r="AM40" s="271">
        <v>18470</v>
      </c>
      <c r="AN40" s="271">
        <v>18020</v>
      </c>
      <c r="AO40" s="232">
        <v>17170</v>
      </c>
      <c r="AP40" s="232">
        <v>16710</v>
      </c>
      <c r="AQ40" s="232">
        <v>16990</v>
      </c>
    </row>
    <row r="41" spans="1:43">
      <c r="A41" s="257" t="s">
        <v>497</v>
      </c>
      <c r="B41" s="260">
        <v>0</v>
      </c>
      <c r="C41" s="260">
        <v>0</v>
      </c>
      <c r="D41" s="260">
        <v>0</v>
      </c>
      <c r="E41" s="260">
        <v>0</v>
      </c>
      <c r="F41" s="260">
        <v>0</v>
      </c>
      <c r="G41" s="260">
        <v>0</v>
      </c>
      <c r="H41" s="260">
        <v>0</v>
      </c>
      <c r="I41" s="260">
        <v>0</v>
      </c>
      <c r="J41" s="260">
        <v>0</v>
      </c>
      <c r="K41" s="260">
        <v>0</v>
      </c>
      <c r="L41" s="260">
        <v>0</v>
      </c>
      <c r="M41" s="260">
        <v>0</v>
      </c>
      <c r="N41" s="260">
        <v>0</v>
      </c>
      <c r="O41" s="260">
        <v>0</v>
      </c>
      <c r="P41" s="260">
        <v>0</v>
      </c>
      <c r="Q41" s="260">
        <v>0</v>
      </c>
      <c r="R41" s="260">
        <v>0</v>
      </c>
      <c r="S41" s="260">
        <v>0</v>
      </c>
      <c r="T41" s="260">
        <v>0</v>
      </c>
      <c r="U41" s="260">
        <v>0</v>
      </c>
      <c r="V41" s="260">
        <v>0</v>
      </c>
      <c r="W41" s="265">
        <v>2420</v>
      </c>
      <c r="X41" s="265">
        <v>5710</v>
      </c>
      <c r="Y41" s="265">
        <v>6580</v>
      </c>
      <c r="Z41" s="271">
        <v>6530</v>
      </c>
      <c r="AA41" s="271">
        <v>7030</v>
      </c>
      <c r="AB41" s="271">
        <v>7960</v>
      </c>
      <c r="AC41" s="271">
        <v>8710</v>
      </c>
      <c r="AD41" s="271">
        <v>8960</v>
      </c>
      <c r="AE41" s="271">
        <v>9040</v>
      </c>
      <c r="AF41" s="271">
        <v>9000</v>
      </c>
      <c r="AG41" s="271">
        <v>9060</v>
      </c>
      <c r="AH41" s="271">
        <v>13770</v>
      </c>
      <c r="AI41" s="271">
        <v>21370</v>
      </c>
      <c r="AJ41" s="271">
        <v>24120</v>
      </c>
      <c r="AK41" s="271">
        <v>21850</v>
      </c>
      <c r="AL41" s="271">
        <v>19680</v>
      </c>
      <c r="AM41" s="271">
        <v>19350</v>
      </c>
      <c r="AN41" s="271">
        <v>18510</v>
      </c>
      <c r="AO41" s="232">
        <v>17610</v>
      </c>
      <c r="AP41" s="232">
        <v>17000</v>
      </c>
      <c r="AQ41" s="232">
        <v>16990</v>
      </c>
    </row>
    <row r="42" spans="1:43">
      <c r="A42" s="257" t="s">
        <v>498</v>
      </c>
      <c r="B42" s="259">
        <v>0</v>
      </c>
      <c r="C42" s="259">
        <v>0</v>
      </c>
      <c r="D42" s="259">
        <v>0</v>
      </c>
      <c r="E42" s="259">
        <v>0</v>
      </c>
      <c r="F42" s="259">
        <v>0</v>
      </c>
      <c r="G42" s="259">
        <v>0</v>
      </c>
      <c r="H42" s="259">
        <v>0</v>
      </c>
      <c r="I42" s="259">
        <v>0</v>
      </c>
      <c r="J42" s="259">
        <v>0</v>
      </c>
      <c r="K42" s="259">
        <v>0</v>
      </c>
      <c r="L42" s="259">
        <v>0</v>
      </c>
      <c r="M42" s="259">
        <v>0</v>
      </c>
      <c r="N42" s="259">
        <v>0</v>
      </c>
      <c r="O42" s="259">
        <v>0</v>
      </c>
      <c r="P42" s="259">
        <v>0</v>
      </c>
      <c r="Q42" s="259">
        <v>0</v>
      </c>
      <c r="R42" s="259">
        <v>0</v>
      </c>
      <c r="S42" s="259">
        <v>0</v>
      </c>
      <c r="T42" s="259">
        <v>0</v>
      </c>
      <c r="U42" s="259">
        <v>0</v>
      </c>
      <c r="V42" s="259">
        <v>0</v>
      </c>
      <c r="W42" s="259">
        <v>788.44271901661853</v>
      </c>
      <c r="X42" s="259">
        <v>799.97942310145299</v>
      </c>
      <c r="Y42" s="259">
        <v>791.39429365851151</v>
      </c>
      <c r="Z42" s="259">
        <v>782.70337596435081</v>
      </c>
      <c r="AA42" s="259">
        <v>745.90787262613901</v>
      </c>
      <c r="AB42" s="259">
        <v>739.58723333604894</v>
      </c>
      <c r="AC42" s="259">
        <v>780.79394925281065</v>
      </c>
      <c r="AD42" s="259">
        <v>808.20492438210806</v>
      </c>
      <c r="AE42" s="259">
        <v>858.17295334813741</v>
      </c>
      <c r="AF42" s="259">
        <v>893.33814679468526</v>
      </c>
      <c r="AG42" s="259">
        <v>930.58036862748145</v>
      </c>
      <c r="AH42" s="259">
        <v>1254.6299980004019</v>
      </c>
      <c r="AI42" s="259">
        <v>1437.0903934061707</v>
      </c>
      <c r="AJ42" s="259">
        <v>1440.5751194367888</v>
      </c>
      <c r="AK42" s="259">
        <v>1391.0918485083321</v>
      </c>
      <c r="AL42" s="259">
        <v>1324.703400640316</v>
      </c>
      <c r="AM42" s="259">
        <v>1347.9420591533362</v>
      </c>
      <c r="AN42" s="259">
        <v>1373.3741415503798</v>
      </c>
      <c r="AO42" s="259">
        <v>1378.482385916557</v>
      </c>
      <c r="AP42" s="259">
        <v>1390.3743517501707</v>
      </c>
      <c r="AQ42" s="259">
        <v>1413.6720668004427</v>
      </c>
    </row>
    <row r="43" spans="1:43" s="251" customFormat="1">
      <c r="A43" s="257" t="s">
        <v>499</v>
      </c>
      <c r="B43" s="259">
        <v>0</v>
      </c>
      <c r="C43" s="259">
        <v>0</v>
      </c>
      <c r="D43" s="259">
        <v>0</v>
      </c>
      <c r="E43" s="259">
        <v>0</v>
      </c>
      <c r="F43" s="259">
        <v>0</v>
      </c>
      <c r="G43" s="259">
        <v>0</v>
      </c>
      <c r="H43" s="259">
        <v>0</v>
      </c>
      <c r="I43" s="259">
        <v>0</v>
      </c>
      <c r="J43" s="259">
        <v>0</v>
      </c>
      <c r="K43" s="259">
        <v>0</v>
      </c>
      <c r="L43" s="259">
        <v>0</v>
      </c>
      <c r="M43" s="259">
        <v>0</v>
      </c>
      <c r="N43" s="259">
        <v>0</v>
      </c>
      <c r="O43" s="259">
        <v>0</v>
      </c>
      <c r="P43" s="259">
        <v>0</v>
      </c>
      <c r="Q43" s="259">
        <v>0</v>
      </c>
      <c r="R43" s="259">
        <v>0</v>
      </c>
      <c r="S43" s="259">
        <v>0</v>
      </c>
      <c r="T43" s="259">
        <v>0</v>
      </c>
      <c r="U43" s="259">
        <v>0</v>
      </c>
      <c r="V43" s="259">
        <v>0</v>
      </c>
      <c r="W43" s="259">
        <v>1200.0197358617716</v>
      </c>
      <c r="X43" s="259">
        <v>1198.9192928895791</v>
      </c>
      <c r="Y43" s="259">
        <v>1162.3603688109388</v>
      </c>
      <c r="Z43" s="259">
        <v>1108.6882961056856</v>
      </c>
      <c r="AA43" s="259">
        <v>1028.1828126591681</v>
      </c>
      <c r="AB43" s="259">
        <v>1004.6270268523805</v>
      </c>
      <c r="AC43" s="259">
        <v>1039.8647244636056</v>
      </c>
      <c r="AD43" s="259">
        <v>1044.9518214233315</v>
      </c>
      <c r="AE43" s="259">
        <v>1074.4990994829864</v>
      </c>
      <c r="AF43" s="259">
        <v>1074.8721017583111</v>
      </c>
      <c r="AG43" s="259">
        <v>1093.5224565194528</v>
      </c>
      <c r="AH43" s="259">
        <v>1396.6253090109565</v>
      </c>
      <c r="AI43" s="259">
        <v>1633.543707823929</v>
      </c>
      <c r="AJ43" s="259">
        <v>1617.6290447306958</v>
      </c>
      <c r="AK43" s="259">
        <v>1506.9586955828981</v>
      </c>
      <c r="AL43" s="259">
        <v>1415.318291237862</v>
      </c>
      <c r="AM43" s="259">
        <v>1412.1645286744481</v>
      </c>
      <c r="AN43" s="259">
        <v>1410.7189434016386</v>
      </c>
      <c r="AO43" s="259">
        <v>1413.8075023873364</v>
      </c>
      <c r="AP43" s="259">
        <v>1414.5041280522382</v>
      </c>
      <c r="AQ43" s="259">
        <v>1413.6720668004427</v>
      </c>
    </row>
    <row r="44" spans="1:43" s="251" customFormat="1" ht="22.5" customHeight="1">
      <c r="A44" s="270" t="s">
        <v>794</v>
      </c>
      <c r="B44" s="253" t="s">
        <v>119</v>
      </c>
      <c r="C44" s="254" t="s">
        <v>120</v>
      </c>
      <c r="D44" s="253" t="s">
        <v>121</v>
      </c>
      <c r="E44" s="253" t="s">
        <v>122</v>
      </c>
      <c r="F44" s="254" t="s">
        <v>123</v>
      </c>
      <c r="G44" s="254" t="s">
        <v>124</v>
      </c>
      <c r="H44" s="254" t="s">
        <v>125</v>
      </c>
      <c r="I44" s="254" t="s">
        <v>126</v>
      </c>
      <c r="J44" s="254" t="s">
        <v>127</v>
      </c>
      <c r="K44" s="254" t="s">
        <v>128</v>
      </c>
      <c r="L44" s="254" t="s">
        <v>129</v>
      </c>
      <c r="M44" s="254" t="s">
        <v>130</v>
      </c>
      <c r="N44" s="254" t="s">
        <v>131</v>
      </c>
      <c r="O44" s="254" t="s">
        <v>132</v>
      </c>
      <c r="P44" s="255" t="s">
        <v>133</v>
      </c>
      <c r="Q44" s="255" t="s">
        <v>134</v>
      </c>
      <c r="R44" s="255" t="s">
        <v>135</v>
      </c>
      <c r="S44" s="255" t="s">
        <v>136</v>
      </c>
      <c r="T44" s="255" t="s">
        <v>137</v>
      </c>
      <c r="U44" s="255" t="s">
        <v>55</v>
      </c>
      <c r="V44" s="255" t="s">
        <v>56</v>
      </c>
      <c r="W44" s="255" t="s">
        <v>8</v>
      </c>
      <c r="X44" s="255" t="s">
        <v>9</v>
      </c>
      <c r="Y44" s="255" t="s">
        <v>10</v>
      </c>
      <c r="Z44" s="256" t="s">
        <v>11</v>
      </c>
      <c r="AA44" s="256" t="s">
        <v>12</v>
      </c>
      <c r="AB44" s="256" t="s">
        <v>13</v>
      </c>
      <c r="AC44" s="256" t="s">
        <v>14</v>
      </c>
      <c r="AD44" s="256" t="s">
        <v>15</v>
      </c>
      <c r="AE44" s="256" t="s">
        <v>16</v>
      </c>
      <c r="AF44" s="256" t="s">
        <v>17</v>
      </c>
      <c r="AG44" s="256" t="s">
        <v>18</v>
      </c>
      <c r="AH44" s="256" t="s">
        <v>19</v>
      </c>
      <c r="AI44" s="256" t="s">
        <v>20</v>
      </c>
      <c r="AJ44" s="256" t="s">
        <v>21</v>
      </c>
      <c r="AK44" s="256" t="s">
        <v>22</v>
      </c>
      <c r="AL44" s="256" t="s">
        <v>23</v>
      </c>
      <c r="AM44" s="256" t="s">
        <v>24</v>
      </c>
      <c r="AN44" s="256" t="s">
        <v>25</v>
      </c>
      <c r="AO44" s="256" t="s">
        <v>26</v>
      </c>
      <c r="AP44" s="256" t="s">
        <v>27</v>
      </c>
      <c r="AQ44" s="256" t="s">
        <v>28</v>
      </c>
    </row>
    <row r="45" spans="1:43" s="251" customFormat="1">
      <c r="A45" s="257" t="s">
        <v>495</v>
      </c>
      <c r="B45" s="272">
        <v>0</v>
      </c>
      <c r="C45" s="272">
        <v>0</v>
      </c>
      <c r="D45" s="272">
        <v>0</v>
      </c>
      <c r="E45" s="272">
        <v>0</v>
      </c>
      <c r="F45" s="272">
        <v>0</v>
      </c>
      <c r="G45" s="272">
        <v>0</v>
      </c>
      <c r="H45" s="272">
        <v>0</v>
      </c>
      <c r="I45" s="272">
        <v>0</v>
      </c>
      <c r="J45" s="272">
        <v>0</v>
      </c>
      <c r="K45" s="272">
        <v>0</v>
      </c>
      <c r="L45" s="272">
        <v>0</v>
      </c>
      <c r="M45" s="272">
        <v>0</v>
      </c>
      <c r="N45" s="272">
        <v>0</v>
      </c>
      <c r="O45" s="272">
        <v>0</v>
      </c>
      <c r="P45" s="272">
        <v>0</v>
      </c>
      <c r="Q45" s="272">
        <v>0</v>
      </c>
      <c r="R45" s="272">
        <v>0</v>
      </c>
      <c r="S45" s="272">
        <v>0</v>
      </c>
      <c r="T45" s="272">
        <v>0</v>
      </c>
      <c r="U45" s="272">
        <v>0</v>
      </c>
      <c r="V45" s="272">
        <v>0</v>
      </c>
      <c r="W45" s="272">
        <v>0</v>
      </c>
      <c r="X45" s="272">
        <v>0</v>
      </c>
      <c r="Y45" s="272">
        <v>0</v>
      </c>
      <c r="Z45" s="272">
        <v>0</v>
      </c>
      <c r="AA45" s="272">
        <v>0</v>
      </c>
      <c r="AB45" s="272">
        <v>0</v>
      </c>
      <c r="AC45" s="272">
        <v>0</v>
      </c>
      <c r="AD45" s="272">
        <v>0</v>
      </c>
      <c r="AE45" s="272">
        <v>0</v>
      </c>
      <c r="AF45" s="272">
        <v>0</v>
      </c>
      <c r="AG45" s="272">
        <v>0</v>
      </c>
      <c r="AH45" s="272">
        <v>0</v>
      </c>
      <c r="AI45" s="272">
        <v>365.64</v>
      </c>
      <c r="AJ45" s="272">
        <v>555.32899999999995</v>
      </c>
      <c r="AK45" s="272">
        <v>646.30200000000002</v>
      </c>
      <c r="AL45" s="272">
        <v>754.22900000000004</v>
      </c>
      <c r="AM45" s="272">
        <v>790.40800000000002</v>
      </c>
      <c r="AN45" s="272">
        <v>790.50699999999995</v>
      </c>
      <c r="AO45" s="272">
        <v>790.09</v>
      </c>
      <c r="AP45" s="272">
        <v>755.476</v>
      </c>
      <c r="AQ45" s="272">
        <v>766.74</v>
      </c>
    </row>
    <row r="46" spans="1:43" s="251" customFormat="1">
      <c r="A46" s="257" t="s">
        <v>496</v>
      </c>
      <c r="B46" s="232">
        <v>0</v>
      </c>
      <c r="C46" s="232">
        <v>0</v>
      </c>
      <c r="D46" s="232">
        <v>0</v>
      </c>
      <c r="E46" s="232">
        <v>0</v>
      </c>
      <c r="F46" s="232">
        <v>0</v>
      </c>
      <c r="G46" s="232">
        <v>0</v>
      </c>
      <c r="H46" s="232">
        <v>0</v>
      </c>
      <c r="I46" s="232">
        <v>0</v>
      </c>
      <c r="J46" s="232">
        <v>0</v>
      </c>
      <c r="K46" s="232">
        <v>0</v>
      </c>
      <c r="L46" s="232">
        <v>0</v>
      </c>
      <c r="M46" s="232">
        <v>0</v>
      </c>
      <c r="N46" s="232">
        <v>0</v>
      </c>
      <c r="O46" s="232">
        <v>0</v>
      </c>
      <c r="P46" s="232">
        <v>0</v>
      </c>
      <c r="Q46" s="232">
        <v>0</v>
      </c>
      <c r="R46" s="232">
        <v>0</v>
      </c>
      <c r="S46" s="232">
        <v>0</v>
      </c>
      <c r="T46" s="232">
        <v>0</v>
      </c>
      <c r="U46" s="232">
        <v>0</v>
      </c>
      <c r="V46" s="232">
        <v>0</v>
      </c>
      <c r="W46" s="232">
        <v>0</v>
      </c>
      <c r="X46" s="232">
        <v>0</v>
      </c>
      <c r="Y46" s="232">
        <v>0</v>
      </c>
      <c r="Z46" s="232">
        <v>0</v>
      </c>
      <c r="AA46" s="232">
        <v>0</v>
      </c>
      <c r="AB46" s="232">
        <v>0</v>
      </c>
      <c r="AC46" s="232">
        <v>0</v>
      </c>
      <c r="AD46" s="232">
        <v>0</v>
      </c>
      <c r="AE46" s="232">
        <v>0</v>
      </c>
      <c r="AF46" s="232">
        <v>0</v>
      </c>
      <c r="AG46" s="232">
        <v>0</v>
      </c>
      <c r="AH46" s="232">
        <v>162.053</v>
      </c>
      <c r="AI46" s="232">
        <v>5289.393</v>
      </c>
      <c r="AJ46" s="232">
        <v>7703.1130000000003</v>
      </c>
      <c r="AK46" s="232">
        <v>8453.3189999999995</v>
      </c>
      <c r="AL46" s="232">
        <v>10184.499</v>
      </c>
      <c r="AM46" s="232">
        <v>10754.648999999999</v>
      </c>
      <c r="AN46" s="232">
        <v>11234.013999999999</v>
      </c>
      <c r="AO46" s="232">
        <v>11583.407999999999</v>
      </c>
      <c r="AP46" s="232">
        <v>11056.959000000001</v>
      </c>
      <c r="AQ46" s="232">
        <v>11738.722</v>
      </c>
    </row>
    <row r="47" spans="1:43" s="251" customFormat="1" ht="12.75" customHeight="1">
      <c r="A47" s="257" t="s">
        <v>497</v>
      </c>
      <c r="B47" s="273">
        <v>0</v>
      </c>
      <c r="C47" s="273">
        <v>0</v>
      </c>
      <c r="D47" s="273">
        <v>0</v>
      </c>
      <c r="E47" s="273">
        <v>0</v>
      </c>
      <c r="F47" s="273">
        <v>0</v>
      </c>
      <c r="G47" s="273">
        <v>0</v>
      </c>
      <c r="H47" s="273">
        <v>0</v>
      </c>
      <c r="I47" s="273">
        <v>0</v>
      </c>
      <c r="J47" s="273">
        <v>0</v>
      </c>
      <c r="K47" s="273">
        <v>0</v>
      </c>
      <c r="L47" s="273">
        <v>0</v>
      </c>
      <c r="M47" s="273">
        <v>0</v>
      </c>
      <c r="N47" s="273">
        <v>0</v>
      </c>
      <c r="O47" s="273">
        <v>0</v>
      </c>
      <c r="P47" s="273">
        <v>0</v>
      </c>
      <c r="Q47" s="273">
        <v>0</v>
      </c>
      <c r="R47" s="273">
        <v>0</v>
      </c>
      <c r="S47" s="273">
        <v>0</v>
      </c>
      <c r="T47" s="273">
        <v>0</v>
      </c>
      <c r="U47" s="273">
        <v>0</v>
      </c>
      <c r="V47" s="273">
        <v>0</v>
      </c>
      <c r="W47" s="273">
        <v>0</v>
      </c>
      <c r="X47" s="273">
        <v>0</v>
      </c>
      <c r="Y47" s="273">
        <v>0</v>
      </c>
      <c r="Z47" s="273">
        <v>0</v>
      </c>
      <c r="AA47" s="273">
        <v>0</v>
      </c>
      <c r="AB47" s="273">
        <v>0</v>
      </c>
      <c r="AC47" s="273">
        <v>0</v>
      </c>
      <c r="AD47" s="273">
        <v>0</v>
      </c>
      <c r="AE47" s="273">
        <v>0</v>
      </c>
      <c r="AF47" s="273">
        <v>0</v>
      </c>
      <c r="AG47" s="273">
        <v>0</v>
      </c>
      <c r="AH47" s="273">
        <v>180.3399904438908</v>
      </c>
      <c r="AI47" s="273">
        <v>6012.3675065265552</v>
      </c>
      <c r="AJ47" s="273">
        <v>8649.1700823261217</v>
      </c>
      <c r="AK47" s="273">
        <v>9159.1529144306423</v>
      </c>
      <c r="AL47" s="273">
        <v>10881.62045278127</v>
      </c>
      <c r="AM47" s="273">
        <v>11269.831290407372</v>
      </c>
      <c r="AN47" s="273">
        <v>11542.200843668415</v>
      </c>
      <c r="AO47" s="273">
        <v>11881.033256044317</v>
      </c>
      <c r="AP47" s="273">
        <v>11247.132795231189</v>
      </c>
      <c r="AQ47" s="273">
        <v>11738.722</v>
      </c>
    </row>
    <row r="48" spans="1:43" s="251" customFormat="1">
      <c r="A48" s="274" t="s">
        <v>498</v>
      </c>
      <c r="B48" s="275">
        <v>0</v>
      </c>
      <c r="C48" s="275">
        <v>0</v>
      </c>
      <c r="D48" s="275">
        <v>0</v>
      </c>
      <c r="E48" s="275">
        <v>0</v>
      </c>
      <c r="F48" s="275">
        <v>0</v>
      </c>
      <c r="G48" s="275">
        <v>0</v>
      </c>
      <c r="H48" s="275">
        <v>0</v>
      </c>
      <c r="I48" s="275">
        <v>0</v>
      </c>
      <c r="J48" s="275">
        <v>0</v>
      </c>
      <c r="K48" s="275">
        <v>0</v>
      </c>
      <c r="L48" s="275">
        <v>0</v>
      </c>
      <c r="M48" s="275">
        <v>0</v>
      </c>
      <c r="N48" s="275">
        <v>0</v>
      </c>
      <c r="O48" s="275">
        <v>0</v>
      </c>
      <c r="P48" s="275">
        <v>0</v>
      </c>
      <c r="Q48" s="275">
        <v>0</v>
      </c>
      <c r="R48" s="275">
        <v>0</v>
      </c>
      <c r="S48" s="275">
        <v>0</v>
      </c>
      <c r="T48" s="275">
        <v>0</v>
      </c>
      <c r="U48" s="275">
        <v>0</v>
      </c>
      <c r="V48" s="275">
        <v>0</v>
      </c>
      <c r="W48" s="275">
        <v>0</v>
      </c>
      <c r="X48" s="275">
        <v>0</v>
      </c>
      <c r="Y48" s="275">
        <v>0</v>
      </c>
      <c r="Z48" s="275">
        <v>0</v>
      </c>
      <c r="AA48" s="275">
        <v>0</v>
      </c>
      <c r="AB48" s="275">
        <v>0</v>
      </c>
      <c r="AC48" s="275">
        <v>0</v>
      </c>
      <c r="AD48" s="275">
        <v>0</v>
      </c>
      <c r="AE48" s="275">
        <v>0</v>
      </c>
      <c r="AF48" s="275">
        <v>0</v>
      </c>
      <c r="AG48" s="275">
        <v>0</v>
      </c>
      <c r="AH48" s="275">
        <v>0</v>
      </c>
      <c r="AI48" s="275">
        <v>14466.122415490647</v>
      </c>
      <c r="AJ48" s="275">
        <v>13871.260099868729</v>
      </c>
      <c r="AK48" s="275">
        <v>13079.518553246005</v>
      </c>
      <c r="AL48" s="275">
        <v>13503.192001368285</v>
      </c>
      <c r="AM48" s="275">
        <v>13606.452616876348</v>
      </c>
      <c r="AN48" s="275">
        <v>14211.15056539664</v>
      </c>
      <c r="AO48" s="275">
        <v>14660.871546279537</v>
      </c>
      <c r="AP48" s="275">
        <v>14635.751499716735</v>
      </c>
      <c r="AQ48" s="275">
        <v>15309.912095364791</v>
      </c>
    </row>
    <row r="49" spans="1:43" s="251" customFormat="1">
      <c r="A49" s="276" t="s">
        <v>499</v>
      </c>
      <c r="B49" s="277">
        <v>0</v>
      </c>
      <c r="C49" s="277">
        <v>0</v>
      </c>
      <c r="D49" s="277">
        <v>0</v>
      </c>
      <c r="E49" s="277">
        <v>0</v>
      </c>
      <c r="F49" s="277">
        <v>0</v>
      </c>
      <c r="G49" s="277">
        <v>0</v>
      </c>
      <c r="H49" s="277">
        <v>0</v>
      </c>
      <c r="I49" s="277">
        <v>0</v>
      </c>
      <c r="J49" s="277">
        <v>0</v>
      </c>
      <c r="K49" s="277">
        <v>0</v>
      </c>
      <c r="L49" s="277">
        <v>0</v>
      </c>
      <c r="M49" s="277">
        <v>0</v>
      </c>
      <c r="N49" s="277">
        <v>0</v>
      </c>
      <c r="O49" s="277">
        <v>0</v>
      </c>
      <c r="P49" s="277">
        <v>0</v>
      </c>
      <c r="Q49" s="277">
        <v>0</v>
      </c>
      <c r="R49" s="277">
        <v>0</v>
      </c>
      <c r="S49" s="277">
        <v>0</v>
      </c>
      <c r="T49" s="277">
        <v>0</v>
      </c>
      <c r="U49" s="277">
        <v>0</v>
      </c>
      <c r="V49" s="277">
        <v>0</v>
      </c>
      <c r="W49" s="277">
        <v>0</v>
      </c>
      <c r="X49" s="277">
        <v>0</v>
      </c>
      <c r="Y49" s="277">
        <v>0</v>
      </c>
      <c r="Z49" s="277">
        <v>0</v>
      </c>
      <c r="AA49" s="277">
        <v>0</v>
      </c>
      <c r="AB49" s="277">
        <v>0</v>
      </c>
      <c r="AC49" s="277">
        <v>0</v>
      </c>
      <c r="AD49" s="277">
        <v>0</v>
      </c>
      <c r="AE49" s="277">
        <v>0</v>
      </c>
      <c r="AF49" s="277">
        <v>0</v>
      </c>
      <c r="AG49" s="277">
        <v>0</v>
      </c>
      <c r="AH49" s="277">
        <v>0</v>
      </c>
      <c r="AI49" s="277">
        <v>16443.407467800447</v>
      </c>
      <c r="AJ49" s="277">
        <v>15574.857575106149</v>
      </c>
      <c r="AK49" s="277">
        <v>14171.630158084985</v>
      </c>
      <c r="AL49" s="277">
        <v>14427.475544935647</v>
      </c>
      <c r="AM49" s="277">
        <v>14258.245476269689</v>
      </c>
      <c r="AN49" s="277">
        <v>14601.01029297453</v>
      </c>
      <c r="AO49" s="277">
        <v>15037.569461762985</v>
      </c>
      <c r="AP49" s="277">
        <v>14887.478616436776</v>
      </c>
      <c r="AQ49" s="277">
        <v>15309.912095364791</v>
      </c>
    </row>
    <row r="50" spans="1:43" s="251" customFormat="1">
      <c r="A50" s="257"/>
      <c r="B50" s="248"/>
      <c r="C50" s="248"/>
      <c r="D50" s="248"/>
      <c r="E50" s="248"/>
      <c r="F50" s="278"/>
      <c r="G50" s="278"/>
      <c r="H50" s="278"/>
      <c r="I50" s="278"/>
      <c r="J50" s="278"/>
      <c r="K50" s="278"/>
      <c r="L50" s="278"/>
      <c r="M50" s="278"/>
      <c r="N50" s="278"/>
      <c r="O50" s="278"/>
      <c r="P50" s="278"/>
      <c r="Q50" s="278"/>
      <c r="R50" s="278"/>
      <c r="S50" s="278"/>
      <c r="T50" s="278"/>
      <c r="U50" s="278"/>
      <c r="V50" s="278"/>
      <c r="W50" s="278"/>
      <c r="X50" s="261"/>
      <c r="Y50" s="261"/>
      <c r="Z50" s="261"/>
      <c r="AA50" s="261"/>
      <c r="AB50" s="261"/>
      <c r="AC50" s="261"/>
      <c r="AD50" s="261"/>
      <c r="AE50" s="261"/>
      <c r="AF50" s="261"/>
      <c r="AG50" s="261"/>
      <c r="AH50" s="261"/>
      <c r="AI50" s="261"/>
      <c r="AJ50" s="261"/>
      <c r="AK50" s="261"/>
      <c r="AL50" s="261"/>
      <c r="AM50" s="261"/>
      <c r="AN50" s="261"/>
    </row>
    <row r="51" spans="1:43" s="251" customFormat="1" ht="29.25" customHeight="1">
      <c r="A51" s="601" t="s">
        <v>699</v>
      </c>
      <c r="B51" s="279"/>
      <c r="C51" s="279"/>
      <c r="D51" s="279"/>
      <c r="E51" s="279"/>
      <c r="F51" s="279"/>
      <c r="G51" s="279"/>
      <c r="H51" s="279"/>
      <c r="I51" s="279"/>
      <c r="J51" s="279"/>
      <c r="K51" s="279"/>
      <c r="L51" s="279"/>
      <c r="M51" s="279"/>
      <c r="N51" s="279"/>
      <c r="O51" s="279"/>
      <c r="P51" s="279"/>
      <c r="Q51" s="279"/>
      <c r="R51" s="279"/>
      <c r="S51" s="279"/>
      <c r="T51" s="279"/>
      <c r="U51" s="279"/>
      <c r="V51" s="279"/>
      <c r="W51" s="279"/>
      <c r="X51" s="279"/>
      <c r="Y51" s="279"/>
      <c r="Z51" s="279"/>
      <c r="AA51" s="279"/>
      <c r="AB51" s="279"/>
      <c r="AC51" s="279"/>
      <c r="AD51" s="279"/>
      <c r="AE51" s="279"/>
      <c r="AF51" s="279"/>
      <c r="AG51" s="279"/>
      <c r="AH51" s="279"/>
      <c r="AI51" s="279"/>
      <c r="AJ51" s="279"/>
      <c r="AK51" s="279"/>
      <c r="AL51" s="279"/>
      <c r="AM51" s="279"/>
      <c r="AN51" s="279"/>
    </row>
    <row r="52" spans="1:43" s="251" customFormat="1" ht="41.25" customHeight="1">
      <c r="A52" s="601" t="s">
        <v>538</v>
      </c>
      <c r="B52" s="279"/>
      <c r="C52" s="279"/>
      <c r="D52" s="279"/>
      <c r="E52" s="279"/>
      <c r="F52" s="279"/>
      <c r="G52" s="279"/>
      <c r="H52" s="279"/>
      <c r="I52" s="279"/>
      <c r="J52" s="279"/>
      <c r="K52" s="279"/>
      <c r="L52" s="279"/>
      <c r="M52" s="279"/>
      <c r="N52" s="279"/>
      <c r="O52" s="279"/>
      <c r="P52" s="279"/>
      <c r="Q52" s="279"/>
      <c r="R52" s="279"/>
      <c r="S52" s="279"/>
      <c r="T52" s="279"/>
      <c r="U52" s="279"/>
      <c r="V52" s="279"/>
      <c r="W52" s="279"/>
      <c r="X52" s="279"/>
      <c r="Y52" s="279"/>
      <c r="Z52" s="279"/>
      <c r="AA52" s="279"/>
      <c r="AB52" s="279"/>
      <c r="AC52" s="279"/>
      <c r="AD52" s="279"/>
      <c r="AE52" s="279"/>
      <c r="AF52" s="279"/>
      <c r="AG52" s="279"/>
      <c r="AH52" s="279"/>
      <c r="AI52" s="279"/>
      <c r="AJ52" s="279"/>
      <c r="AK52" s="279"/>
      <c r="AL52" s="279"/>
      <c r="AM52" s="279"/>
      <c r="AN52" s="279"/>
    </row>
    <row r="53" spans="1:43" s="251" customFormat="1" ht="33.75" customHeight="1">
      <c r="A53" s="601" t="s">
        <v>537</v>
      </c>
      <c r="B53" s="280"/>
      <c r="C53" s="280"/>
      <c r="D53" s="280"/>
      <c r="E53" s="280"/>
      <c r="F53" s="280"/>
      <c r="G53" s="280"/>
      <c r="H53" s="280"/>
      <c r="I53" s="280"/>
      <c r="J53" s="280"/>
      <c r="K53" s="280"/>
      <c r="L53" s="280"/>
      <c r="M53" s="280"/>
      <c r="N53" s="280"/>
      <c r="O53" s="280"/>
      <c r="P53" s="280"/>
      <c r="Q53" s="280"/>
      <c r="R53" s="280"/>
      <c r="S53" s="280"/>
      <c r="T53" s="280"/>
      <c r="U53" s="280"/>
      <c r="V53" s="280"/>
      <c r="W53" s="280"/>
      <c r="X53" s="280"/>
      <c r="Y53" s="280"/>
      <c r="Z53" s="280"/>
      <c r="AA53" s="280"/>
      <c r="AB53" s="280"/>
      <c r="AC53" s="280"/>
      <c r="AD53" s="280"/>
      <c r="AE53" s="280"/>
      <c r="AF53" s="280"/>
      <c r="AG53" s="280"/>
      <c r="AH53" s="280"/>
      <c r="AI53" s="280"/>
      <c r="AJ53" s="280"/>
      <c r="AK53" s="280"/>
      <c r="AL53" s="280"/>
      <c r="AM53" s="280"/>
      <c r="AN53" s="280"/>
    </row>
    <row r="54" spans="1:43" s="251" customFormat="1">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row>
    <row r="55" spans="1:43" s="251" customFormat="1">
      <c r="A55" s="263"/>
      <c r="B55" s="280"/>
      <c r="C55" s="280"/>
      <c r="D55" s="280"/>
      <c r="E55" s="280"/>
      <c r="F55" s="280"/>
      <c r="G55" s="280"/>
      <c r="H55" s="280"/>
      <c r="I55" s="280"/>
      <c r="J55" s="280"/>
      <c r="K55" s="280"/>
      <c r="L55" s="280"/>
      <c r="M55" s="280"/>
      <c r="N55" s="280"/>
      <c r="O55" s="280"/>
      <c r="P55" s="280"/>
      <c r="Q55" s="280"/>
      <c r="R55" s="280"/>
      <c r="S55" s="280"/>
      <c r="T55" s="280"/>
      <c r="U55" s="280"/>
      <c r="V55" s="280"/>
      <c r="W55" s="280"/>
      <c r="X55" s="280"/>
      <c r="Y55" s="280"/>
      <c r="Z55" s="280"/>
      <c r="AA55" s="280"/>
      <c r="AB55" s="280"/>
      <c r="AC55" s="280"/>
      <c r="AD55" s="280"/>
      <c r="AE55" s="280"/>
      <c r="AF55" s="280"/>
      <c r="AG55" s="280"/>
      <c r="AH55" s="280"/>
      <c r="AI55" s="280"/>
      <c r="AJ55" s="280"/>
      <c r="AK55" s="280"/>
      <c r="AL55" s="280"/>
      <c r="AM55" s="280"/>
      <c r="AN55" s="280"/>
    </row>
    <row r="56" spans="1:43" s="251" customFormat="1">
      <c r="B56" s="280"/>
      <c r="C56" s="280"/>
      <c r="D56" s="280"/>
      <c r="E56" s="280"/>
      <c r="F56" s="280"/>
      <c r="G56" s="280"/>
      <c r="H56" s="280"/>
      <c r="I56" s="280"/>
      <c r="J56" s="280"/>
      <c r="K56" s="280"/>
      <c r="L56" s="280"/>
      <c r="M56" s="280"/>
      <c r="N56" s="280"/>
      <c r="O56" s="280"/>
      <c r="P56" s="280"/>
      <c r="Q56" s="280"/>
      <c r="R56" s="280"/>
      <c r="S56" s="280"/>
      <c r="T56" s="280"/>
      <c r="U56" s="280"/>
      <c r="V56" s="280"/>
      <c r="W56" s="280"/>
      <c r="X56" s="280"/>
      <c r="Y56" s="280"/>
      <c r="Z56" s="280"/>
      <c r="AA56" s="280"/>
      <c r="AB56" s="280"/>
      <c r="AC56" s="280"/>
      <c r="AD56" s="280"/>
      <c r="AE56" s="280"/>
      <c r="AF56" s="280"/>
      <c r="AG56" s="280"/>
      <c r="AH56" s="280"/>
      <c r="AI56" s="280"/>
      <c r="AJ56" s="280"/>
      <c r="AK56" s="280"/>
      <c r="AL56" s="280"/>
      <c r="AM56" s="280"/>
      <c r="AN56" s="280"/>
    </row>
    <row r="57" spans="1:43" s="251" customFormat="1">
      <c r="B57" s="280"/>
      <c r="C57" s="280"/>
      <c r="D57" s="280"/>
      <c r="E57" s="280"/>
      <c r="F57" s="280"/>
      <c r="G57" s="280"/>
      <c r="H57" s="280"/>
      <c r="I57" s="280"/>
      <c r="J57" s="280"/>
      <c r="K57" s="280"/>
      <c r="L57" s="280"/>
      <c r="M57" s="280"/>
      <c r="N57" s="280"/>
      <c r="O57" s="280"/>
      <c r="P57" s="280"/>
      <c r="Q57" s="280"/>
      <c r="R57" s="280"/>
      <c r="S57" s="280"/>
      <c r="T57" s="280"/>
      <c r="U57" s="280"/>
      <c r="V57" s="280"/>
      <c r="W57" s="280"/>
      <c r="X57" s="280"/>
      <c r="Y57" s="280"/>
      <c r="Z57" s="280"/>
      <c r="AA57" s="280"/>
      <c r="AB57" s="280"/>
      <c r="AC57" s="280"/>
      <c r="AD57" s="280"/>
      <c r="AE57" s="280"/>
      <c r="AF57" s="280"/>
      <c r="AG57" s="280"/>
      <c r="AH57" s="280"/>
      <c r="AI57" s="280"/>
      <c r="AJ57" s="280"/>
      <c r="AK57" s="280"/>
      <c r="AL57" s="280"/>
      <c r="AM57" s="280"/>
      <c r="AN57" s="280"/>
    </row>
    <row r="58" spans="1:43" s="281" customFormat="1">
      <c r="A58" s="263"/>
      <c r="B58" s="280"/>
      <c r="C58" s="280"/>
      <c r="D58" s="280"/>
      <c r="E58" s="280"/>
      <c r="F58" s="280"/>
      <c r="G58" s="280"/>
      <c r="H58" s="280"/>
      <c r="I58" s="280"/>
      <c r="J58" s="280"/>
      <c r="K58" s="280"/>
      <c r="L58" s="280"/>
      <c r="M58" s="280"/>
      <c r="N58" s="280"/>
      <c r="O58" s="280"/>
      <c r="P58" s="280"/>
      <c r="Q58" s="280"/>
      <c r="R58" s="280"/>
      <c r="S58" s="280"/>
      <c r="T58" s="280"/>
      <c r="U58" s="280"/>
      <c r="V58" s="280"/>
      <c r="W58" s="280"/>
      <c r="X58" s="280"/>
      <c r="Y58" s="280"/>
      <c r="Z58" s="280"/>
      <c r="AA58" s="280"/>
      <c r="AB58" s="280"/>
      <c r="AC58" s="280"/>
      <c r="AD58" s="280"/>
      <c r="AE58" s="280"/>
      <c r="AF58" s="280"/>
      <c r="AG58" s="280"/>
      <c r="AH58" s="280"/>
      <c r="AI58" s="280"/>
      <c r="AJ58" s="280"/>
      <c r="AK58" s="280"/>
      <c r="AL58" s="280"/>
      <c r="AM58" s="280"/>
      <c r="AN58" s="280"/>
    </row>
    <row r="59" spans="1:43" s="251" customFormat="1">
      <c r="A59" s="263"/>
      <c r="B59" s="280"/>
      <c r="C59" s="280"/>
      <c r="D59" s="280"/>
      <c r="E59" s="280"/>
      <c r="F59" s="280"/>
      <c r="G59" s="280"/>
      <c r="H59" s="280"/>
      <c r="I59" s="280"/>
      <c r="J59" s="280"/>
      <c r="K59" s="280"/>
      <c r="L59" s="280"/>
      <c r="M59" s="280"/>
      <c r="N59" s="280"/>
      <c r="O59" s="280"/>
      <c r="P59" s="280"/>
      <c r="Q59" s="280"/>
      <c r="R59" s="280"/>
      <c r="S59" s="280"/>
      <c r="T59" s="280"/>
      <c r="U59" s="280"/>
      <c r="V59" s="280"/>
      <c r="W59" s="280"/>
      <c r="X59" s="280"/>
      <c r="Y59" s="280"/>
      <c r="Z59" s="280"/>
      <c r="AA59" s="280"/>
      <c r="AB59" s="280"/>
      <c r="AC59" s="280"/>
      <c r="AD59" s="280"/>
      <c r="AE59" s="280"/>
      <c r="AF59" s="280"/>
      <c r="AG59" s="280"/>
      <c r="AH59" s="280"/>
      <c r="AI59" s="280"/>
      <c r="AJ59" s="280"/>
      <c r="AK59" s="280"/>
      <c r="AL59" s="280"/>
      <c r="AM59" s="280"/>
      <c r="AN59" s="280"/>
    </row>
    <row r="60" spans="1:43" s="251" customFormat="1">
      <c r="A60" s="263"/>
      <c r="B60" s="280"/>
      <c r="C60" s="280"/>
      <c r="D60" s="280"/>
      <c r="E60" s="280"/>
      <c r="F60" s="280"/>
      <c r="G60" s="280"/>
      <c r="H60" s="280"/>
      <c r="I60" s="280"/>
      <c r="J60" s="280"/>
      <c r="K60" s="280"/>
      <c r="L60" s="280"/>
      <c r="M60" s="280"/>
      <c r="N60" s="280"/>
      <c r="O60" s="280"/>
      <c r="P60" s="280"/>
      <c r="Q60" s="280"/>
      <c r="R60" s="280"/>
      <c r="S60" s="280"/>
      <c r="T60" s="280"/>
      <c r="U60" s="280"/>
      <c r="V60" s="280"/>
      <c r="W60" s="280"/>
      <c r="X60" s="280"/>
      <c r="Y60" s="280"/>
      <c r="Z60" s="280"/>
      <c r="AA60" s="280"/>
      <c r="AB60" s="280"/>
      <c r="AC60" s="280"/>
      <c r="AD60" s="280"/>
      <c r="AE60" s="280"/>
      <c r="AF60" s="280"/>
      <c r="AG60" s="280"/>
      <c r="AH60" s="280"/>
      <c r="AI60" s="280"/>
      <c r="AJ60" s="280"/>
      <c r="AK60" s="280"/>
      <c r="AL60" s="280"/>
      <c r="AM60" s="280"/>
      <c r="AN60" s="280"/>
    </row>
    <row r="61" spans="1:43" s="251" customFormat="1" ht="12.75" customHeight="1">
      <c r="A61" s="263"/>
      <c r="B61" s="280"/>
      <c r="C61" s="280"/>
      <c r="D61" s="280"/>
      <c r="E61" s="280"/>
      <c r="F61" s="280"/>
      <c r="G61" s="280"/>
      <c r="H61" s="280"/>
      <c r="I61" s="280"/>
      <c r="J61" s="280"/>
      <c r="K61" s="280"/>
      <c r="L61" s="280"/>
      <c r="M61" s="280"/>
      <c r="N61" s="280"/>
      <c r="O61" s="280"/>
      <c r="P61" s="280"/>
      <c r="Q61" s="280"/>
      <c r="R61" s="280"/>
      <c r="S61" s="280"/>
      <c r="T61" s="280"/>
      <c r="U61" s="280"/>
      <c r="V61" s="280"/>
      <c r="W61" s="280"/>
      <c r="X61" s="280"/>
      <c r="Y61" s="280"/>
      <c r="Z61" s="280"/>
      <c r="AA61" s="280"/>
      <c r="AB61" s="280"/>
      <c r="AC61" s="280"/>
      <c r="AD61" s="280"/>
      <c r="AE61" s="280"/>
      <c r="AF61" s="280"/>
      <c r="AG61" s="280"/>
      <c r="AH61" s="280"/>
      <c r="AI61" s="280"/>
      <c r="AJ61" s="280"/>
      <c r="AK61" s="280"/>
      <c r="AL61" s="280"/>
      <c r="AM61" s="280"/>
      <c r="AN61" s="280"/>
    </row>
    <row r="62" spans="1:43" s="251" customFormat="1">
      <c r="A62" s="263"/>
      <c r="B62" s="280"/>
      <c r="C62" s="280"/>
      <c r="D62" s="280"/>
      <c r="E62" s="280"/>
      <c r="F62" s="280"/>
      <c r="G62" s="280"/>
      <c r="H62" s="280"/>
      <c r="I62" s="280"/>
      <c r="J62" s="280"/>
      <c r="K62" s="280"/>
      <c r="L62" s="280"/>
      <c r="M62" s="280"/>
      <c r="N62" s="280"/>
      <c r="O62" s="280"/>
      <c r="P62" s="280"/>
      <c r="Q62" s="280"/>
      <c r="R62" s="280"/>
      <c r="S62" s="280"/>
      <c r="T62" s="280"/>
      <c r="U62" s="280"/>
      <c r="V62" s="280"/>
      <c r="W62" s="280"/>
      <c r="X62" s="280"/>
      <c r="Y62" s="280"/>
      <c r="Z62" s="280"/>
      <c r="AA62" s="280"/>
      <c r="AB62" s="280"/>
      <c r="AC62" s="280"/>
      <c r="AD62" s="280"/>
      <c r="AE62" s="280"/>
      <c r="AF62" s="280"/>
      <c r="AG62" s="280"/>
      <c r="AH62" s="280"/>
      <c r="AI62" s="280"/>
      <c r="AJ62" s="280"/>
      <c r="AK62" s="280"/>
      <c r="AL62" s="280"/>
      <c r="AM62" s="280"/>
      <c r="AN62" s="280"/>
    </row>
    <row r="63" spans="1:43" s="251" customFormat="1">
      <c r="A63" s="282"/>
      <c r="B63" s="247"/>
      <c r="C63" s="247"/>
      <c r="D63" s="280"/>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7"/>
      <c r="AC63" s="247"/>
      <c r="AD63" s="247"/>
      <c r="AE63" s="247"/>
      <c r="AF63" s="247"/>
      <c r="AG63" s="247"/>
      <c r="AH63" s="247"/>
      <c r="AI63" s="247"/>
      <c r="AJ63" s="247"/>
      <c r="AK63" s="247"/>
      <c r="AL63" s="247"/>
      <c r="AM63" s="247"/>
      <c r="AN63" s="247"/>
    </row>
    <row r="64" spans="1:43" s="251" customFormat="1">
      <c r="A64" s="263"/>
      <c r="B64" s="280"/>
      <c r="C64" s="280"/>
      <c r="D64" s="280"/>
      <c r="E64" s="280"/>
      <c r="F64" s="280"/>
      <c r="G64" s="280"/>
      <c r="H64" s="280"/>
      <c r="I64" s="280"/>
      <c r="J64" s="280"/>
      <c r="K64" s="280"/>
      <c r="L64" s="280"/>
      <c r="M64" s="280"/>
      <c r="N64" s="280"/>
      <c r="O64" s="280"/>
      <c r="P64" s="280"/>
      <c r="Q64" s="280"/>
      <c r="R64" s="280"/>
      <c r="S64" s="280"/>
      <c r="T64" s="280"/>
      <c r="U64" s="280"/>
      <c r="V64" s="280"/>
      <c r="W64" s="280"/>
      <c r="X64" s="280"/>
      <c r="Y64" s="280"/>
      <c r="Z64" s="280"/>
      <c r="AA64" s="280"/>
      <c r="AB64" s="280"/>
      <c r="AC64" s="280"/>
      <c r="AD64" s="280"/>
      <c r="AE64" s="280"/>
      <c r="AF64" s="280"/>
      <c r="AG64" s="280"/>
      <c r="AH64" s="280"/>
      <c r="AI64" s="280"/>
      <c r="AJ64" s="280"/>
      <c r="AK64" s="280"/>
      <c r="AL64" s="280"/>
      <c r="AM64" s="280"/>
      <c r="AN64" s="280"/>
    </row>
    <row r="65" spans="1:40" s="251" customFormat="1">
      <c r="A65" s="263"/>
      <c r="B65" s="280"/>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c r="AH65" s="280"/>
      <c r="AI65" s="280"/>
      <c r="AJ65" s="280"/>
      <c r="AK65" s="280"/>
      <c r="AL65" s="280"/>
      <c r="AM65" s="280"/>
      <c r="AN65" s="280"/>
    </row>
    <row r="66" spans="1:40" s="251" customFormat="1">
      <c r="A66" s="263"/>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c r="AH66" s="280"/>
      <c r="AI66" s="280"/>
      <c r="AJ66" s="280"/>
      <c r="AK66" s="280"/>
      <c r="AL66" s="280"/>
      <c r="AM66" s="280"/>
      <c r="AN66" s="280"/>
    </row>
    <row r="67" spans="1:40" s="251" customFormat="1">
      <c r="A67" s="263"/>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row>
    <row r="68" spans="1:40" s="251" customFormat="1" ht="12.75" customHeight="1">
      <c r="A68" s="263"/>
      <c r="B68" s="280"/>
      <c r="C68" s="280"/>
      <c r="D68" s="280"/>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c r="AH68" s="280"/>
      <c r="AI68" s="280"/>
      <c r="AJ68" s="280"/>
      <c r="AK68" s="280"/>
      <c r="AL68" s="280"/>
      <c r="AM68" s="280"/>
      <c r="AN68" s="280"/>
    </row>
    <row r="69" spans="1:40" s="251" customFormat="1">
      <c r="A69" s="263"/>
      <c r="B69" s="280"/>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c r="AH69" s="280"/>
      <c r="AI69" s="280"/>
      <c r="AJ69" s="280"/>
      <c r="AK69" s="280"/>
      <c r="AL69" s="280"/>
      <c r="AM69" s="280"/>
      <c r="AN69" s="280"/>
    </row>
    <row r="70" spans="1:40" s="251" customFormat="1">
      <c r="A70" s="263"/>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row>
    <row r="71" spans="1:40" s="251" customFormat="1">
      <c r="A71" s="263"/>
      <c r="B71" s="280"/>
      <c r="C71" s="280"/>
      <c r="D71" s="280"/>
      <c r="E71" s="280"/>
      <c r="F71" s="280"/>
      <c r="G71" s="280"/>
      <c r="H71" s="280"/>
      <c r="I71" s="280"/>
      <c r="J71" s="280"/>
      <c r="K71" s="280"/>
      <c r="L71" s="280"/>
      <c r="M71" s="280"/>
      <c r="N71" s="280"/>
      <c r="O71" s="280"/>
      <c r="P71" s="280"/>
      <c r="Q71" s="280"/>
      <c r="R71" s="280"/>
      <c r="S71" s="280"/>
      <c r="T71" s="280"/>
      <c r="U71" s="280"/>
      <c r="V71" s="280"/>
      <c r="W71" s="280"/>
      <c r="X71" s="280"/>
      <c r="Y71" s="280"/>
      <c r="Z71" s="280"/>
      <c r="AA71" s="280"/>
      <c r="AB71" s="280"/>
      <c r="AC71" s="280"/>
      <c r="AD71" s="280"/>
      <c r="AE71" s="280"/>
      <c r="AF71" s="280"/>
      <c r="AG71" s="280"/>
      <c r="AH71" s="280"/>
      <c r="AI71" s="280"/>
      <c r="AJ71" s="280"/>
      <c r="AK71" s="280"/>
      <c r="AL71" s="280"/>
      <c r="AM71" s="280"/>
      <c r="AN71" s="280"/>
    </row>
    <row r="72" spans="1:40" s="251" customFormat="1">
      <c r="A72" s="263"/>
      <c r="B72" s="280"/>
      <c r="C72" s="280"/>
      <c r="D72" s="280"/>
      <c r="E72" s="280"/>
      <c r="F72" s="280"/>
      <c r="G72" s="280"/>
      <c r="H72" s="280"/>
      <c r="I72" s="280"/>
      <c r="J72" s="280"/>
      <c r="K72" s="280"/>
      <c r="L72" s="280"/>
      <c r="M72" s="280"/>
      <c r="N72" s="280"/>
      <c r="O72" s="280"/>
      <c r="P72" s="280"/>
      <c r="Q72" s="280"/>
      <c r="R72" s="280"/>
      <c r="S72" s="280"/>
      <c r="T72" s="280"/>
      <c r="U72" s="280"/>
      <c r="V72" s="280"/>
      <c r="W72" s="280"/>
      <c r="X72" s="280"/>
      <c r="Y72" s="280"/>
      <c r="Z72" s="280"/>
      <c r="AA72" s="280"/>
      <c r="AB72" s="280"/>
      <c r="AC72" s="280"/>
      <c r="AD72" s="280"/>
      <c r="AE72" s="280"/>
      <c r="AF72" s="280"/>
      <c r="AG72" s="280"/>
      <c r="AH72" s="280"/>
      <c r="AI72" s="280"/>
      <c r="AJ72" s="280"/>
      <c r="AK72" s="280"/>
      <c r="AL72" s="280"/>
      <c r="AM72" s="280"/>
      <c r="AN72" s="280"/>
    </row>
    <row r="73" spans="1:40" s="251" customFormat="1">
      <c r="A73" s="263"/>
      <c r="B73" s="280"/>
      <c r="C73" s="280"/>
      <c r="D73" s="280"/>
      <c r="E73" s="280"/>
      <c r="F73" s="280"/>
      <c r="G73" s="280"/>
      <c r="H73" s="280"/>
      <c r="I73" s="280"/>
      <c r="J73" s="280"/>
      <c r="K73" s="280"/>
      <c r="L73" s="280"/>
      <c r="M73" s="280"/>
      <c r="N73" s="280"/>
      <c r="O73" s="280"/>
      <c r="P73" s="280"/>
      <c r="Q73" s="280"/>
      <c r="R73" s="280"/>
      <c r="S73" s="280"/>
      <c r="T73" s="280"/>
      <c r="U73" s="280"/>
      <c r="V73" s="280"/>
      <c r="W73" s="280"/>
      <c r="X73" s="280"/>
      <c r="Y73" s="280"/>
      <c r="Z73" s="280"/>
      <c r="AA73" s="280"/>
      <c r="AB73" s="280"/>
      <c r="AC73" s="280"/>
      <c r="AD73" s="280"/>
      <c r="AE73" s="280"/>
      <c r="AF73" s="280"/>
      <c r="AG73" s="280"/>
      <c r="AH73" s="280"/>
      <c r="AI73" s="280"/>
      <c r="AJ73" s="280"/>
      <c r="AK73" s="280"/>
      <c r="AL73" s="280"/>
      <c r="AM73" s="280"/>
      <c r="AN73" s="280"/>
    </row>
    <row r="74" spans="1:40" s="251" customFormat="1">
      <c r="A74" s="263"/>
      <c r="B74" s="280"/>
      <c r="C74" s="280"/>
      <c r="D74" s="280"/>
      <c r="E74" s="280"/>
      <c r="F74" s="280"/>
      <c r="G74" s="280"/>
      <c r="H74" s="280"/>
      <c r="I74" s="280"/>
      <c r="J74" s="280"/>
      <c r="K74" s="280"/>
      <c r="L74" s="280"/>
      <c r="M74" s="280"/>
      <c r="N74" s="280"/>
      <c r="O74" s="280"/>
      <c r="P74" s="280"/>
      <c r="Q74" s="280"/>
      <c r="R74" s="280"/>
      <c r="S74" s="280"/>
      <c r="T74" s="280"/>
      <c r="U74" s="280"/>
      <c r="V74" s="280"/>
      <c r="W74" s="280"/>
      <c r="X74" s="280"/>
      <c r="Y74" s="280"/>
      <c r="Z74" s="280"/>
      <c r="AA74" s="280"/>
      <c r="AB74" s="280"/>
      <c r="AC74" s="280"/>
      <c r="AD74" s="280"/>
      <c r="AE74" s="280"/>
      <c r="AF74" s="280"/>
      <c r="AG74" s="280"/>
      <c r="AH74" s="280"/>
      <c r="AI74" s="280"/>
      <c r="AJ74" s="280"/>
      <c r="AK74" s="280"/>
      <c r="AL74" s="280"/>
      <c r="AM74" s="280"/>
      <c r="AN74" s="280"/>
    </row>
    <row r="75" spans="1:40" s="251" customFormat="1" ht="12.75" customHeight="1">
      <c r="A75" s="263"/>
      <c r="B75" s="280"/>
      <c r="C75" s="280"/>
      <c r="D75" s="280"/>
      <c r="E75" s="280"/>
      <c r="F75" s="280"/>
      <c r="G75" s="280"/>
      <c r="H75" s="280"/>
      <c r="I75" s="280"/>
      <c r="J75" s="280"/>
      <c r="K75" s="280"/>
      <c r="L75" s="280"/>
      <c r="M75" s="280"/>
      <c r="N75" s="280"/>
      <c r="O75" s="280"/>
      <c r="P75" s="280"/>
      <c r="Q75" s="280"/>
      <c r="R75" s="280"/>
      <c r="S75" s="280"/>
      <c r="T75" s="280"/>
      <c r="U75" s="280"/>
      <c r="V75" s="280"/>
      <c r="W75" s="280"/>
      <c r="X75" s="280"/>
      <c r="Y75" s="280"/>
      <c r="Z75" s="280"/>
      <c r="AA75" s="280"/>
      <c r="AB75" s="280"/>
      <c r="AC75" s="280"/>
      <c r="AD75" s="280"/>
      <c r="AE75" s="280"/>
      <c r="AF75" s="280"/>
      <c r="AG75" s="280"/>
      <c r="AH75" s="280"/>
      <c r="AI75" s="280"/>
      <c r="AJ75" s="280"/>
      <c r="AK75" s="280"/>
      <c r="AL75" s="280"/>
      <c r="AM75" s="280"/>
      <c r="AN75" s="280"/>
    </row>
    <row r="76" spans="1:40" s="251" customFormat="1">
      <c r="A76" s="263"/>
      <c r="B76" s="280"/>
      <c r="C76" s="280"/>
      <c r="D76" s="280"/>
      <c r="E76" s="280"/>
      <c r="F76" s="280"/>
      <c r="G76" s="280"/>
      <c r="H76" s="280"/>
      <c r="I76" s="280"/>
      <c r="J76" s="280"/>
      <c r="K76" s="280"/>
      <c r="L76" s="280"/>
      <c r="M76" s="280"/>
      <c r="N76" s="280"/>
      <c r="O76" s="280"/>
      <c r="P76" s="280"/>
      <c r="Q76" s="280"/>
      <c r="R76" s="280"/>
      <c r="S76" s="280"/>
      <c r="T76" s="280"/>
      <c r="U76" s="280"/>
      <c r="V76" s="280"/>
      <c r="W76" s="280"/>
      <c r="X76" s="280"/>
      <c r="Y76" s="280"/>
      <c r="Z76" s="280"/>
      <c r="AA76" s="280"/>
      <c r="AB76" s="280"/>
      <c r="AC76" s="280"/>
      <c r="AD76" s="280"/>
      <c r="AE76" s="280"/>
      <c r="AF76" s="280"/>
      <c r="AG76" s="280"/>
      <c r="AH76" s="280"/>
      <c r="AI76" s="280"/>
      <c r="AJ76" s="280"/>
      <c r="AK76" s="280"/>
      <c r="AL76" s="280"/>
      <c r="AM76" s="280"/>
      <c r="AN76" s="280"/>
    </row>
    <row r="77" spans="1:40" s="251" customFormat="1">
      <c r="A77" s="263"/>
      <c r="B77" s="280"/>
      <c r="C77" s="280"/>
      <c r="D77" s="280"/>
      <c r="E77" s="280"/>
      <c r="F77" s="280"/>
      <c r="G77" s="280"/>
      <c r="H77" s="280"/>
      <c r="I77" s="280"/>
      <c r="J77" s="280"/>
      <c r="K77" s="280"/>
      <c r="L77" s="280"/>
      <c r="M77" s="280"/>
      <c r="N77" s="280"/>
      <c r="O77" s="280"/>
      <c r="P77" s="280"/>
      <c r="Q77" s="280"/>
      <c r="R77" s="280"/>
      <c r="S77" s="280"/>
      <c r="T77" s="280"/>
      <c r="U77" s="280"/>
      <c r="V77" s="280"/>
      <c r="W77" s="280"/>
      <c r="X77" s="280"/>
      <c r="Y77" s="280"/>
      <c r="Z77" s="280"/>
      <c r="AA77" s="280"/>
      <c r="AB77" s="280"/>
      <c r="AC77" s="280"/>
      <c r="AD77" s="280"/>
      <c r="AE77" s="280"/>
      <c r="AF77" s="280"/>
      <c r="AG77" s="280"/>
      <c r="AH77" s="280"/>
      <c r="AI77" s="280"/>
      <c r="AJ77" s="280"/>
      <c r="AK77" s="280"/>
      <c r="AL77" s="280"/>
      <c r="AM77" s="280"/>
      <c r="AN77" s="280"/>
    </row>
    <row r="78" spans="1:40" s="251" customFormat="1">
      <c r="A78" s="263"/>
      <c r="B78" s="280"/>
      <c r="C78" s="280"/>
      <c r="D78" s="280"/>
      <c r="E78" s="280"/>
      <c r="F78" s="280"/>
      <c r="G78" s="280"/>
      <c r="H78" s="280"/>
      <c r="I78" s="280"/>
      <c r="J78" s="280"/>
      <c r="K78" s="280"/>
      <c r="L78" s="280"/>
      <c r="M78" s="280"/>
      <c r="N78" s="280"/>
      <c r="O78" s="280"/>
      <c r="P78" s="280"/>
      <c r="Q78" s="280"/>
      <c r="R78" s="280"/>
      <c r="S78" s="280"/>
      <c r="T78" s="280"/>
      <c r="U78" s="280"/>
      <c r="V78" s="280"/>
      <c r="W78" s="280"/>
      <c r="X78" s="280"/>
      <c r="Y78" s="280"/>
      <c r="Z78" s="280"/>
      <c r="AA78" s="280"/>
      <c r="AB78" s="280"/>
      <c r="AC78" s="280"/>
      <c r="AD78" s="280"/>
      <c r="AE78" s="280"/>
      <c r="AF78" s="280"/>
      <c r="AG78" s="280"/>
      <c r="AH78" s="280"/>
      <c r="AI78" s="280"/>
      <c r="AJ78" s="280"/>
      <c r="AK78" s="280"/>
      <c r="AL78" s="280"/>
      <c r="AM78" s="280"/>
      <c r="AN78" s="280"/>
    </row>
    <row r="79" spans="1:40" s="251" customFormat="1">
      <c r="A79" s="263"/>
      <c r="B79" s="280"/>
      <c r="C79" s="280"/>
      <c r="D79" s="280"/>
      <c r="E79" s="280"/>
      <c r="F79" s="280"/>
      <c r="G79" s="280"/>
      <c r="H79" s="280"/>
      <c r="I79" s="280"/>
      <c r="J79" s="280"/>
      <c r="K79" s="280"/>
      <c r="L79" s="280"/>
      <c r="M79" s="280"/>
      <c r="N79" s="280"/>
      <c r="O79" s="280"/>
      <c r="P79" s="280"/>
      <c r="Q79" s="280"/>
      <c r="R79" s="280"/>
      <c r="S79" s="280"/>
      <c r="T79" s="280"/>
      <c r="U79" s="280"/>
      <c r="V79" s="280"/>
      <c r="W79" s="280"/>
      <c r="X79" s="280"/>
      <c r="Y79" s="280"/>
      <c r="Z79" s="280"/>
      <c r="AA79" s="280"/>
      <c r="AB79" s="280"/>
      <c r="AC79" s="280"/>
      <c r="AD79" s="280"/>
      <c r="AE79" s="280"/>
      <c r="AF79" s="280"/>
      <c r="AG79" s="280"/>
      <c r="AH79" s="280"/>
      <c r="AI79" s="280"/>
      <c r="AJ79" s="280"/>
      <c r="AK79" s="280"/>
      <c r="AL79" s="280"/>
      <c r="AM79" s="280"/>
      <c r="AN79" s="280"/>
    </row>
    <row r="80" spans="1:40" s="251" customFormat="1">
      <c r="A80" s="263"/>
      <c r="B80" s="280"/>
      <c r="C80" s="280"/>
      <c r="D80" s="280"/>
      <c r="E80" s="280"/>
      <c r="F80" s="280"/>
      <c r="G80" s="280"/>
      <c r="H80" s="280"/>
      <c r="I80" s="280"/>
      <c r="J80" s="280"/>
      <c r="K80" s="280"/>
      <c r="L80" s="280"/>
      <c r="M80" s="280"/>
      <c r="N80" s="280"/>
      <c r="O80" s="280"/>
      <c r="P80" s="280"/>
      <c r="Q80" s="280"/>
      <c r="R80" s="280"/>
      <c r="S80" s="280"/>
      <c r="T80" s="280"/>
      <c r="U80" s="280"/>
      <c r="V80" s="280"/>
      <c r="W80" s="280"/>
      <c r="X80" s="280"/>
      <c r="Y80" s="280"/>
      <c r="Z80" s="280"/>
      <c r="AA80" s="280"/>
      <c r="AB80" s="280"/>
      <c r="AC80" s="280"/>
      <c r="AD80" s="280"/>
      <c r="AE80" s="280"/>
      <c r="AF80" s="280"/>
      <c r="AG80" s="280"/>
      <c r="AH80" s="280"/>
      <c r="AI80" s="280"/>
      <c r="AJ80" s="280"/>
      <c r="AK80" s="280"/>
      <c r="AL80" s="280"/>
      <c r="AM80" s="280"/>
      <c r="AN80" s="280"/>
    </row>
    <row r="81" spans="1:51" s="251" customFormat="1">
      <c r="A81" s="263"/>
      <c r="B81" s="280"/>
      <c r="C81" s="280"/>
      <c r="D81" s="280"/>
      <c r="E81" s="280"/>
      <c r="F81" s="280"/>
      <c r="G81" s="280"/>
      <c r="H81" s="280"/>
      <c r="I81" s="280"/>
      <c r="J81" s="280"/>
      <c r="K81" s="280"/>
      <c r="L81" s="280"/>
      <c r="M81" s="280"/>
      <c r="N81" s="280"/>
      <c r="O81" s="280"/>
      <c r="P81" s="280"/>
      <c r="Q81" s="280"/>
      <c r="R81" s="280"/>
      <c r="S81" s="280"/>
      <c r="T81" s="280"/>
      <c r="U81" s="280"/>
      <c r="V81" s="280"/>
      <c r="W81" s="280"/>
      <c r="X81" s="280"/>
      <c r="Y81" s="280"/>
      <c r="Z81" s="280"/>
      <c r="AA81" s="280"/>
      <c r="AB81" s="280"/>
      <c r="AC81" s="280"/>
      <c r="AD81" s="280"/>
      <c r="AE81" s="280"/>
      <c r="AF81" s="280"/>
      <c r="AG81" s="280"/>
      <c r="AH81" s="280"/>
      <c r="AI81" s="280"/>
      <c r="AJ81" s="280"/>
      <c r="AK81" s="280"/>
      <c r="AL81" s="280"/>
      <c r="AM81" s="280"/>
      <c r="AN81" s="280"/>
    </row>
    <row r="82" spans="1:51" s="251" customFormat="1" ht="12.75" customHeight="1">
      <c r="A82" s="263"/>
      <c r="B82" s="280"/>
      <c r="C82" s="280"/>
      <c r="D82" s="280"/>
      <c r="E82" s="280"/>
      <c r="F82" s="280"/>
      <c r="G82" s="280"/>
      <c r="H82" s="280"/>
      <c r="I82" s="280"/>
      <c r="J82" s="280"/>
      <c r="K82" s="280"/>
      <c r="L82" s="280"/>
      <c r="M82" s="280"/>
      <c r="N82" s="280"/>
      <c r="O82" s="280"/>
      <c r="P82" s="280"/>
      <c r="Q82" s="280"/>
      <c r="R82" s="280"/>
      <c r="S82" s="280"/>
      <c r="T82" s="280"/>
      <c r="U82" s="280"/>
      <c r="V82" s="280"/>
      <c r="W82" s="280"/>
      <c r="X82" s="280"/>
      <c r="Y82" s="280"/>
      <c r="Z82" s="280"/>
      <c r="AA82" s="280"/>
      <c r="AB82" s="280"/>
      <c r="AC82" s="280"/>
      <c r="AD82" s="280"/>
      <c r="AE82" s="280"/>
      <c r="AF82" s="280"/>
      <c r="AG82" s="280"/>
      <c r="AH82" s="280"/>
      <c r="AI82" s="280"/>
      <c r="AJ82" s="280"/>
      <c r="AK82" s="280"/>
      <c r="AL82" s="280"/>
      <c r="AM82" s="280"/>
      <c r="AN82" s="280"/>
    </row>
    <row r="83" spans="1:51" s="251" customFormat="1">
      <c r="A83" s="263"/>
      <c r="B83" s="280"/>
      <c r="C83" s="280"/>
      <c r="D83" s="280"/>
      <c r="E83" s="280"/>
      <c r="F83" s="280"/>
      <c r="G83" s="280"/>
      <c r="H83" s="280"/>
      <c r="I83" s="280"/>
      <c r="J83" s="280"/>
      <c r="K83" s="280"/>
      <c r="L83" s="280"/>
      <c r="M83" s="280"/>
      <c r="N83" s="280"/>
      <c r="O83" s="280"/>
      <c r="P83" s="280"/>
      <c r="Q83" s="280"/>
      <c r="R83" s="280"/>
      <c r="S83" s="280"/>
      <c r="T83" s="280"/>
      <c r="U83" s="280"/>
      <c r="V83" s="280"/>
      <c r="W83" s="280"/>
      <c r="X83" s="280"/>
      <c r="Y83" s="280"/>
      <c r="Z83" s="280"/>
      <c r="AA83" s="280"/>
      <c r="AB83" s="280"/>
      <c r="AC83" s="280"/>
      <c r="AD83" s="280"/>
      <c r="AE83" s="280"/>
      <c r="AF83" s="280"/>
      <c r="AG83" s="280"/>
      <c r="AH83" s="280"/>
      <c r="AI83" s="280"/>
      <c r="AJ83" s="280"/>
      <c r="AK83" s="280"/>
      <c r="AL83" s="280"/>
      <c r="AM83" s="280"/>
      <c r="AN83" s="280"/>
    </row>
    <row r="84" spans="1:51" s="251" customFormat="1">
      <c r="A84" s="263"/>
      <c r="B84" s="280"/>
      <c r="C84" s="280"/>
      <c r="D84" s="280"/>
      <c r="E84" s="280"/>
      <c r="F84" s="280"/>
      <c r="G84" s="280"/>
      <c r="H84" s="280"/>
      <c r="I84" s="280"/>
      <c r="J84" s="280"/>
      <c r="K84" s="280"/>
      <c r="L84" s="280"/>
      <c r="M84" s="280"/>
      <c r="N84" s="280"/>
      <c r="O84" s="280"/>
      <c r="P84" s="280"/>
      <c r="Q84" s="280"/>
      <c r="R84" s="280"/>
      <c r="S84" s="280"/>
      <c r="T84" s="280"/>
      <c r="U84" s="280"/>
      <c r="V84" s="280"/>
      <c r="W84" s="280"/>
      <c r="X84" s="280"/>
      <c r="Y84" s="280"/>
      <c r="Z84" s="280"/>
      <c r="AA84" s="280"/>
      <c r="AB84" s="280"/>
      <c r="AC84" s="280"/>
      <c r="AD84" s="280"/>
      <c r="AE84" s="280"/>
      <c r="AF84" s="280"/>
      <c r="AG84" s="280"/>
      <c r="AH84" s="280"/>
      <c r="AI84" s="280"/>
      <c r="AJ84" s="280"/>
      <c r="AK84" s="280"/>
      <c r="AL84" s="280"/>
      <c r="AM84" s="280"/>
      <c r="AN84" s="280"/>
    </row>
    <row r="85" spans="1:51" s="251" customFormat="1">
      <c r="A85" s="263"/>
      <c r="B85" s="280"/>
      <c r="C85" s="280"/>
      <c r="D85" s="280"/>
      <c r="E85" s="280"/>
      <c r="F85" s="280"/>
      <c r="G85" s="280"/>
      <c r="H85" s="280"/>
      <c r="I85" s="280"/>
      <c r="J85" s="280"/>
      <c r="K85" s="280"/>
      <c r="L85" s="280"/>
      <c r="M85" s="280"/>
      <c r="N85" s="280"/>
      <c r="O85" s="280"/>
      <c r="P85" s="280"/>
      <c r="Q85" s="280"/>
      <c r="R85" s="280"/>
      <c r="S85" s="280"/>
      <c r="T85" s="280"/>
      <c r="U85" s="280"/>
      <c r="V85" s="280"/>
      <c r="W85" s="280"/>
      <c r="X85" s="280"/>
      <c r="Y85" s="280"/>
      <c r="Z85" s="280"/>
      <c r="AA85" s="280"/>
      <c r="AB85" s="280"/>
      <c r="AC85" s="280"/>
      <c r="AD85" s="280"/>
      <c r="AE85" s="280"/>
      <c r="AF85" s="280"/>
      <c r="AG85" s="280"/>
      <c r="AH85" s="280"/>
      <c r="AI85" s="280"/>
      <c r="AJ85" s="280"/>
      <c r="AK85" s="280"/>
      <c r="AL85" s="280"/>
      <c r="AM85" s="280"/>
      <c r="AN85" s="280"/>
    </row>
    <row r="86" spans="1:51" s="251" customFormat="1">
      <c r="A86" s="263"/>
      <c r="B86" s="280"/>
      <c r="C86" s="280"/>
      <c r="D86" s="280"/>
      <c r="E86" s="280"/>
      <c r="F86" s="280"/>
      <c r="G86" s="280"/>
      <c r="H86" s="280"/>
      <c r="I86" s="280"/>
      <c r="J86" s="280"/>
      <c r="K86" s="280"/>
      <c r="L86" s="280"/>
      <c r="M86" s="280"/>
      <c r="N86" s="280"/>
      <c r="O86" s="280"/>
      <c r="P86" s="280"/>
      <c r="Q86" s="280"/>
      <c r="R86" s="280"/>
      <c r="S86" s="280"/>
      <c r="T86" s="280"/>
      <c r="U86" s="280"/>
      <c r="V86" s="280"/>
      <c r="W86" s="280"/>
      <c r="X86" s="280"/>
      <c r="Y86" s="280"/>
      <c r="Z86" s="280"/>
      <c r="AA86" s="280"/>
      <c r="AB86" s="280"/>
      <c r="AC86" s="280"/>
      <c r="AD86" s="280"/>
      <c r="AE86" s="280"/>
      <c r="AF86" s="280"/>
      <c r="AG86" s="280"/>
      <c r="AH86" s="280"/>
      <c r="AI86" s="280"/>
      <c r="AJ86" s="280"/>
      <c r="AK86" s="280"/>
      <c r="AL86" s="280"/>
      <c r="AM86" s="280"/>
      <c r="AN86" s="280"/>
    </row>
    <row r="87" spans="1:51" s="251" customFormat="1">
      <c r="A87" s="282"/>
      <c r="B87" s="247"/>
      <c r="C87" s="247"/>
      <c r="D87" s="280"/>
      <c r="E87" s="247"/>
      <c r="F87" s="247"/>
      <c r="G87" s="247"/>
      <c r="H87" s="247"/>
      <c r="I87" s="247"/>
      <c r="J87" s="247"/>
      <c r="K87" s="247"/>
      <c r="L87" s="247"/>
      <c r="M87" s="247"/>
      <c r="N87" s="247"/>
      <c r="O87" s="247"/>
      <c r="P87" s="247"/>
      <c r="Q87" s="247"/>
      <c r="R87" s="247"/>
      <c r="S87" s="247"/>
      <c r="T87" s="247"/>
      <c r="U87" s="247"/>
      <c r="V87" s="247"/>
      <c r="W87" s="247"/>
      <c r="X87" s="247"/>
      <c r="Y87" s="247"/>
      <c r="Z87" s="247"/>
      <c r="AA87" s="247"/>
      <c r="AB87" s="247"/>
      <c r="AC87" s="247"/>
      <c r="AD87" s="247"/>
      <c r="AE87" s="247"/>
      <c r="AF87" s="247"/>
      <c r="AG87" s="247"/>
      <c r="AH87" s="247"/>
      <c r="AI87" s="247"/>
      <c r="AJ87" s="247"/>
      <c r="AK87" s="247"/>
      <c r="AL87" s="247"/>
      <c r="AM87" s="247"/>
      <c r="AN87" s="247"/>
    </row>
    <row r="88" spans="1:51" s="251" customFormat="1">
      <c r="A88" s="263"/>
      <c r="B88" s="280"/>
      <c r="C88" s="280"/>
      <c r="D88" s="280"/>
      <c r="E88" s="280"/>
      <c r="F88" s="280"/>
      <c r="G88" s="280"/>
      <c r="H88" s="280"/>
      <c r="I88" s="280"/>
      <c r="J88" s="280"/>
      <c r="K88" s="280"/>
      <c r="L88" s="280"/>
      <c r="M88" s="280"/>
      <c r="N88" s="280"/>
      <c r="O88" s="280"/>
      <c r="P88" s="280"/>
      <c r="Q88" s="280"/>
      <c r="R88" s="280"/>
      <c r="S88" s="280"/>
      <c r="T88" s="280"/>
      <c r="U88" s="280"/>
      <c r="V88" s="280"/>
      <c r="W88" s="280"/>
      <c r="X88" s="280"/>
      <c r="Y88" s="280"/>
      <c r="Z88" s="280"/>
      <c r="AA88" s="280"/>
      <c r="AB88" s="280"/>
      <c r="AC88" s="280"/>
      <c r="AD88" s="280"/>
      <c r="AE88" s="280"/>
      <c r="AF88" s="280"/>
      <c r="AG88" s="280"/>
      <c r="AH88" s="280"/>
      <c r="AI88" s="280"/>
      <c r="AJ88" s="280"/>
      <c r="AK88" s="280"/>
      <c r="AL88" s="280"/>
      <c r="AM88" s="280"/>
      <c r="AN88" s="280"/>
    </row>
    <row r="89" spans="1:51" s="251" customFormat="1">
      <c r="A89" s="263"/>
      <c r="B89" s="280"/>
      <c r="C89" s="280"/>
      <c r="D89" s="280"/>
      <c r="E89" s="280"/>
      <c r="F89" s="280"/>
      <c r="G89" s="280"/>
      <c r="H89" s="280"/>
      <c r="I89" s="280"/>
      <c r="J89" s="280"/>
      <c r="K89" s="280"/>
      <c r="L89" s="280"/>
      <c r="M89" s="280"/>
      <c r="N89" s="280"/>
      <c r="O89" s="280"/>
      <c r="P89" s="280"/>
      <c r="Q89" s="280"/>
      <c r="R89" s="280"/>
      <c r="S89" s="280"/>
      <c r="T89" s="280"/>
      <c r="U89" s="280"/>
      <c r="V89" s="280"/>
      <c r="W89" s="280"/>
      <c r="X89" s="280"/>
      <c r="Y89" s="280"/>
      <c r="Z89" s="280"/>
      <c r="AA89" s="280"/>
      <c r="AB89" s="280"/>
      <c r="AC89" s="280"/>
      <c r="AD89" s="280"/>
      <c r="AE89" s="280"/>
      <c r="AF89" s="280"/>
      <c r="AG89" s="280"/>
      <c r="AH89" s="280"/>
      <c r="AI89" s="280"/>
      <c r="AJ89" s="280"/>
      <c r="AK89" s="280"/>
      <c r="AL89" s="280"/>
      <c r="AM89" s="280"/>
      <c r="AN89" s="280"/>
    </row>
    <row r="91" spans="1:51">
      <c r="A91" s="257"/>
      <c r="B91" s="248"/>
      <c r="C91" s="248"/>
      <c r="E91" s="248"/>
      <c r="F91" s="283"/>
      <c r="G91" s="283"/>
      <c r="H91" s="283"/>
      <c r="I91" s="283"/>
      <c r="J91" s="283"/>
      <c r="K91" s="283"/>
      <c r="L91" s="283"/>
      <c r="M91" s="283"/>
      <c r="N91" s="283"/>
      <c r="O91" s="283"/>
      <c r="P91" s="283"/>
      <c r="Q91" s="283"/>
      <c r="R91" s="283"/>
      <c r="S91" s="284"/>
      <c r="T91" s="284"/>
      <c r="U91" s="284"/>
      <c r="V91" s="284"/>
      <c r="W91" s="284"/>
      <c r="X91" s="284"/>
      <c r="Y91" s="284"/>
      <c r="Z91" s="284"/>
      <c r="AA91" s="284"/>
      <c r="AB91" s="284"/>
      <c r="AC91" s="284"/>
      <c r="AD91" s="284"/>
      <c r="AE91" s="284"/>
      <c r="AF91" s="248"/>
      <c r="AG91" s="248"/>
      <c r="AH91" s="248"/>
      <c r="AI91" s="248"/>
      <c r="AJ91" s="248"/>
      <c r="AK91" s="248"/>
      <c r="AL91" s="248"/>
      <c r="AM91" s="248"/>
      <c r="AN91" s="248"/>
    </row>
    <row r="92" spans="1:51" ht="12.75" customHeight="1">
      <c r="A92" s="257"/>
      <c r="B92" s="248"/>
      <c r="C92" s="248"/>
      <c r="E92" s="248"/>
      <c r="F92" s="283"/>
      <c r="G92" s="283"/>
      <c r="H92" s="283"/>
      <c r="I92" s="283"/>
      <c r="J92" s="283"/>
      <c r="K92" s="283"/>
      <c r="L92" s="283"/>
      <c r="M92" s="283"/>
      <c r="N92" s="283"/>
      <c r="O92" s="283"/>
      <c r="P92" s="283"/>
      <c r="Q92" s="283"/>
      <c r="R92" s="283"/>
      <c r="S92" s="283"/>
      <c r="T92" s="283"/>
      <c r="U92" s="283"/>
      <c r="V92" s="283"/>
      <c r="W92" s="283"/>
      <c r="X92" s="283"/>
      <c r="Y92" s="283"/>
      <c r="Z92" s="283"/>
      <c r="AA92" s="283"/>
      <c r="AB92" s="283"/>
      <c r="AC92" s="283"/>
      <c r="AD92" s="283"/>
      <c r="AE92" s="283"/>
      <c r="AF92" s="248"/>
      <c r="AG92" s="248"/>
      <c r="AH92" s="248"/>
      <c r="AI92" s="248"/>
      <c r="AJ92" s="248"/>
      <c r="AK92" s="248"/>
      <c r="AL92" s="248"/>
      <c r="AM92" s="248"/>
      <c r="AN92" s="248"/>
    </row>
    <row r="94" spans="1:51" s="280" customFormat="1">
      <c r="A94" s="263"/>
      <c r="AO94" s="263"/>
      <c r="AP94" s="263"/>
      <c r="AQ94" s="263"/>
      <c r="AR94" s="263"/>
      <c r="AS94" s="263"/>
      <c r="AT94" s="263"/>
      <c r="AU94" s="263"/>
      <c r="AV94" s="263"/>
      <c r="AW94" s="263"/>
      <c r="AX94" s="263"/>
      <c r="AY94" s="263"/>
    </row>
    <row r="95" spans="1:51" s="280" customFormat="1">
      <c r="A95" s="263"/>
      <c r="AO95" s="263"/>
      <c r="AP95" s="263"/>
      <c r="AQ95" s="263"/>
      <c r="AR95" s="263"/>
      <c r="AS95" s="263"/>
      <c r="AT95" s="263"/>
      <c r="AU95" s="263"/>
      <c r="AV95" s="263"/>
      <c r="AW95" s="263"/>
      <c r="AX95" s="263"/>
      <c r="AY95" s="263"/>
    </row>
    <row r="96" spans="1:51" s="280" customFormat="1">
      <c r="A96" s="263"/>
      <c r="AO96" s="263"/>
      <c r="AP96" s="263"/>
      <c r="AQ96" s="263"/>
      <c r="AR96" s="263"/>
      <c r="AS96" s="263"/>
      <c r="AT96" s="263"/>
      <c r="AU96" s="263"/>
      <c r="AV96" s="263"/>
      <c r="AW96" s="263"/>
      <c r="AX96" s="263"/>
      <c r="AY96" s="263"/>
    </row>
    <row r="97" spans="1:51" s="280" customFormat="1">
      <c r="A97" s="263"/>
      <c r="AO97" s="263"/>
      <c r="AP97" s="263"/>
      <c r="AQ97" s="263"/>
      <c r="AR97" s="263"/>
      <c r="AS97" s="263"/>
      <c r="AT97" s="263"/>
      <c r="AU97" s="263"/>
      <c r="AV97" s="263"/>
      <c r="AW97" s="263"/>
      <c r="AX97" s="263"/>
      <c r="AY97" s="263"/>
    </row>
    <row r="98" spans="1:51" s="280" customFormat="1">
      <c r="A98" s="263"/>
      <c r="AO98" s="263"/>
      <c r="AP98" s="263"/>
      <c r="AQ98" s="263"/>
      <c r="AR98" s="263"/>
      <c r="AS98" s="263"/>
      <c r="AT98" s="263"/>
      <c r="AU98" s="263"/>
      <c r="AV98" s="263"/>
      <c r="AW98" s="263"/>
      <c r="AX98" s="263"/>
      <c r="AY98" s="263"/>
    </row>
    <row r="99" spans="1:51" s="280" customFormat="1">
      <c r="A99" s="263"/>
      <c r="AO99" s="263"/>
      <c r="AP99" s="263"/>
      <c r="AQ99" s="263"/>
      <c r="AR99" s="263"/>
      <c r="AS99" s="263"/>
      <c r="AT99" s="263"/>
      <c r="AU99" s="263"/>
      <c r="AV99" s="263"/>
      <c r="AW99" s="263"/>
      <c r="AX99" s="263"/>
      <c r="AY99" s="263"/>
    </row>
    <row r="100" spans="1:51" s="280" customFormat="1">
      <c r="A100" s="263"/>
      <c r="AO100" s="263"/>
      <c r="AP100" s="263"/>
      <c r="AQ100" s="263"/>
      <c r="AR100" s="263"/>
      <c r="AS100" s="263"/>
      <c r="AT100" s="263"/>
      <c r="AU100" s="263"/>
      <c r="AV100" s="263"/>
      <c r="AW100" s="263"/>
      <c r="AX100" s="263"/>
      <c r="AY100" s="263"/>
    </row>
    <row r="101" spans="1:51" s="280" customFormat="1">
      <c r="A101" s="263"/>
      <c r="AO101" s="263"/>
      <c r="AP101" s="263"/>
      <c r="AQ101" s="263"/>
      <c r="AR101" s="263"/>
      <c r="AS101" s="263"/>
      <c r="AT101" s="263"/>
      <c r="AU101" s="263"/>
      <c r="AV101" s="263"/>
      <c r="AW101" s="263"/>
      <c r="AX101" s="263"/>
      <c r="AY101" s="263"/>
    </row>
    <row r="102" spans="1:51" s="280" customFormat="1">
      <c r="A102" s="263"/>
      <c r="AO102" s="263"/>
      <c r="AP102" s="263"/>
      <c r="AQ102" s="263"/>
      <c r="AR102" s="263"/>
      <c r="AS102" s="263"/>
      <c r="AT102" s="263"/>
      <c r="AU102" s="263"/>
      <c r="AV102" s="263"/>
      <c r="AW102" s="263"/>
      <c r="AX102" s="263"/>
      <c r="AY102" s="263"/>
    </row>
    <row r="103" spans="1:51" s="280" customFormat="1">
      <c r="A103" s="263"/>
      <c r="AO103" s="263"/>
      <c r="AP103" s="263"/>
      <c r="AQ103" s="263"/>
      <c r="AR103" s="263"/>
      <c r="AS103" s="263"/>
      <c r="AT103" s="263"/>
      <c r="AU103" s="263"/>
      <c r="AV103" s="263"/>
      <c r="AW103" s="263"/>
      <c r="AX103" s="263"/>
      <c r="AY103" s="263"/>
    </row>
    <row r="104" spans="1:51" s="280" customFormat="1">
      <c r="A104" s="263"/>
      <c r="AO104" s="263"/>
      <c r="AP104" s="263"/>
      <c r="AQ104" s="263"/>
      <c r="AR104" s="263"/>
      <c r="AS104" s="263"/>
      <c r="AT104" s="263"/>
      <c r="AU104" s="263"/>
      <c r="AV104" s="263"/>
      <c r="AW104" s="263"/>
      <c r="AX104" s="263"/>
      <c r="AY104" s="263"/>
    </row>
    <row r="105" spans="1:51" s="280" customFormat="1">
      <c r="A105" s="263"/>
      <c r="AO105" s="263"/>
      <c r="AP105" s="263"/>
      <c r="AQ105" s="263"/>
      <c r="AR105" s="263"/>
      <c r="AS105" s="263"/>
      <c r="AT105" s="263"/>
      <c r="AU105" s="263"/>
      <c r="AV105" s="263"/>
      <c r="AW105" s="263"/>
      <c r="AX105" s="263"/>
      <c r="AY105" s="263"/>
    </row>
    <row r="106" spans="1:51" s="280" customFormat="1">
      <c r="A106" s="263"/>
      <c r="AO106" s="263"/>
      <c r="AP106" s="263"/>
      <c r="AQ106" s="263"/>
      <c r="AR106" s="263"/>
      <c r="AS106" s="263"/>
      <c r="AT106" s="263"/>
      <c r="AU106" s="263"/>
      <c r="AV106" s="263"/>
      <c r="AW106" s="263"/>
      <c r="AX106" s="263"/>
      <c r="AY106" s="263"/>
    </row>
    <row r="107" spans="1:51" s="280" customFormat="1">
      <c r="A107" s="263"/>
      <c r="AO107" s="263"/>
      <c r="AP107" s="263"/>
      <c r="AQ107" s="263"/>
      <c r="AR107" s="263"/>
      <c r="AS107" s="263"/>
      <c r="AT107" s="263"/>
      <c r="AU107" s="263"/>
      <c r="AV107" s="263"/>
      <c r="AW107" s="263"/>
      <c r="AX107" s="263"/>
      <c r="AY107" s="263"/>
    </row>
    <row r="108" spans="1:51" s="280" customFormat="1">
      <c r="A108" s="263"/>
      <c r="AO108" s="263"/>
      <c r="AP108" s="263"/>
      <c r="AQ108" s="263"/>
      <c r="AR108" s="263"/>
      <c r="AS108" s="263"/>
      <c r="AT108" s="263"/>
      <c r="AU108" s="263"/>
      <c r="AV108" s="263"/>
      <c r="AW108" s="263"/>
      <c r="AX108" s="263"/>
      <c r="AY108" s="263"/>
    </row>
    <row r="109" spans="1:51" s="280" customFormat="1">
      <c r="A109" s="263"/>
      <c r="AO109" s="263"/>
      <c r="AP109" s="263"/>
      <c r="AQ109" s="263"/>
      <c r="AR109" s="263"/>
      <c r="AS109" s="263"/>
      <c r="AT109" s="263"/>
      <c r="AU109" s="263"/>
      <c r="AV109" s="263"/>
      <c r="AW109" s="263"/>
      <c r="AX109" s="263"/>
      <c r="AY109" s="263"/>
    </row>
    <row r="110" spans="1:51" s="280" customFormat="1">
      <c r="A110" s="263"/>
      <c r="AO110" s="263"/>
      <c r="AP110" s="263"/>
      <c r="AQ110" s="263"/>
      <c r="AR110" s="263"/>
      <c r="AS110" s="263"/>
      <c r="AT110" s="263"/>
      <c r="AU110" s="263"/>
      <c r="AV110" s="263"/>
      <c r="AW110" s="263"/>
      <c r="AX110" s="263"/>
      <c r="AY110" s="263"/>
    </row>
    <row r="111" spans="1:51" s="280" customFormat="1">
      <c r="A111" s="263"/>
      <c r="AO111" s="263"/>
      <c r="AP111" s="263"/>
      <c r="AQ111" s="263"/>
      <c r="AR111" s="263"/>
      <c r="AS111" s="263"/>
      <c r="AT111" s="263"/>
      <c r="AU111" s="263"/>
      <c r="AV111" s="263"/>
      <c r="AW111" s="263"/>
      <c r="AX111" s="263"/>
      <c r="AY111" s="263"/>
    </row>
    <row r="112" spans="1:51" s="280" customFormat="1">
      <c r="A112" s="263"/>
      <c r="AO112" s="263"/>
      <c r="AP112" s="263"/>
      <c r="AQ112" s="263"/>
      <c r="AR112" s="263"/>
      <c r="AS112" s="263"/>
      <c r="AT112" s="263"/>
      <c r="AU112" s="263"/>
      <c r="AV112" s="263"/>
      <c r="AW112" s="263"/>
      <c r="AX112" s="263"/>
      <c r="AY112" s="263"/>
    </row>
    <row r="113" spans="1:51" s="280" customFormat="1">
      <c r="A113" s="263"/>
      <c r="AO113" s="263"/>
      <c r="AP113" s="263"/>
      <c r="AQ113" s="263"/>
      <c r="AR113" s="263"/>
      <c r="AS113" s="263"/>
      <c r="AT113" s="263"/>
      <c r="AU113" s="263"/>
      <c r="AV113" s="263"/>
      <c r="AW113" s="263"/>
      <c r="AX113" s="263"/>
      <c r="AY113" s="263"/>
    </row>
    <row r="114" spans="1:51" s="280" customFormat="1">
      <c r="A114" s="263"/>
      <c r="AO114" s="263"/>
      <c r="AP114" s="263"/>
      <c r="AQ114" s="263"/>
      <c r="AR114" s="263"/>
      <c r="AS114" s="263"/>
      <c r="AT114" s="263"/>
      <c r="AU114" s="263"/>
      <c r="AV114" s="263"/>
      <c r="AW114" s="263"/>
      <c r="AX114" s="263"/>
      <c r="AY114" s="263"/>
    </row>
    <row r="115" spans="1:51" s="280" customFormat="1">
      <c r="A115" s="263"/>
      <c r="AO115" s="263"/>
      <c r="AP115" s="263"/>
      <c r="AQ115" s="263"/>
      <c r="AR115" s="263"/>
      <c r="AS115" s="263"/>
      <c r="AT115" s="263"/>
      <c r="AU115" s="263"/>
      <c r="AV115" s="263"/>
      <c r="AW115" s="263"/>
      <c r="AX115" s="263"/>
      <c r="AY115" s="263"/>
    </row>
    <row r="116" spans="1:51" s="280" customFormat="1">
      <c r="A116" s="263"/>
      <c r="AO116" s="263"/>
      <c r="AP116" s="263"/>
      <c r="AQ116" s="263"/>
      <c r="AR116" s="263"/>
      <c r="AS116" s="263"/>
      <c r="AT116" s="263"/>
      <c r="AU116" s="263"/>
      <c r="AV116" s="263"/>
      <c r="AW116" s="263"/>
      <c r="AX116" s="263"/>
      <c r="AY116" s="263"/>
    </row>
  </sheetData>
  <pageMargins left="0.2" right="0.2" top="0.25" bottom="0.2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82756-7B42-48CF-85D0-E70A5C22953B}">
  <sheetPr>
    <tabColor theme="5" tint="0.39997558519241921"/>
    <pageSetUpPr fitToPage="1"/>
  </sheetPr>
  <dimension ref="A1:Y126"/>
  <sheetViews>
    <sheetView zoomScale="80" zoomScaleNormal="80" zoomScalePageLayoutView="110" workbookViewId="0">
      <selection activeCell="A104" sqref="A104"/>
    </sheetView>
  </sheetViews>
  <sheetFormatPr defaultColWidth="8.7109375" defaultRowHeight="12.75"/>
  <cols>
    <col min="1" max="1" width="27.28515625" customWidth="1"/>
    <col min="2" max="2" width="9.140625" customWidth="1"/>
    <col min="3" max="3" width="9" bestFit="1" customWidth="1"/>
    <col min="4" max="13" width="9.140625" customWidth="1"/>
    <col min="14" max="14" width="11.7109375" customWidth="1"/>
    <col min="15" max="18" width="10.7109375" customWidth="1"/>
    <col min="19" max="20" width="10.7109375" style="1" customWidth="1"/>
    <col min="21" max="22" width="10.7109375" customWidth="1"/>
    <col min="24" max="24" width="11.42578125" customWidth="1"/>
  </cols>
  <sheetData>
    <row r="1" spans="1:25" ht="32.25" customHeight="1" thickBot="1">
      <c r="A1" s="1140" t="s">
        <v>503</v>
      </c>
      <c r="B1" s="1140"/>
      <c r="C1" s="1140"/>
      <c r="D1" s="1140"/>
      <c r="E1" s="1140"/>
      <c r="F1" s="1140"/>
      <c r="G1" s="1140"/>
      <c r="H1" s="1140"/>
      <c r="I1" s="1140"/>
      <c r="J1" s="1140"/>
      <c r="K1" s="1140"/>
      <c r="L1" s="1140"/>
      <c r="M1" s="1140"/>
      <c r="N1" s="1140"/>
      <c r="O1" s="1140"/>
      <c r="P1" s="1140"/>
      <c r="Q1" s="1140"/>
      <c r="R1" s="1140"/>
      <c r="S1" s="1140"/>
      <c r="T1" s="1140"/>
      <c r="U1" s="1140"/>
      <c r="V1" s="1140"/>
      <c r="W1" s="1140"/>
      <c r="X1" s="285"/>
      <c r="Y1" s="41"/>
    </row>
    <row r="2" spans="1:25" ht="21.75" customHeight="1">
      <c r="A2" s="286" t="s">
        <v>504</v>
      </c>
      <c r="B2" s="287"/>
      <c r="C2" s="287"/>
      <c r="D2" s="287"/>
      <c r="E2" s="288"/>
      <c r="F2" s="287"/>
      <c r="G2" s="287"/>
      <c r="H2" s="287"/>
      <c r="I2" s="287"/>
      <c r="J2" s="287"/>
      <c r="K2" s="287"/>
      <c r="L2" s="287"/>
      <c r="M2" s="287"/>
      <c r="N2" s="287"/>
      <c r="O2" s="28"/>
      <c r="P2" s="28"/>
      <c r="Q2" s="28"/>
      <c r="R2" s="28"/>
      <c r="S2" s="28"/>
      <c r="T2" s="28"/>
      <c r="U2" s="28"/>
      <c r="V2" s="28"/>
      <c r="Y2" s="28"/>
    </row>
    <row r="3" spans="1:25">
      <c r="A3" s="289"/>
      <c r="B3" s="1141" t="s">
        <v>7</v>
      </c>
      <c r="C3" s="1141"/>
      <c r="D3" s="1141"/>
      <c r="E3" s="1141"/>
      <c r="F3" s="1141"/>
      <c r="G3" s="1141"/>
      <c r="H3" s="1141"/>
      <c r="I3" s="1141"/>
      <c r="J3" s="1141"/>
      <c r="K3" s="1141"/>
      <c r="L3" s="1141"/>
      <c r="M3" s="1141"/>
      <c r="N3" s="1141"/>
      <c r="O3" s="1141"/>
      <c r="P3" s="1141"/>
      <c r="Q3" s="1141"/>
      <c r="R3" s="1141"/>
      <c r="S3" s="1141"/>
      <c r="T3" s="1141"/>
      <c r="U3" s="1141"/>
      <c r="V3" s="1141"/>
      <c r="W3" s="1141"/>
      <c r="X3" s="1141"/>
      <c r="Y3" s="291"/>
    </row>
    <row r="4" spans="1:25">
      <c r="A4" s="292"/>
      <c r="B4" s="293" t="s">
        <v>55</v>
      </c>
      <c r="C4" s="293" t="s">
        <v>56</v>
      </c>
      <c r="D4" s="293" t="s">
        <v>8</v>
      </c>
      <c r="E4" s="293" t="s">
        <v>9</v>
      </c>
      <c r="F4" s="294" t="s">
        <v>10</v>
      </c>
      <c r="G4" s="295" t="s">
        <v>11</v>
      </c>
      <c r="H4" s="295" t="s">
        <v>12</v>
      </c>
      <c r="I4" s="295" t="s">
        <v>13</v>
      </c>
      <c r="J4" s="295" t="s">
        <v>14</v>
      </c>
      <c r="K4" s="295" t="s">
        <v>15</v>
      </c>
      <c r="L4" s="295" t="s">
        <v>16</v>
      </c>
      <c r="M4" s="295" t="s">
        <v>17</v>
      </c>
      <c r="N4" s="295" t="s">
        <v>18</v>
      </c>
      <c r="O4" s="295" t="s">
        <v>19</v>
      </c>
      <c r="P4" s="295" t="s">
        <v>20</v>
      </c>
      <c r="Q4" s="295" t="s">
        <v>21</v>
      </c>
      <c r="R4" s="295" t="s">
        <v>22</v>
      </c>
      <c r="S4" s="295" t="s">
        <v>23</v>
      </c>
      <c r="T4" s="295" t="s">
        <v>24</v>
      </c>
      <c r="U4" s="295" t="s">
        <v>25</v>
      </c>
      <c r="V4" s="295" t="s">
        <v>26</v>
      </c>
      <c r="W4" s="295" t="s">
        <v>27</v>
      </c>
      <c r="X4" s="295" t="s">
        <v>28</v>
      </c>
      <c r="Y4" s="295"/>
    </row>
    <row r="5" spans="1:25">
      <c r="A5" s="296" t="s">
        <v>505</v>
      </c>
      <c r="B5" s="290"/>
      <c r="C5" s="290"/>
      <c r="D5" s="290"/>
      <c r="E5" s="297"/>
      <c r="F5" s="298"/>
      <c r="G5" s="298"/>
      <c r="H5" s="298"/>
      <c r="I5" s="298"/>
      <c r="J5" s="298"/>
      <c r="K5" s="298"/>
      <c r="L5" s="298"/>
      <c r="M5" s="298"/>
      <c r="N5" s="298"/>
      <c r="O5" s="298"/>
      <c r="P5" s="298"/>
      <c r="Q5" s="298"/>
      <c r="R5" s="298"/>
      <c r="S5" s="298"/>
      <c r="T5" s="298"/>
      <c r="U5" s="298"/>
      <c r="V5" s="298"/>
      <c r="W5" s="298"/>
      <c r="X5" s="298"/>
      <c r="Y5" s="295"/>
    </row>
    <row r="6" spans="1:25">
      <c r="A6" s="299" t="s">
        <v>506</v>
      </c>
      <c r="B6" s="36">
        <v>4396.1570000000002</v>
      </c>
      <c r="C6" s="36">
        <v>4640.8230000000003</v>
      </c>
      <c r="D6" s="36">
        <v>4770.9320000000007</v>
      </c>
      <c r="E6" s="36">
        <v>4842.8829999999998</v>
      </c>
      <c r="F6" s="36">
        <v>4897.527</v>
      </c>
      <c r="G6" s="36">
        <v>4991.6449999999995</v>
      </c>
      <c r="H6" s="36">
        <v>5352.5940000000001</v>
      </c>
      <c r="I6" s="36">
        <v>5883.6460000000006</v>
      </c>
      <c r="J6" s="36">
        <v>6492.1610000000001</v>
      </c>
      <c r="K6" s="36">
        <v>6923.9290000000001</v>
      </c>
      <c r="L6" s="36">
        <v>7151.7040000000006</v>
      </c>
      <c r="M6" s="36">
        <v>7288.4449999999997</v>
      </c>
      <c r="N6" s="36">
        <v>7744.9519999999993</v>
      </c>
      <c r="O6" s="36">
        <v>8657.380000000001</v>
      </c>
      <c r="P6" s="36">
        <v>10176.901</v>
      </c>
      <c r="Q6" s="36">
        <v>11030.968811616081</v>
      </c>
      <c r="R6" s="36">
        <v>11101.184031224277</v>
      </c>
      <c r="S6" s="36">
        <v>10519.418</v>
      </c>
      <c r="T6" s="36">
        <v>9504.8019999999997</v>
      </c>
      <c r="U6" s="36">
        <v>9047.9130000000005</v>
      </c>
      <c r="V6" s="36">
        <v>8569.5630000000001</v>
      </c>
      <c r="W6" s="36">
        <v>8225.8829999999998</v>
      </c>
      <c r="X6" s="36">
        <v>7949.7006387109614</v>
      </c>
      <c r="Y6" s="36"/>
    </row>
    <row r="7" spans="1:25">
      <c r="A7" s="299" t="s">
        <v>507</v>
      </c>
      <c r="B7" s="300">
        <v>22783.254799000002</v>
      </c>
      <c r="C7" s="300">
        <v>25120.788271000001</v>
      </c>
      <c r="D7" s="300">
        <v>26292.990446999996</v>
      </c>
      <c r="E7" s="300">
        <v>27209.091603000001</v>
      </c>
      <c r="F7" s="300">
        <v>28356.046482999998</v>
      </c>
      <c r="G7" s="300">
        <v>29490.401703000003</v>
      </c>
      <c r="H7" s="300">
        <v>32072.324367000001</v>
      </c>
      <c r="I7" s="300">
        <v>36526.432394000003</v>
      </c>
      <c r="J7" s="300">
        <v>41638.340161</v>
      </c>
      <c r="K7" s="300">
        <v>45670.663996999996</v>
      </c>
      <c r="L7" s="300">
        <v>48048.81482</v>
      </c>
      <c r="M7" s="300">
        <v>49362.708146000004</v>
      </c>
      <c r="N7" s="300">
        <v>56487.594892000001</v>
      </c>
      <c r="O7" s="300">
        <v>73452.807023000001</v>
      </c>
      <c r="P7" s="300">
        <v>84637.626319000003</v>
      </c>
      <c r="Q7" s="300">
        <v>87792.799796000007</v>
      </c>
      <c r="R7" s="300">
        <v>87531.97819200001</v>
      </c>
      <c r="S7" s="300">
        <v>84294.887852</v>
      </c>
      <c r="T7" s="300">
        <v>81767.712813000006</v>
      </c>
      <c r="U7" s="300">
        <v>77390.270525999993</v>
      </c>
      <c r="V7" s="300">
        <v>73678.181016999995</v>
      </c>
      <c r="W7" s="300">
        <v>71572.948107000004</v>
      </c>
      <c r="X7" s="300">
        <v>69963.531799524921</v>
      </c>
      <c r="Y7" s="300"/>
    </row>
    <row r="8" spans="1:25">
      <c r="A8" s="299" t="s">
        <v>508</v>
      </c>
      <c r="B8" s="301">
        <v>36570.634814609934</v>
      </c>
      <c r="C8" s="301">
        <v>39166.989029968194</v>
      </c>
      <c r="D8" s="301">
        <v>40100.660184170352</v>
      </c>
      <c r="E8" s="301">
        <v>40811.303291249744</v>
      </c>
      <c r="F8" s="301">
        <v>41638.651436038621</v>
      </c>
      <c r="G8" s="301">
        <v>41775.679810593509</v>
      </c>
      <c r="H8" s="301">
        <v>44230.174605636406</v>
      </c>
      <c r="I8" s="301">
        <v>49645.526263174266</v>
      </c>
      <c r="J8" s="301">
        <v>55424.049671835484</v>
      </c>
      <c r="K8" s="301">
        <v>59026.07791536241</v>
      </c>
      <c r="L8" s="301">
        <v>60192.820801067144</v>
      </c>
      <c r="M8" s="301">
        <v>59377.394969173249</v>
      </c>
      <c r="N8" s="301">
        <v>66382.327343065073</v>
      </c>
      <c r="O8" s="301">
        <v>81741.64326858976</v>
      </c>
      <c r="P8" s="301">
        <v>96206.22145298947</v>
      </c>
      <c r="Q8" s="301">
        <v>98575.064060362361</v>
      </c>
      <c r="R8" s="301">
        <v>94840.709686116941</v>
      </c>
      <c r="S8" s="301">
        <v>90064.810818404178</v>
      </c>
      <c r="T8" s="301">
        <v>85684.649346063379</v>
      </c>
      <c r="U8" s="301">
        <v>79513.34632099657</v>
      </c>
      <c r="V8" s="301">
        <v>75571.275647704897</v>
      </c>
      <c r="W8" s="301">
        <v>72803.964625863213</v>
      </c>
      <c r="X8" s="301">
        <v>69963.531799524921</v>
      </c>
      <c r="Y8" s="28"/>
    </row>
    <row r="9" spans="1:25">
      <c r="A9" s="302" t="s">
        <v>509</v>
      </c>
      <c r="B9" s="300">
        <v>5182.5389309344509</v>
      </c>
      <c r="C9" s="300">
        <v>5413.0028813854778</v>
      </c>
      <c r="D9" s="300">
        <v>5511.0805282909068</v>
      </c>
      <c r="E9" s="300">
        <v>5618.3664984266607</v>
      </c>
      <c r="F9" s="300">
        <v>5789.8703739662888</v>
      </c>
      <c r="G9" s="300">
        <v>5907.952529276422</v>
      </c>
      <c r="H9" s="300">
        <v>5991.9217424299322</v>
      </c>
      <c r="I9" s="300">
        <v>6208.1288360992485</v>
      </c>
      <c r="J9" s="300">
        <v>6413.6333281013822</v>
      </c>
      <c r="K9" s="300">
        <v>6596.0618598197634</v>
      </c>
      <c r="L9" s="300">
        <v>6718.5127935943647</v>
      </c>
      <c r="M9" s="300">
        <v>6772.7352193780716</v>
      </c>
      <c r="N9" s="300">
        <v>7293.4725601914652</v>
      </c>
      <c r="O9" s="300">
        <v>8484.4152645488575</v>
      </c>
      <c r="P9" s="300">
        <v>8316.6404310113667</v>
      </c>
      <c r="Q9" s="300">
        <v>7958.7569591848032</v>
      </c>
      <c r="R9" s="300">
        <v>7884.9227204772933</v>
      </c>
      <c r="S9" s="300">
        <v>8013.2653585968346</v>
      </c>
      <c r="T9" s="300">
        <v>8602.7791860367015</v>
      </c>
      <c r="U9" s="300">
        <v>8553.3835842586013</v>
      </c>
      <c r="V9" s="300">
        <v>8597.6590658123405</v>
      </c>
      <c r="W9" s="300">
        <v>8700.9440940261375</v>
      </c>
      <c r="X9" s="300">
        <v>8800.7756491909186</v>
      </c>
      <c r="Y9" s="28"/>
    </row>
    <row r="10" spans="1:25">
      <c r="A10" s="302" t="s">
        <v>510</v>
      </c>
      <c r="B10" s="300">
        <v>8318.7736049030864</v>
      </c>
      <c r="C10" s="300">
        <v>8439.6644797632216</v>
      </c>
      <c r="D10" s="300">
        <v>8405.2047239764361</v>
      </c>
      <c r="E10" s="300">
        <v>8427.0677799256646</v>
      </c>
      <c r="F10" s="300">
        <v>8501.9748611980322</v>
      </c>
      <c r="G10" s="300">
        <v>8369.1207629135297</v>
      </c>
      <c r="H10" s="300">
        <v>8263.3158064363561</v>
      </c>
      <c r="I10" s="300">
        <v>8437.8846489360949</v>
      </c>
      <c r="J10" s="300">
        <v>8537.0725821241158</v>
      </c>
      <c r="K10" s="300">
        <v>8524.9398015725492</v>
      </c>
      <c r="L10" s="300">
        <v>8416.5704846099816</v>
      </c>
      <c r="M10" s="300">
        <v>8146.7850781851612</v>
      </c>
      <c r="N10" s="300">
        <v>8571.0443838857991</v>
      </c>
      <c r="O10" s="300">
        <v>9441.8453699144247</v>
      </c>
      <c r="P10" s="300">
        <v>9453.3907181557006</v>
      </c>
      <c r="Q10" s="300">
        <v>8936.2109297742372</v>
      </c>
      <c r="R10" s="300">
        <v>8543.2967708091928</v>
      </c>
      <c r="S10" s="300">
        <v>8561.7674683527348</v>
      </c>
      <c r="T10" s="300">
        <v>9014.8799886692414</v>
      </c>
      <c r="U10" s="300">
        <v>8788.0317064273895</v>
      </c>
      <c r="V10" s="300">
        <v>8818.5681869314558</v>
      </c>
      <c r="W10" s="300">
        <v>8850.5956899536759</v>
      </c>
      <c r="X10" s="300">
        <v>8800.7756491909186</v>
      </c>
      <c r="Y10" s="28"/>
    </row>
    <row r="11" spans="1:25" ht="22.5" customHeight="1">
      <c r="A11" s="296" t="s">
        <v>511</v>
      </c>
      <c r="B11" s="303"/>
      <c r="C11" s="290"/>
      <c r="D11" s="290"/>
      <c r="E11" s="290"/>
      <c r="F11" s="297"/>
      <c r="G11" s="298"/>
      <c r="H11" s="298"/>
      <c r="I11" s="298"/>
      <c r="J11" s="298"/>
      <c r="K11" s="298"/>
      <c r="L11" s="298"/>
      <c r="M11" s="298"/>
      <c r="N11" s="298"/>
      <c r="O11" s="298"/>
      <c r="P11" s="298"/>
      <c r="Q11" s="298"/>
      <c r="R11" s="298"/>
      <c r="S11" s="298"/>
      <c r="T11" s="298"/>
      <c r="U11" s="298"/>
      <c r="V11" s="298"/>
      <c r="W11" s="298"/>
      <c r="X11" s="298"/>
      <c r="Y11" s="295"/>
    </row>
    <row r="12" spans="1:25">
      <c r="A12" s="299" t="s">
        <v>506</v>
      </c>
      <c r="B12" s="304">
        <v>3962.5279999999998</v>
      </c>
      <c r="C12" s="304">
        <v>4144.8950000000004</v>
      </c>
      <c r="D12" s="304">
        <v>4202.5990000000002</v>
      </c>
      <c r="E12" s="304">
        <v>4232.0749999999998</v>
      </c>
      <c r="F12" s="304">
        <v>4173.9880000000003</v>
      </c>
      <c r="G12" s="304">
        <v>4201.3580000000002</v>
      </c>
      <c r="H12" s="304">
        <v>4469.1239999999998</v>
      </c>
      <c r="I12" s="304">
        <v>4957.0309999999999</v>
      </c>
      <c r="J12" s="304">
        <v>5531.2659999999996</v>
      </c>
      <c r="K12" s="304">
        <v>5927.2219999999998</v>
      </c>
      <c r="L12" s="304">
        <v>6050.9430000000002</v>
      </c>
      <c r="M12" s="304">
        <v>6195.3630000000003</v>
      </c>
      <c r="N12" s="304">
        <v>6645.5370000000003</v>
      </c>
      <c r="O12" s="304">
        <v>7393.9579999999996</v>
      </c>
      <c r="P12" s="304">
        <v>8856.8850009999987</v>
      </c>
      <c r="Q12" s="304">
        <v>9113.625</v>
      </c>
      <c r="R12" s="304">
        <v>9192.3140000000003</v>
      </c>
      <c r="S12" s="304">
        <v>7398.6719999999996</v>
      </c>
      <c r="T12" s="304">
        <v>7017.232</v>
      </c>
      <c r="U12" s="304">
        <v>6555.6019999999999</v>
      </c>
      <c r="V12" s="304">
        <v>6066.2240000000002</v>
      </c>
      <c r="W12" s="304">
        <v>5690.357</v>
      </c>
      <c r="X12" s="304">
        <v>5461.8004746562001</v>
      </c>
      <c r="Y12" s="305"/>
    </row>
    <row r="13" spans="1:25">
      <c r="A13" s="299" t="s">
        <v>512</v>
      </c>
      <c r="B13" s="304">
        <v>4515.49</v>
      </c>
      <c r="C13" s="304">
        <v>4782.848</v>
      </c>
      <c r="D13" s="304">
        <v>4836.58</v>
      </c>
      <c r="E13" s="304">
        <v>4869.8230000000003</v>
      </c>
      <c r="F13" s="304">
        <v>4752.5870000000004</v>
      </c>
      <c r="G13" s="304">
        <v>4819.8639999999996</v>
      </c>
      <c r="H13" s="304">
        <v>5158.6859999999997</v>
      </c>
      <c r="I13" s="304">
        <v>5743.9889999999996</v>
      </c>
      <c r="J13" s="304">
        <v>6408.4359999999997</v>
      </c>
      <c r="K13" s="304">
        <v>6847.0190000000002</v>
      </c>
      <c r="L13" s="304">
        <v>6993.9049999999997</v>
      </c>
      <c r="M13" s="304">
        <v>7137.1009999999997</v>
      </c>
      <c r="N13" s="304">
        <v>7782.1859999999997</v>
      </c>
      <c r="O13" s="304">
        <v>8665.9789999999994</v>
      </c>
      <c r="P13" s="304">
        <v>10082.300005000001</v>
      </c>
      <c r="Q13" s="304">
        <v>10810.38</v>
      </c>
      <c r="R13" s="304">
        <v>10800.141</v>
      </c>
      <c r="S13" s="304">
        <v>8595.4459999999999</v>
      </c>
      <c r="T13" s="304">
        <v>8145.6310000000003</v>
      </c>
      <c r="U13" s="304">
        <v>7557.0550000000003</v>
      </c>
      <c r="V13" s="304">
        <v>6947.1279999999997</v>
      </c>
      <c r="W13" s="304">
        <v>6514.0950000000003</v>
      </c>
      <c r="X13" s="304">
        <v>6266.7943283484647</v>
      </c>
      <c r="Y13" s="305"/>
    </row>
    <row r="14" spans="1:25">
      <c r="A14" s="299" t="s">
        <v>513</v>
      </c>
      <c r="B14" s="306">
        <v>15035.483747</v>
      </c>
      <c r="C14" s="306">
        <v>15984.130209000001</v>
      </c>
      <c r="D14" s="306">
        <v>16118.515039</v>
      </c>
      <c r="E14" s="306">
        <v>16308.900801</v>
      </c>
      <c r="F14" s="306">
        <v>16189.928151</v>
      </c>
      <c r="G14" s="306">
        <v>16382.713129</v>
      </c>
      <c r="H14" s="306">
        <v>17391.284070000002</v>
      </c>
      <c r="I14" s="306">
        <v>19530.213320999999</v>
      </c>
      <c r="J14" s="306">
        <v>22039.186315999999</v>
      </c>
      <c r="K14" s="306">
        <v>23825.598169000001</v>
      </c>
      <c r="L14" s="306">
        <v>24439.959961</v>
      </c>
      <c r="M14" s="306">
        <v>25013.912016999999</v>
      </c>
      <c r="N14" s="306">
        <v>29097.973946999999</v>
      </c>
      <c r="O14" s="306">
        <v>33028.584770000001</v>
      </c>
      <c r="P14" s="306">
        <v>38070.052814000002</v>
      </c>
      <c r="Q14" s="306">
        <v>40611.452138000001</v>
      </c>
      <c r="R14" s="306">
        <v>40574.518829000001</v>
      </c>
      <c r="S14" s="306">
        <v>27800.701695</v>
      </c>
      <c r="T14" s="306">
        <v>26442.801448999999</v>
      </c>
      <c r="U14" s="306">
        <v>24661.724006</v>
      </c>
      <c r="V14" s="306">
        <v>22954.854305000001</v>
      </c>
      <c r="W14" s="306">
        <v>21653.954289000001</v>
      </c>
      <c r="X14" s="306">
        <v>21004.840112974754</v>
      </c>
      <c r="Y14" s="307"/>
    </row>
    <row r="15" spans="1:25">
      <c r="A15" s="299" t="s">
        <v>514</v>
      </c>
      <c r="B15" s="306">
        <v>24134.268357332079</v>
      </c>
      <c r="C15" s="306">
        <v>24921.600620001744</v>
      </c>
      <c r="D15" s="306">
        <v>24583.095466271989</v>
      </c>
      <c r="E15" s="306">
        <v>24461.952153637169</v>
      </c>
      <c r="F15" s="306">
        <v>23773.651783867343</v>
      </c>
      <c r="G15" s="306">
        <v>23207.516296269638</v>
      </c>
      <c r="H15" s="306">
        <v>23983.903449909973</v>
      </c>
      <c r="I15" s="306">
        <v>26544.823975537514</v>
      </c>
      <c r="J15" s="306">
        <v>29335.96662070895</v>
      </c>
      <c r="K15" s="306">
        <v>30792.887399138512</v>
      </c>
      <c r="L15" s="306">
        <v>30616.990987785804</v>
      </c>
      <c r="M15" s="306">
        <v>30088.724653530033</v>
      </c>
      <c r="N15" s="306">
        <v>34194.963252777699</v>
      </c>
      <c r="O15" s="306">
        <v>36755.719806464782</v>
      </c>
      <c r="P15" s="306">
        <v>43273.613533848489</v>
      </c>
      <c r="Q15" s="306">
        <v>45599.143726933355</v>
      </c>
      <c r="R15" s="306">
        <v>43962.403688333114</v>
      </c>
      <c r="S15" s="306">
        <v>29703.639242930152</v>
      </c>
      <c r="T15" s="306">
        <v>27709.496718672042</v>
      </c>
      <c r="U15" s="306">
        <v>25338.278163830917</v>
      </c>
      <c r="V15" s="306">
        <v>23544.658651871458</v>
      </c>
      <c r="W15" s="306">
        <v>22026.390749052156</v>
      </c>
      <c r="X15" s="306">
        <v>21004.840112974754</v>
      </c>
      <c r="Y15" s="307"/>
    </row>
    <row r="16" spans="1:25">
      <c r="A16" s="302" t="s">
        <v>509</v>
      </c>
      <c r="B16" s="300">
        <v>3794.4170355389288</v>
      </c>
      <c r="C16" s="300">
        <v>3856.3414052708208</v>
      </c>
      <c r="D16" s="300">
        <v>3835.3683135126621</v>
      </c>
      <c r="E16" s="300">
        <v>3853.6417244495906</v>
      </c>
      <c r="F16" s="300">
        <v>3878.7672966477144</v>
      </c>
      <c r="G16" s="300">
        <v>3899.3851818864277</v>
      </c>
      <c r="H16" s="300">
        <v>3891.4301930311181</v>
      </c>
      <c r="I16" s="300">
        <v>3939.9013887546798</v>
      </c>
      <c r="J16" s="300">
        <v>3984.4741359392228</v>
      </c>
      <c r="K16" s="300">
        <v>4019.6905344527336</v>
      </c>
      <c r="L16" s="300">
        <v>4039.0332483713696</v>
      </c>
      <c r="M16" s="300">
        <v>4037.5216136649296</v>
      </c>
      <c r="N16" s="300">
        <v>4378.5737626620685</v>
      </c>
      <c r="O16" s="300">
        <v>4466.9694864374405</v>
      </c>
      <c r="P16" s="300">
        <v>4298.3569064859321</v>
      </c>
      <c r="Q16" s="300">
        <v>4456.1249928541056</v>
      </c>
      <c r="R16" s="300">
        <v>4413.9613626122864</v>
      </c>
      <c r="S16" s="300">
        <v>3757.5259039730377</v>
      </c>
      <c r="T16" s="300">
        <v>3768.2666682532367</v>
      </c>
      <c r="U16" s="300">
        <v>3761.9312468938779</v>
      </c>
      <c r="V16" s="300">
        <v>3784.0433035443466</v>
      </c>
      <c r="W16" s="300">
        <v>3805.3771123674669</v>
      </c>
      <c r="X16" s="300">
        <v>3845.7721424356737</v>
      </c>
      <c r="Y16" s="300"/>
    </row>
    <row r="17" spans="1:25">
      <c r="A17" s="302" t="s">
        <v>510</v>
      </c>
      <c r="B17" s="308">
        <v>6090.6240554848018</v>
      </c>
      <c r="C17" s="308">
        <v>6012.6011925517396</v>
      </c>
      <c r="D17" s="308">
        <v>5849.4982429377606</v>
      </c>
      <c r="E17" s="308">
        <v>5780.1320046637093</v>
      </c>
      <c r="F17" s="308">
        <v>5695.6684551722101</v>
      </c>
      <c r="G17" s="308">
        <v>5523.8130852618688</v>
      </c>
      <c r="H17" s="308">
        <v>5366.5782041200855</v>
      </c>
      <c r="I17" s="308">
        <v>5354.984460564704</v>
      </c>
      <c r="J17" s="308">
        <v>5303.6622394780779</v>
      </c>
      <c r="K17" s="308">
        <v>5195.1635014073227</v>
      </c>
      <c r="L17" s="308">
        <v>5059.8709966009928</v>
      </c>
      <c r="M17" s="308">
        <v>4856.6524114131862</v>
      </c>
      <c r="N17" s="308">
        <v>5145.5530610660498</v>
      </c>
      <c r="O17" s="308">
        <v>4971.047956515953</v>
      </c>
      <c r="P17" s="308">
        <v>4885.8728016636342</v>
      </c>
      <c r="Q17" s="308">
        <v>5003.4035553287913</v>
      </c>
      <c r="R17" s="308">
        <v>4782.5176216057362</v>
      </c>
      <c r="S17" s="308">
        <v>4014.7257836176755</v>
      </c>
      <c r="T17" s="308">
        <v>3948.778766139133</v>
      </c>
      <c r="U17" s="308">
        <v>3865.1336923490653</v>
      </c>
      <c r="V17" s="308">
        <v>3881.2708946902485</v>
      </c>
      <c r="W17" s="308">
        <v>3870.8275682970602</v>
      </c>
      <c r="X17" s="308">
        <v>3845.7721424356741</v>
      </c>
      <c r="Y17" s="308"/>
    </row>
    <row r="18" spans="1:25" ht="21.75" customHeight="1">
      <c r="A18" s="296" t="s">
        <v>515</v>
      </c>
      <c r="B18" s="309"/>
      <c r="C18" s="290"/>
      <c r="D18" s="290"/>
      <c r="E18" s="290"/>
      <c r="F18" s="297"/>
      <c r="G18" s="298"/>
      <c r="H18" s="298"/>
      <c r="I18" s="298"/>
      <c r="J18" s="298"/>
      <c r="K18" s="298"/>
      <c r="L18" s="298"/>
      <c r="M18" s="298"/>
      <c r="N18" s="298"/>
      <c r="O18" s="298"/>
      <c r="P18" s="298"/>
      <c r="Q18" s="298"/>
      <c r="R18" s="298"/>
      <c r="S18" s="298"/>
      <c r="T18" s="298"/>
      <c r="U18" s="298"/>
      <c r="V18" s="298"/>
      <c r="W18" s="298"/>
      <c r="X18" s="298"/>
      <c r="Y18" s="295"/>
    </row>
    <row r="19" spans="1:25">
      <c r="A19" s="299" t="s">
        <v>506</v>
      </c>
      <c r="B19" s="304">
        <v>1967.893</v>
      </c>
      <c r="C19" s="304">
        <v>2229.13</v>
      </c>
      <c r="D19" s="304">
        <v>2405.5839999999998</v>
      </c>
      <c r="E19" s="304">
        <v>2495.6970000000001</v>
      </c>
      <c r="F19" s="304">
        <v>2680.0619999999999</v>
      </c>
      <c r="G19" s="304">
        <v>2838.489</v>
      </c>
      <c r="H19" s="304">
        <v>3153.415</v>
      </c>
      <c r="I19" s="304">
        <v>3539.8290000000002</v>
      </c>
      <c r="J19" s="304">
        <v>3988.7649999999999</v>
      </c>
      <c r="K19" s="304">
        <v>4340.268</v>
      </c>
      <c r="L19" s="304">
        <v>4612.1989999999996</v>
      </c>
      <c r="M19" s="304">
        <v>4718.13</v>
      </c>
      <c r="N19" s="304">
        <v>4967.9570000000003</v>
      </c>
      <c r="O19" s="304">
        <v>6982.8519999999999</v>
      </c>
      <c r="P19" s="304">
        <v>8491.9159990000007</v>
      </c>
      <c r="Q19" s="304">
        <v>8549.3250000000007</v>
      </c>
      <c r="R19" s="304">
        <v>8587.7080000000005</v>
      </c>
      <c r="S19" s="304">
        <v>8439.2119999999995</v>
      </c>
      <c r="T19" s="304">
        <v>8079.1620000000003</v>
      </c>
      <c r="U19" s="304">
        <v>7675.6540000000005</v>
      </c>
      <c r="V19" s="304">
        <v>7288.09</v>
      </c>
      <c r="W19" s="304">
        <v>7017.3360000000002</v>
      </c>
      <c r="X19" s="304">
        <v>6779.1779442240113</v>
      </c>
      <c r="Y19" s="310"/>
    </row>
    <row r="20" spans="1:25">
      <c r="A20" s="299" t="s">
        <v>512</v>
      </c>
      <c r="B20" s="304">
        <v>2270.3629999999998</v>
      </c>
      <c r="C20" s="304">
        <v>2631.1170000000002</v>
      </c>
      <c r="D20" s="304">
        <v>2836.0120000000002</v>
      </c>
      <c r="E20" s="304">
        <v>2944.3119999999999</v>
      </c>
      <c r="F20" s="304">
        <v>3115.8249999999998</v>
      </c>
      <c r="G20" s="304">
        <v>3310.1979999999999</v>
      </c>
      <c r="H20" s="304">
        <v>3707.5410000000002</v>
      </c>
      <c r="I20" s="304">
        <v>4199.47</v>
      </c>
      <c r="J20" s="304">
        <v>4744.701</v>
      </c>
      <c r="K20" s="304">
        <v>5154.9139999999998</v>
      </c>
      <c r="L20" s="304">
        <v>5482.4989999999998</v>
      </c>
      <c r="M20" s="304">
        <v>5591.5079999999998</v>
      </c>
      <c r="N20" s="304">
        <v>5939.4229999999998</v>
      </c>
      <c r="O20" s="304">
        <v>9025.1530000000002</v>
      </c>
      <c r="P20" s="304">
        <v>10335.816999999999</v>
      </c>
      <c r="Q20" s="304">
        <v>10717.069</v>
      </c>
      <c r="R20" s="304">
        <v>10608.009</v>
      </c>
      <c r="S20" s="304">
        <v>10460.277</v>
      </c>
      <c r="T20" s="304">
        <v>9999.7360000000008</v>
      </c>
      <c r="U20" s="304">
        <v>9416.9419999999991</v>
      </c>
      <c r="V20" s="304">
        <v>8791.8580000000002</v>
      </c>
      <c r="W20" s="304">
        <v>8460.3970000000008</v>
      </c>
      <c r="X20" s="304">
        <v>8184.2271312719076</v>
      </c>
      <c r="Y20" s="310"/>
    </row>
    <row r="21" spans="1:25">
      <c r="A21" s="299" t="s">
        <v>513</v>
      </c>
      <c r="B21" s="306">
        <v>7747.7710520000001</v>
      </c>
      <c r="C21" s="306">
        <v>9136.6580620000004</v>
      </c>
      <c r="D21" s="306">
        <v>10174.475408</v>
      </c>
      <c r="E21" s="306">
        <v>10900.190801999999</v>
      </c>
      <c r="F21" s="306">
        <v>12166.118332</v>
      </c>
      <c r="G21" s="306">
        <v>13107.688574</v>
      </c>
      <c r="H21" s="306">
        <v>14681.040297</v>
      </c>
      <c r="I21" s="306">
        <v>16996.219073</v>
      </c>
      <c r="J21" s="306">
        <v>19599.153845000001</v>
      </c>
      <c r="K21" s="306">
        <v>21845.065827999999</v>
      </c>
      <c r="L21" s="306">
        <v>23608.854858999999</v>
      </c>
      <c r="M21" s="306">
        <v>24348.796128999998</v>
      </c>
      <c r="N21" s="306">
        <v>27389.620944999999</v>
      </c>
      <c r="O21" s="306">
        <v>40424.222253</v>
      </c>
      <c r="P21" s="306">
        <v>46567.573505</v>
      </c>
      <c r="Q21" s="306">
        <v>47181.347657999999</v>
      </c>
      <c r="R21" s="306">
        <v>46957.459363000002</v>
      </c>
      <c r="S21" s="306">
        <v>56494.186156999996</v>
      </c>
      <c r="T21" s="306">
        <v>55324.911364</v>
      </c>
      <c r="U21" s="306">
        <v>52728.546520000004</v>
      </c>
      <c r="V21" s="306">
        <v>50723.326712000002</v>
      </c>
      <c r="W21" s="306">
        <v>49918.993818000003</v>
      </c>
      <c r="X21" s="306">
        <v>48958.69168655017</v>
      </c>
      <c r="Y21" s="307"/>
    </row>
    <row r="22" spans="1:25">
      <c r="A22" s="299" t="s">
        <v>514</v>
      </c>
      <c r="B22" s="306">
        <v>12436.366457277849</v>
      </c>
      <c r="C22" s="306">
        <v>14245.388409966446</v>
      </c>
      <c r="D22" s="306">
        <v>15517.564717898369</v>
      </c>
      <c r="E22" s="306">
        <v>16349.351137612573</v>
      </c>
      <c r="F22" s="306">
        <v>17864.999652171278</v>
      </c>
      <c r="G22" s="306">
        <v>18568.163514323864</v>
      </c>
      <c r="H22" s="306">
        <v>20246.271155726434</v>
      </c>
      <c r="I22" s="306">
        <v>23100.702287636748</v>
      </c>
      <c r="J22" s="306">
        <v>26088.083051126538</v>
      </c>
      <c r="K22" s="306">
        <v>28233.190516223909</v>
      </c>
      <c r="L22" s="306">
        <v>29575.82981328134</v>
      </c>
      <c r="M22" s="306">
        <v>29288.670315643212</v>
      </c>
      <c r="N22" s="306">
        <v>32187.364090287378</v>
      </c>
      <c r="O22" s="306">
        <v>44985.923462124978</v>
      </c>
      <c r="P22" s="306">
        <v>52932.607919140988</v>
      </c>
      <c r="Q22" s="306">
        <v>52975.920333428992</v>
      </c>
      <c r="R22" s="306">
        <v>50878.305997783827</v>
      </c>
      <c r="S22" s="306">
        <v>60361.171575474029</v>
      </c>
      <c r="T22" s="306">
        <v>57975.152627391326</v>
      </c>
      <c r="U22" s="306">
        <v>54175.068157165668</v>
      </c>
      <c r="V22" s="306">
        <v>52026.616995833436</v>
      </c>
      <c r="W22" s="306">
        <v>50777.573876811053</v>
      </c>
      <c r="X22" s="306">
        <v>48958.69168655017</v>
      </c>
      <c r="Y22" s="307"/>
    </row>
    <row r="23" spans="1:25">
      <c r="A23" s="302" t="s">
        <v>509</v>
      </c>
      <c r="B23" s="300">
        <v>3937.0895937939717</v>
      </c>
      <c r="C23" s="300">
        <v>4098.7551475239216</v>
      </c>
      <c r="D23" s="300">
        <v>4229.5240606854723</v>
      </c>
      <c r="E23" s="300">
        <v>4367.5938232886438</v>
      </c>
      <c r="F23" s="300">
        <v>4539.4913744532778</v>
      </c>
      <c r="G23" s="300">
        <v>4617.8401868036126</v>
      </c>
      <c r="H23" s="300">
        <v>4655.6004512568124</v>
      </c>
      <c r="I23" s="300">
        <v>4801.4237617127837</v>
      </c>
      <c r="J23" s="300">
        <v>4913.5895057743446</v>
      </c>
      <c r="K23" s="300">
        <v>5033.1145053715572</v>
      </c>
      <c r="L23" s="300">
        <v>5118.7849568069378</v>
      </c>
      <c r="M23" s="300">
        <v>5160.6878422171485</v>
      </c>
      <c r="N23" s="300">
        <v>5513.2564442486109</v>
      </c>
      <c r="O23" s="300">
        <v>5789.0704618972304</v>
      </c>
      <c r="P23" s="300">
        <v>5483.7534321446128</v>
      </c>
      <c r="Q23" s="300">
        <v>5518.7219643656072</v>
      </c>
      <c r="R23" s="300">
        <v>5467.9850971877486</v>
      </c>
      <c r="S23" s="300">
        <v>6694.2489603294707</v>
      </c>
      <c r="T23" s="300">
        <v>6847.8527060108454</v>
      </c>
      <c r="U23" s="300">
        <v>6869.583558612725</v>
      </c>
      <c r="V23" s="300">
        <v>6959.7558087235484</v>
      </c>
      <c r="W23" s="300">
        <v>7113.6673258911924</v>
      </c>
      <c r="X23" s="300">
        <v>7221.92160898563</v>
      </c>
      <c r="Y23" s="300"/>
    </row>
    <row r="24" spans="1:25">
      <c r="A24" s="302" t="s">
        <v>510</v>
      </c>
      <c r="B24" s="308">
        <v>6319.6354970914826</v>
      </c>
      <c r="C24" s="308">
        <v>6390.5597295655461</v>
      </c>
      <c r="D24" s="308">
        <v>6450.6434686539196</v>
      </c>
      <c r="E24" s="308">
        <v>6551.0160638942043</v>
      </c>
      <c r="F24" s="308">
        <v>6665.8904354344331</v>
      </c>
      <c r="G24" s="308">
        <v>6541.5661340677607</v>
      </c>
      <c r="H24" s="308">
        <v>6420.4271102047887</v>
      </c>
      <c r="I24" s="308">
        <v>6525.937351108415</v>
      </c>
      <c r="J24" s="308">
        <v>6540.3910862451248</v>
      </c>
      <c r="K24" s="308">
        <v>6504.9417492707607</v>
      </c>
      <c r="L24" s="308">
        <v>6412.522489441878</v>
      </c>
      <c r="M24" s="308">
        <v>6207.6861628745319</v>
      </c>
      <c r="N24" s="308">
        <v>6478.9940996444566</v>
      </c>
      <c r="O24" s="308">
        <v>6442.3423927823451</v>
      </c>
      <c r="P24" s="308">
        <v>6233.2938674115803</v>
      </c>
      <c r="Q24" s="308">
        <v>6196.5032717119757</v>
      </c>
      <c r="R24" s="308">
        <v>5924.5500659528507</v>
      </c>
      <c r="S24" s="308">
        <v>7152.465369453218</v>
      </c>
      <c r="T24" s="308">
        <v>7175.8868837376103</v>
      </c>
      <c r="U24" s="308">
        <v>7058.0393745165775</v>
      </c>
      <c r="V24" s="308">
        <v>7138.5804779899036</v>
      </c>
      <c r="W24" s="308">
        <v>7236.0186083167528</v>
      </c>
      <c r="X24" s="308">
        <v>7221.9216089856309</v>
      </c>
      <c r="Y24" s="308"/>
    </row>
    <row r="25" spans="1:25" ht="21.75" customHeight="1">
      <c r="A25" s="296" t="s">
        <v>516</v>
      </c>
      <c r="B25" s="309"/>
      <c r="C25" s="290"/>
      <c r="D25" s="290"/>
      <c r="E25" s="290"/>
      <c r="F25" s="297"/>
      <c r="G25" s="298"/>
      <c r="H25" s="298"/>
      <c r="I25" s="298"/>
      <c r="J25" s="298"/>
      <c r="K25" s="298"/>
      <c r="L25" s="298"/>
      <c r="M25" s="298"/>
      <c r="N25" s="298"/>
      <c r="O25" s="298"/>
      <c r="P25" s="298"/>
      <c r="Q25" s="298"/>
      <c r="R25" s="298"/>
      <c r="S25" s="298"/>
      <c r="T25" s="298"/>
      <c r="U25" s="298"/>
      <c r="V25" s="298"/>
      <c r="W25" s="298"/>
      <c r="X25" s="298"/>
      <c r="Y25" s="295"/>
    </row>
    <row r="26" spans="1:25">
      <c r="A26" s="299" t="s">
        <v>506</v>
      </c>
      <c r="B26" s="304">
        <v>348.73899999999998</v>
      </c>
      <c r="C26" s="304">
        <v>376.13099999999997</v>
      </c>
      <c r="D26" s="304">
        <v>406.46199999999999</v>
      </c>
      <c r="E26" s="304">
        <v>436.47399999999999</v>
      </c>
      <c r="F26" s="304">
        <v>459.52600000000001</v>
      </c>
      <c r="G26" s="304">
        <v>482.82299999999998</v>
      </c>
      <c r="H26" s="304">
        <v>507.565</v>
      </c>
      <c r="I26" s="304">
        <v>562.83199999999999</v>
      </c>
      <c r="J26" s="304">
        <v>664.88699999999994</v>
      </c>
      <c r="K26" s="304">
        <v>730.27499999999998</v>
      </c>
      <c r="L26" s="304">
        <v>759.09</v>
      </c>
      <c r="M26" s="304">
        <v>721.68600000000004</v>
      </c>
      <c r="N26" s="304">
        <v>670.649</v>
      </c>
      <c r="O26" s="304">
        <v>659.46699999999998</v>
      </c>
      <c r="P26" s="304">
        <v>760.78</v>
      </c>
      <c r="Q26" s="304">
        <v>829.47799999999995</v>
      </c>
      <c r="R26" s="304">
        <v>809.68799999999999</v>
      </c>
      <c r="S26" s="304">
        <v>652.29899999999998</v>
      </c>
      <c r="T26" s="304">
        <v>659.89599999999996</v>
      </c>
      <c r="U26" s="304">
        <v>680.75800000000004</v>
      </c>
      <c r="V26" s="304">
        <v>785.17200000000003</v>
      </c>
      <c r="W26" s="304">
        <v>792.91099999999994</v>
      </c>
      <c r="X26" s="304">
        <v>779.05932311953745</v>
      </c>
      <c r="Y26" s="310"/>
    </row>
    <row r="27" spans="1:25">
      <c r="A27" s="299" t="s">
        <v>512</v>
      </c>
      <c r="B27" s="304">
        <v>373.94600000000003</v>
      </c>
      <c r="C27" s="304">
        <v>405.87299999999999</v>
      </c>
      <c r="D27" s="304">
        <v>441.58</v>
      </c>
      <c r="E27" s="304">
        <v>475.15300000000002</v>
      </c>
      <c r="F27" s="304">
        <v>501.25700000000001</v>
      </c>
      <c r="G27" s="304">
        <v>528.43100000000004</v>
      </c>
      <c r="H27" s="304">
        <v>559.10599999999999</v>
      </c>
      <c r="I27" s="304">
        <v>623.44500000000005</v>
      </c>
      <c r="J27" s="304">
        <v>741.87300000000005</v>
      </c>
      <c r="K27" s="304">
        <v>824.31799999999998</v>
      </c>
      <c r="L27" s="304">
        <v>859.29700000000003</v>
      </c>
      <c r="M27" s="304">
        <v>816.96</v>
      </c>
      <c r="N27" s="304">
        <v>757.50099999999998</v>
      </c>
      <c r="O27" s="304">
        <v>748.58100000000002</v>
      </c>
      <c r="P27" s="304">
        <v>861.279</v>
      </c>
      <c r="Q27" s="304">
        <v>1016.955</v>
      </c>
      <c r="R27" s="304">
        <v>980.44899999999996</v>
      </c>
      <c r="S27" s="304">
        <v>808.88699999999994</v>
      </c>
      <c r="T27" s="304">
        <v>821.17499999999995</v>
      </c>
      <c r="U27" s="304">
        <v>845.46400000000006</v>
      </c>
      <c r="V27" s="304">
        <v>970.99800000000005</v>
      </c>
      <c r="W27" s="304">
        <v>982.68799999999999</v>
      </c>
      <c r="X27" s="304">
        <v>969.38380522316868</v>
      </c>
      <c r="Y27" s="310"/>
    </row>
    <row r="28" spans="1:25">
      <c r="A28" s="299" t="s">
        <v>513</v>
      </c>
      <c r="B28" s="306">
        <v>2064.8559949999999</v>
      </c>
      <c r="C28" s="306">
        <v>2362.2952</v>
      </c>
      <c r="D28" s="306">
        <v>2677.5621609999998</v>
      </c>
      <c r="E28" s="306">
        <v>2956.7343559999999</v>
      </c>
      <c r="F28" s="306">
        <v>3285.2421039999999</v>
      </c>
      <c r="G28" s="306">
        <v>3691.2633080000001</v>
      </c>
      <c r="H28" s="306">
        <v>4122.0504570000003</v>
      </c>
      <c r="I28" s="306">
        <v>4864.0767750000005</v>
      </c>
      <c r="J28" s="306">
        <v>6232.7643749999997</v>
      </c>
      <c r="K28" s="306">
        <v>7363.0974809999998</v>
      </c>
      <c r="L28" s="306">
        <v>8183.361527</v>
      </c>
      <c r="M28" s="306">
        <v>8130.7850010000002</v>
      </c>
      <c r="N28" s="306">
        <v>7694.7759020000003</v>
      </c>
      <c r="O28" s="306">
        <v>7688.170384</v>
      </c>
      <c r="P28" s="306">
        <v>8902.8164620000007</v>
      </c>
      <c r="Q28" s="306">
        <v>10591.442356</v>
      </c>
      <c r="R28" s="306">
        <v>11076.472408</v>
      </c>
      <c r="S28" s="306">
        <v>9821.1706630000008</v>
      </c>
      <c r="T28" s="306">
        <v>10283.530865000001</v>
      </c>
      <c r="U28" s="306">
        <v>10716.397419999999</v>
      </c>
      <c r="V28" s="306">
        <v>11961.759368999999</v>
      </c>
      <c r="W28" s="306">
        <v>12567.406548000001</v>
      </c>
      <c r="X28" s="306">
        <v>12816.815444316608</v>
      </c>
      <c r="Y28" s="307"/>
    </row>
    <row r="29" spans="1:25">
      <c r="A29" s="299" t="s">
        <v>514</v>
      </c>
      <c r="B29" s="306">
        <v>3314.4120628988198</v>
      </c>
      <c r="C29" s="306">
        <v>3683.1642855235668</v>
      </c>
      <c r="D29" s="306">
        <v>4083.6743373367353</v>
      </c>
      <c r="E29" s="306">
        <v>4434.8478925724021</v>
      </c>
      <c r="F29" s="306">
        <v>4824.1228174549733</v>
      </c>
      <c r="G29" s="306">
        <v>5228.9906256486565</v>
      </c>
      <c r="H29" s="306">
        <v>5684.621088265927</v>
      </c>
      <c r="I29" s="306">
        <v>6611.0932673245425</v>
      </c>
      <c r="J29" s="306">
        <v>8296.3211544249589</v>
      </c>
      <c r="K29" s="306">
        <v>9516.2786693984472</v>
      </c>
      <c r="L29" s="306">
        <v>10251.649614883429</v>
      </c>
      <c r="M29" s="306">
        <v>9780.3554656254837</v>
      </c>
      <c r="N29" s="306">
        <v>9042.6426144483266</v>
      </c>
      <c r="O29" s="306">
        <v>8555.7476478779427</v>
      </c>
      <c r="P29" s="306">
        <v>10119.687535544912</v>
      </c>
      <c r="Q29" s="306">
        <v>11892.229330427437</v>
      </c>
      <c r="R29" s="306">
        <v>12001.333977499702</v>
      </c>
      <c r="S29" s="306">
        <v>10493.42255880787</v>
      </c>
      <c r="T29" s="306">
        <v>10776.145080908449</v>
      </c>
      <c r="U29" s="306">
        <v>11010.384297385603</v>
      </c>
      <c r="V29" s="306">
        <v>12269.106023364511</v>
      </c>
      <c r="W29" s="306">
        <v>12783.559235139968</v>
      </c>
      <c r="X29" s="306">
        <v>12816.815444316608</v>
      </c>
      <c r="Y29" s="307"/>
    </row>
    <row r="30" spans="1:25">
      <c r="A30" s="311" t="s">
        <v>509</v>
      </c>
      <c r="B30" s="300">
        <v>5920.9207888994351</v>
      </c>
      <c r="C30" s="300">
        <v>6280.5118429483355</v>
      </c>
      <c r="D30" s="300">
        <v>6587.4845889652661</v>
      </c>
      <c r="E30" s="300">
        <v>6774.1362738674015</v>
      </c>
      <c r="F30" s="300">
        <v>7149.1974425821381</v>
      </c>
      <c r="G30" s="300">
        <v>7645.168742996917</v>
      </c>
      <c r="H30" s="300">
        <v>8121.2267532237256</v>
      </c>
      <c r="I30" s="300">
        <v>8642.1468129033183</v>
      </c>
      <c r="J30" s="300">
        <v>9374.1709117489154</v>
      </c>
      <c r="K30" s="300">
        <v>10082.636651946184</v>
      </c>
      <c r="L30" s="300">
        <v>10780.48917387925</v>
      </c>
      <c r="M30" s="300">
        <v>11266.374851389663</v>
      </c>
      <c r="N30" s="300">
        <v>11473.626147209645</v>
      </c>
      <c r="O30" s="300">
        <v>11658.157851719647</v>
      </c>
      <c r="P30" s="300">
        <v>11702.222011619655</v>
      </c>
      <c r="Q30" s="300">
        <v>12768.804423987134</v>
      </c>
      <c r="R30" s="300">
        <v>13679.926598887472</v>
      </c>
      <c r="S30" s="300">
        <v>15056.240562993353</v>
      </c>
      <c r="T30" s="300">
        <v>15583.562962951739</v>
      </c>
      <c r="U30" s="300">
        <v>15741.860426172001</v>
      </c>
      <c r="V30" s="300">
        <v>15234.572003331752</v>
      </c>
      <c r="W30" s="300">
        <v>15849.706395799782</v>
      </c>
      <c r="X30" s="300">
        <v>16451.655302698968</v>
      </c>
      <c r="Y30" s="300"/>
    </row>
    <row r="31" spans="1:25">
      <c r="A31" s="312" t="s">
        <v>510</v>
      </c>
      <c r="B31" s="313">
        <v>9503.9902703707357</v>
      </c>
      <c r="C31" s="313">
        <v>9792.2380381398161</v>
      </c>
      <c r="D31" s="313">
        <v>10046.878520837705</v>
      </c>
      <c r="E31" s="313">
        <v>10160.623296169766</v>
      </c>
      <c r="F31" s="313">
        <v>10498.041062866896</v>
      </c>
      <c r="G31" s="313">
        <v>10830.036319000248</v>
      </c>
      <c r="H31" s="313">
        <v>11199.789363462663</v>
      </c>
      <c r="I31" s="313">
        <v>11746.121875310115</v>
      </c>
      <c r="J31" s="313">
        <v>12477.791195233114</v>
      </c>
      <c r="K31" s="313">
        <v>13031.089205297249</v>
      </c>
      <c r="L31" s="313">
        <v>13505.183331203714</v>
      </c>
      <c r="M31" s="313">
        <v>13552.092552197886</v>
      </c>
      <c r="N31" s="313">
        <v>13483.420708072819</v>
      </c>
      <c r="O31" s="313">
        <v>12973.731282805573</v>
      </c>
      <c r="P31" s="313">
        <v>13301.726564243161</v>
      </c>
      <c r="Q31" s="313">
        <v>14337.003911408667</v>
      </c>
      <c r="R31" s="313">
        <v>14822.170981291192</v>
      </c>
      <c r="S31" s="313">
        <v>16086.829136343718</v>
      </c>
      <c r="T31" s="308">
        <v>16330.065769315846</v>
      </c>
      <c r="U31" s="308">
        <v>16173.712681137207</v>
      </c>
      <c r="V31" s="308">
        <v>15626.010636350393</v>
      </c>
      <c r="W31" s="308">
        <v>16122.312889012725</v>
      </c>
      <c r="X31" s="308">
        <v>16451.655302698968</v>
      </c>
      <c r="Y31" s="308"/>
    </row>
    <row r="32" spans="1:25">
      <c r="A32" s="314" t="s">
        <v>517</v>
      </c>
      <c r="B32" s="315"/>
      <c r="C32" s="316"/>
      <c r="D32" s="316"/>
      <c r="E32" s="316"/>
      <c r="F32" s="317"/>
      <c r="G32" s="318"/>
      <c r="H32" s="318"/>
      <c r="I32" s="318"/>
      <c r="J32" s="318"/>
      <c r="K32" s="318"/>
      <c r="L32" s="318"/>
      <c r="M32" s="318"/>
      <c r="N32" s="318"/>
      <c r="O32" s="318"/>
      <c r="P32" s="318"/>
      <c r="Q32" s="318"/>
      <c r="R32" s="318"/>
      <c r="S32" s="318"/>
      <c r="T32" s="298"/>
      <c r="U32" s="298"/>
      <c r="V32" s="298"/>
      <c r="W32" s="298"/>
      <c r="X32" s="298"/>
      <c r="Y32" s="295"/>
    </row>
    <row r="33" spans="1:25">
      <c r="A33" s="299" t="s">
        <v>506</v>
      </c>
      <c r="B33" s="395">
        <v>0</v>
      </c>
      <c r="C33" s="395">
        <v>0</v>
      </c>
      <c r="D33" s="395">
        <v>0</v>
      </c>
      <c r="E33" s="395">
        <v>0</v>
      </c>
      <c r="F33" s="395">
        <v>0</v>
      </c>
      <c r="G33" s="395">
        <v>0</v>
      </c>
      <c r="H33" s="395">
        <v>0</v>
      </c>
      <c r="I33" s="395">
        <v>0</v>
      </c>
      <c r="J33" s="395">
        <v>0</v>
      </c>
      <c r="K33" s="395">
        <v>0</v>
      </c>
      <c r="L33" s="395">
        <v>0</v>
      </c>
      <c r="M33" s="304">
        <v>127.375</v>
      </c>
      <c r="N33" s="304">
        <v>181.24799999999999</v>
      </c>
      <c r="O33" s="304">
        <v>235.00399999999999</v>
      </c>
      <c r="P33" s="304">
        <v>306.96499999999997</v>
      </c>
      <c r="Q33" s="304">
        <v>347.20100000000002</v>
      </c>
      <c r="R33" s="304">
        <v>354.62</v>
      </c>
      <c r="S33" s="304">
        <v>346.01900000000001</v>
      </c>
      <c r="T33" s="304">
        <v>353.28899999999999</v>
      </c>
      <c r="U33" s="304">
        <v>361.05799999999999</v>
      </c>
      <c r="V33" s="304">
        <v>379.37700000000001</v>
      </c>
      <c r="W33" s="304">
        <v>402.69499999999999</v>
      </c>
      <c r="X33" s="304">
        <v>415.91277341951758</v>
      </c>
      <c r="Y33" s="304"/>
    </row>
    <row r="34" spans="1:25">
      <c r="A34" s="299" t="s">
        <v>512</v>
      </c>
      <c r="B34" s="395">
        <v>0</v>
      </c>
      <c r="C34" s="395">
        <v>0</v>
      </c>
      <c r="D34" s="395">
        <v>0</v>
      </c>
      <c r="E34" s="395">
        <v>0</v>
      </c>
      <c r="F34" s="395">
        <v>0</v>
      </c>
      <c r="G34" s="395">
        <v>0</v>
      </c>
      <c r="H34" s="395">
        <v>0</v>
      </c>
      <c r="I34" s="395">
        <v>0</v>
      </c>
      <c r="J34" s="395">
        <v>0</v>
      </c>
      <c r="K34" s="395">
        <v>0</v>
      </c>
      <c r="L34" s="395">
        <v>0</v>
      </c>
      <c r="M34" s="304">
        <v>162.67099999999999</v>
      </c>
      <c r="N34" s="304">
        <v>239.404</v>
      </c>
      <c r="O34" s="304">
        <v>325.14</v>
      </c>
      <c r="P34" s="304">
        <v>415.52499999999998</v>
      </c>
      <c r="Q34" s="304">
        <v>481.74400000000003</v>
      </c>
      <c r="R34" s="304">
        <v>497.08300000000003</v>
      </c>
      <c r="S34" s="304">
        <v>487.827</v>
      </c>
      <c r="T34" s="304">
        <v>500.70100000000002</v>
      </c>
      <c r="U34" s="304">
        <v>512.00099999999998</v>
      </c>
      <c r="V34" s="304">
        <v>538.71199999999999</v>
      </c>
      <c r="W34" s="304">
        <v>575.12800000000004</v>
      </c>
      <c r="X34" s="304">
        <v>602.15660877069104</v>
      </c>
      <c r="Y34" s="304"/>
    </row>
    <row r="35" spans="1:25">
      <c r="A35" s="299" t="s">
        <v>513</v>
      </c>
      <c r="B35" s="395">
        <v>0</v>
      </c>
      <c r="C35" s="395">
        <v>0</v>
      </c>
      <c r="D35" s="395">
        <v>0</v>
      </c>
      <c r="E35" s="395">
        <v>0</v>
      </c>
      <c r="F35" s="395">
        <v>0</v>
      </c>
      <c r="G35" s="395">
        <v>0</v>
      </c>
      <c r="H35" s="395">
        <v>0</v>
      </c>
      <c r="I35" s="395">
        <v>0</v>
      </c>
      <c r="J35" s="395">
        <v>0</v>
      </c>
      <c r="K35" s="395">
        <v>0</v>
      </c>
      <c r="L35" s="395">
        <v>0</v>
      </c>
      <c r="M35" s="306">
        <v>2090.5302809999998</v>
      </c>
      <c r="N35" s="306">
        <v>3078.9312920000002</v>
      </c>
      <c r="O35" s="306">
        <v>4326.5579109999999</v>
      </c>
      <c r="P35" s="306">
        <v>5684.0968810000004</v>
      </c>
      <c r="Q35" s="306">
        <v>6959.2758709999998</v>
      </c>
      <c r="R35" s="306">
        <v>7479.4088380000003</v>
      </c>
      <c r="S35" s="306">
        <v>7603.7954060000002</v>
      </c>
      <c r="T35" s="306">
        <v>8107.8260010000004</v>
      </c>
      <c r="U35" s="306">
        <v>8350.9492900000005</v>
      </c>
      <c r="V35" s="306">
        <v>8842.9630479999996</v>
      </c>
      <c r="W35" s="306">
        <v>9645.3413870000004</v>
      </c>
      <c r="X35" s="306">
        <v>10319.414332746943</v>
      </c>
      <c r="Y35" s="306"/>
    </row>
    <row r="36" spans="1:25">
      <c r="A36" s="299" t="s">
        <v>514</v>
      </c>
      <c r="B36" s="395">
        <v>0</v>
      </c>
      <c r="C36" s="395">
        <v>0</v>
      </c>
      <c r="D36" s="395">
        <v>0</v>
      </c>
      <c r="E36" s="395">
        <v>0</v>
      </c>
      <c r="F36" s="395">
        <v>0</v>
      </c>
      <c r="G36" s="395">
        <v>0</v>
      </c>
      <c r="H36" s="395">
        <v>0</v>
      </c>
      <c r="I36" s="395">
        <v>0</v>
      </c>
      <c r="J36" s="395">
        <v>0</v>
      </c>
      <c r="K36" s="395">
        <v>0</v>
      </c>
      <c r="L36" s="395">
        <v>0</v>
      </c>
      <c r="M36" s="306">
        <v>2514.656242579194</v>
      </c>
      <c r="N36" s="306">
        <v>3618.2568098911274</v>
      </c>
      <c r="O36" s="306">
        <v>4814.791533169273</v>
      </c>
      <c r="P36" s="306">
        <v>6461.0210266609674</v>
      </c>
      <c r="Q36" s="306">
        <v>7813.978667858989</v>
      </c>
      <c r="R36" s="306">
        <v>8103.9233532753251</v>
      </c>
      <c r="S36" s="306">
        <v>8124.2695991912669</v>
      </c>
      <c r="T36" s="306">
        <v>8496.2169535470912</v>
      </c>
      <c r="U36" s="306">
        <v>8580.0439576156969</v>
      </c>
      <c r="V36" s="306">
        <v>9070.1750344336488</v>
      </c>
      <c r="W36" s="306">
        <v>9811.2361124725521</v>
      </c>
      <c r="X36" s="306">
        <v>10319.414332746943</v>
      </c>
      <c r="Y36" s="306"/>
    </row>
    <row r="37" spans="1:25">
      <c r="A37" s="302" t="s">
        <v>509</v>
      </c>
      <c r="B37" s="396">
        <v>0</v>
      </c>
      <c r="C37" s="396">
        <v>0</v>
      </c>
      <c r="D37" s="396">
        <v>0</v>
      </c>
      <c r="E37" s="396">
        <v>0</v>
      </c>
      <c r="F37" s="396">
        <v>0</v>
      </c>
      <c r="G37" s="396">
        <v>0</v>
      </c>
      <c r="H37" s="396">
        <v>0</v>
      </c>
      <c r="I37" s="396">
        <v>0</v>
      </c>
      <c r="J37" s="396">
        <v>0</v>
      </c>
      <c r="K37" s="396">
        <v>0</v>
      </c>
      <c r="L37" s="396">
        <v>0</v>
      </c>
      <c r="M37" s="308">
        <v>16412.406524043177</v>
      </c>
      <c r="N37" s="308">
        <v>16987.394575388422</v>
      </c>
      <c r="O37" s="308">
        <v>18410.571356232234</v>
      </c>
      <c r="P37" s="308">
        <v>18517.084622025315</v>
      </c>
      <c r="Q37" s="308">
        <v>20043.93959406799</v>
      </c>
      <c r="R37" s="308">
        <v>21091.33392927641</v>
      </c>
      <c r="S37" s="308">
        <v>21975.080576500131</v>
      </c>
      <c r="T37" s="308">
        <v>22949.556881193588</v>
      </c>
      <c r="U37" s="308">
        <v>23129.107484116124</v>
      </c>
      <c r="V37" s="308">
        <v>23309.170160552694</v>
      </c>
      <c r="W37" s="308">
        <v>23951.977022312174</v>
      </c>
      <c r="X37" s="308">
        <v>24811.486908429448</v>
      </c>
      <c r="Y37" s="308"/>
    </row>
    <row r="38" spans="1:25" ht="13.5" thickBot="1">
      <c r="A38" s="319" t="s">
        <v>510</v>
      </c>
      <c r="B38" s="397">
        <v>0</v>
      </c>
      <c r="C38" s="397">
        <v>0</v>
      </c>
      <c r="D38" s="397">
        <v>0</v>
      </c>
      <c r="E38" s="397">
        <v>0</v>
      </c>
      <c r="F38" s="397">
        <v>0</v>
      </c>
      <c r="G38" s="397">
        <v>0</v>
      </c>
      <c r="H38" s="397">
        <v>0</v>
      </c>
      <c r="I38" s="397">
        <v>0</v>
      </c>
      <c r="J38" s="397">
        <v>0</v>
      </c>
      <c r="K38" s="397">
        <v>0</v>
      </c>
      <c r="L38" s="397">
        <v>0</v>
      </c>
      <c r="M38" s="320">
        <v>19742.149107589357</v>
      </c>
      <c r="N38" s="320">
        <v>19963.016474063868</v>
      </c>
      <c r="O38" s="320">
        <v>20488.125875173497</v>
      </c>
      <c r="P38" s="320">
        <v>21048.070713797882</v>
      </c>
      <c r="Q38" s="320">
        <v>22505.634107790556</v>
      </c>
      <c r="R38" s="320">
        <v>22852.414847654742</v>
      </c>
      <c r="S38" s="320">
        <v>23479.258651089294</v>
      </c>
      <c r="T38" s="320">
        <v>24048.914496480476</v>
      </c>
      <c r="U38" s="320">
        <v>23763.616808423292</v>
      </c>
      <c r="V38" s="320">
        <v>23908.078334832233</v>
      </c>
      <c r="W38" s="320">
        <v>24363.938247240596</v>
      </c>
      <c r="X38" s="320">
        <v>24811.486908429448</v>
      </c>
      <c r="Y38" s="308"/>
    </row>
    <row r="39" spans="1:25">
      <c r="A39" s="311"/>
      <c r="B39" s="308"/>
      <c r="C39" s="308"/>
      <c r="D39" s="308"/>
      <c r="E39" s="308"/>
      <c r="F39" s="308"/>
      <c r="G39" s="308"/>
      <c r="H39" s="308"/>
      <c r="I39" s="308"/>
      <c r="J39" s="308"/>
      <c r="K39" s="308"/>
      <c r="L39" s="308"/>
      <c r="M39" s="308"/>
      <c r="N39" s="308"/>
      <c r="O39" s="308"/>
      <c r="P39" s="308"/>
      <c r="Q39" s="308"/>
      <c r="R39" s="308"/>
      <c r="S39" s="308"/>
      <c r="T39" s="308"/>
      <c r="U39" s="308"/>
      <c r="V39" s="308"/>
    </row>
    <row r="40" spans="1:25" ht="13.5" thickBot="1">
      <c r="A40" s="321"/>
      <c r="B40" s="40"/>
      <c r="C40" s="40"/>
      <c r="D40" s="40"/>
      <c r="E40" s="40"/>
      <c r="F40" s="40"/>
      <c r="G40" s="40"/>
      <c r="H40" s="40"/>
      <c r="I40" s="40"/>
      <c r="J40" s="40"/>
      <c r="K40" s="40"/>
      <c r="L40" s="40"/>
      <c r="M40" s="40"/>
      <c r="N40" s="40"/>
      <c r="O40" s="40"/>
      <c r="P40" s="40"/>
      <c r="Q40" s="40"/>
      <c r="R40" s="40"/>
      <c r="S40" s="40"/>
      <c r="T40" s="40"/>
      <c r="U40" s="40"/>
      <c r="V40" s="40"/>
      <c r="W40" s="322"/>
      <c r="X40" s="322"/>
    </row>
    <row r="41" spans="1:25" ht="15">
      <c r="A41" s="323" t="s">
        <v>518</v>
      </c>
      <c r="B41" s="324"/>
      <c r="C41" s="324"/>
      <c r="D41" s="324"/>
      <c r="E41" s="325"/>
      <c r="F41" s="324"/>
      <c r="G41" s="324"/>
      <c r="H41" s="324"/>
      <c r="I41" s="324"/>
      <c r="J41" s="324"/>
      <c r="K41" s="324"/>
      <c r="L41" s="324"/>
      <c r="M41" s="324"/>
      <c r="N41" s="324"/>
      <c r="O41" s="326"/>
      <c r="P41" s="326"/>
      <c r="Q41" s="326"/>
      <c r="R41" s="326"/>
      <c r="S41" s="326"/>
      <c r="T41" s="326"/>
      <c r="U41" s="326"/>
      <c r="V41" s="326"/>
    </row>
    <row r="42" spans="1:25">
      <c r="A42" s="289"/>
      <c r="B42" s="1141" t="s">
        <v>7</v>
      </c>
      <c r="C42" s="1141"/>
      <c r="D42" s="1141"/>
      <c r="E42" s="1141"/>
      <c r="F42" s="1141"/>
      <c r="G42" s="1141"/>
      <c r="H42" s="1141"/>
      <c r="I42" s="1141"/>
      <c r="J42" s="1141"/>
      <c r="K42" s="1141"/>
      <c r="L42" s="1141"/>
      <c r="M42" s="1141"/>
      <c r="N42" s="1141"/>
      <c r="O42" s="1141"/>
      <c r="P42" s="1141"/>
      <c r="Q42" s="1141"/>
      <c r="R42" s="1141"/>
      <c r="S42" s="1141"/>
      <c r="T42" s="1141"/>
      <c r="U42" s="1141"/>
      <c r="V42" s="1141"/>
      <c r="W42" s="1141"/>
      <c r="X42" s="1141"/>
    </row>
    <row r="43" spans="1:25">
      <c r="A43" s="292"/>
      <c r="B43" s="293" t="s">
        <v>55</v>
      </c>
      <c r="C43" s="293" t="s">
        <v>56</v>
      </c>
      <c r="D43" s="293" t="s">
        <v>8</v>
      </c>
      <c r="E43" s="293" t="s">
        <v>9</v>
      </c>
      <c r="F43" s="294" t="s">
        <v>10</v>
      </c>
      <c r="G43" s="295" t="s">
        <v>11</v>
      </c>
      <c r="H43" s="295" t="s">
        <v>12</v>
      </c>
      <c r="I43" s="295" t="s">
        <v>13</v>
      </c>
      <c r="J43" s="295" t="s">
        <v>14</v>
      </c>
      <c r="K43" s="295" t="s">
        <v>15</v>
      </c>
      <c r="L43" s="295" t="s">
        <v>16</v>
      </c>
      <c r="M43" s="295" t="s">
        <v>17</v>
      </c>
      <c r="N43" s="295" t="s">
        <v>18</v>
      </c>
      <c r="O43" s="295" t="s">
        <v>19</v>
      </c>
      <c r="P43" s="295" t="s">
        <v>20</v>
      </c>
      <c r="Q43" s="295" t="s">
        <v>21</v>
      </c>
      <c r="R43" s="295" t="s">
        <v>22</v>
      </c>
      <c r="S43" s="295" t="s">
        <v>23</v>
      </c>
      <c r="T43" s="295" t="s">
        <v>24</v>
      </c>
      <c r="U43" s="295" t="s">
        <v>25</v>
      </c>
      <c r="V43" s="295" t="s">
        <v>26</v>
      </c>
      <c r="W43" s="295" t="s">
        <v>27</v>
      </c>
      <c r="X43" s="295" t="s">
        <v>28</v>
      </c>
    </row>
    <row r="44" spans="1:25">
      <c r="A44" s="296" t="s">
        <v>505</v>
      </c>
      <c r="B44" s="290"/>
      <c r="C44" s="290"/>
      <c r="D44" s="290"/>
      <c r="E44" s="297"/>
      <c r="F44" s="298"/>
      <c r="G44" s="298"/>
      <c r="H44" s="298"/>
      <c r="I44" s="298"/>
      <c r="J44" s="298"/>
      <c r="K44" s="298"/>
      <c r="L44" s="298"/>
      <c r="M44" s="298"/>
      <c r="N44" s="298"/>
      <c r="O44" s="298"/>
      <c r="P44" s="298"/>
      <c r="Q44" s="298"/>
      <c r="R44" s="298"/>
      <c r="S44" s="298"/>
      <c r="T44" s="298"/>
      <c r="U44" s="298"/>
      <c r="V44" s="298"/>
      <c r="W44" s="298"/>
      <c r="X44" s="298"/>
    </row>
    <row r="45" spans="1:25">
      <c r="A45" s="299" t="s">
        <v>506</v>
      </c>
      <c r="B45" s="36">
        <v>3738.9380000000001</v>
      </c>
      <c r="C45" s="36">
        <v>3956.1990000000001</v>
      </c>
      <c r="D45" s="36">
        <v>4099.5680000000002</v>
      </c>
      <c r="E45" s="36">
        <v>4153.3469999999998</v>
      </c>
      <c r="F45" s="36">
        <v>4197.7880000000005</v>
      </c>
      <c r="G45" s="36">
        <v>4279.4589999999998</v>
      </c>
      <c r="H45" s="36">
        <v>4581.9639999999999</v>
      </c>
      <c r="I45" s="36">
        <v>5002.6390000000001</v>
      </c>
      <c r="J45" s="36">
        <v>5493.3280000000004</v>
      </c>
      <c r="K45" s="36">
        <v>5838.9930000000004</v>
      </c>
      <c r="L45" s="36">
        <v>6016.7350000000006</v>
      </c>
      <c r="M45" s="36">
        <v>6111.442</v>
      </c>
      <c r="N45" s="36">
        <v>6473.4079999999994</v>
      </c>
      <c r="O45" s="36">
        <v>7290.3910000000005</v>
      </c>
      <c r="P45" s="36">
        <v>8581.3103959510263</v>
      </c>
      <c r="Q45" s="36">
        <v>9437.9069999999992</v>
      </c>
      <c r="R45" s="36">
        <v>9505.18</v>
      </c>
      <c r="S45" s="36">
        <v>9024.366</v>
      </c>
      <c r="T45" s="36">
        <v>8029.0630000000001</v>
      </c>
      <c r="U45" s="36">
        <v>7601.3890000000001</v>
      </c>
      <c r="V45" s="36">
        <v>7130.8069999999998</v>
      </c>
      <c r="W45" s="36">
        <v>6780.808</v>
      </c>
      <c r="X45" s="304">
        <v>6503.8237082389469</v>
      </c>
    </row>
    <row r="46" spans="1:25">
      <c r="A46" s="299" t="s">
        <v>507</v>
      </c>
      <c r="B46" s="306">
        <v>15199.068214000001</v>
      </c>
      <c r="C46" s="306">
        <v>16750.058278</v>
      </c>
      <c r="D46" s="306">
        <v>17546.886290999999</v>
      </c>
      <c r="E46" s="306">
        <v>17892.795693</v>
      </c>
      <c r="F46" s="306">
        <v>18410.402337</v>
      </c>
      <c r="G46" s="306">
        <v>19091.662197000001</v>
      </c>
      <c r="H46" s="306">
        <v>20759.368482000002</v>
      </c>
      <c r="I46" s="306">
        <v>23243.723425</v>
      </c>
      <c r="J46" s="306">
        <v>26254.820019999999</v>
      </c>
      <c r="K46" s="306">
        <v>28562.871435000001</v>
      </c>
      <c r="L46" s="306">
        <v>29863.835634999999</v>
      </c>
      <c r="M46" s="306">
        <v>30486.517013000001</v>
      </c>
      <c r="N46" s="306">
        <v>35038.168715</v>
      </c>
      <c r="O46" s="306">
        <v>49466.641637000001</v>
      </c>
      <c r="P46" s="306">
        <v>58124.27433</v>
      </c>
      <c r="Q46" s="306">
        <v>59633.502925000001</v>
      </c>
      <c r="R46" s="306">
        <v>59465.725398000002</v>
      </c>
      <c r="S46" s="306">
        <v>57319.717998</v>
      </c>
      <c r="T46" s="306">
        <v>54451.520978</v>
      </c>
      <c r="U46" s="306">
        <v>50804.122479999998</v>
      </c>
      <c r="V46" s="306">
        <v>47045.522263999999</v>
      </c>
      <c r="W46" s="306">
        <v>44549.270011000001</v>
      </c>
      <c r="X46" s="306">
        <v>42701.30163742898</v>
      </c>
    </row>
    <row r="47" spans="1:25">
      <c r="A47" s="299" t="s">
        <v>508</v>
      </c>
      <c r="B47" s="306">
        <v>24396.846634965274</v>
      </c>
      <c r="C47" s="306">
        <v>26115.794685595592</v>
      </c>
      <c r="D47" s="306">
        <v>26761.57076404191</v>
      </c>
      <c r="E47" s="306">
        <v>26837.658618300848</v>
      </c>
      <c r="F47" s="306">
        <v>27034.245629663361</v>
      </c>
      <c r="G47" s="306">
        <v>27044.974667562739</v>
      </c>
      <c r="H47" s="306">
        <v>28628.748018224516</v>
      </c>
      <c r="I47" s="306">
        <v>31592.104843487232</v>
      </c>
      <c r="J47" s="306">
        <v>34947.321225751599</v>
      </c>
      <c r="K47" s="306">
        <v>36915.475433410291</v>
      </c>
      <c r="L47" s="306">
        <v>37411.713765348562</v>
      </c>
      <c r="M47" s="306">
        <v>36671.609599725882</v>
      </c>
      <c r="N47" s="306">
        <v>41175.680954157193</v>
      </c>
      <c r="O47" s="306">
        <v>55048.741338376647</v>
      </c>
      <c r="P47" s="306">
        <v>66068.922903275961</v>
      </c>
      <c r="Q47" s="306">
        <v>66957.385852085674</v>
      </c>
      <c r="R47" s="306">
        <v>64430.985283747606</v>
      </c>
      <c r="S47" s="306">
        <v>61243.21046275241</v>
      </c>
      <c r="T47" s="306">
        <v>57059.924031750154</v>
      </c>
      <c r="U47" s="306">
        <v>52197.850683690573</v>
      </c>
      <c r="V47" s="306">
        <v>48254.314668580897</v>
      </c>
      <c r="W47" s="306">
        <v>45315.493685409114</v>
      </c>
      <c r="X47" s="306">
        <v>42701.30163742898</v>
      </c>
    </row>
    <row r="48" spans="1:25">
      <c r="A48" s="302" t="s">
        <v>509</v>
      </c>
      <c r="B48" s="300">
        <v>4065.0762901123267</v>
      </c>
      <c r="C48" s="300">
        <v>4233.8765764816171</v>
      </c>
      <c r="D48" s="300">
        <v>4280.1793484093932</v>
      </c>
      <c r="E48" s="300">
        <v>4308.0425721713118</v>
      </c>
      <c r="F48" s="300">
        <v>4385.7389503710037</v>
      </c>
      <c r="G48" s="300">
        <v>4461.2326457620002</v>
      </c>
      <c r="H48" s="300">
        <v>4530.6703592607892</v>
      </c>
      <c r="I48" s="300">
        <v>4646.2923718861184</v>
      </c>
      <c r="J48" s="300">
        <v>4779.40148849659</v>
      </c>
      <c r="K48" s="300">
        <v>4891.7461341364851</v>
      </c>
      <c r="L48" s="300">
        <v>4963.4620163593709</v>
      </c>
      <c r="M48" s="300">
        <v>4988.4326829903648</v>
      </c>
      <c r="N48" s="300">
        <v>5412.6309843285026</v>
      </c>
      <c r="O48" s="300">
        <v>6785.1836255421695</v>
      </c>
      <c r="P48" s="300">
        <v>6773.3564744872929</v>
      </c>
      <c r="Q48" s="300">
        <v>6318.5092759443387</v>
      </c>
      <c r="R48" s="300">
        <v>6256.1387998964783</v>
      </c>
      <c r="S48" s="300">
        <v>6351.6614904581666</v>
      </c>
      <c r="T48" s="300">
        <v>6781.8026808358591</v>
      </c>
      <c r="U48" s="300">
        <v>6683.5314545802084</v>
      </c>
      <c r="V48" s="300">
        <v>6597.5032368706661</v>
      </c>
      <c r="W48" s="300">
        <v>6569.9058299541884</v>
      </c>
      <c r="X48" s="300">
        <v>6565.5687412522584</v>
      </c>
    </row>
    <row r="49" spans="1:25">
      <c r="A49" s="302" t="s">
        <v>510</v>
      </c>
      <c r="B49" s="300">
        <v>6525.0738672225298</v>
      </c>
      <c r="C49" s="300">
        <v>6601.2338321696125</v>
      </c>
      <c r="D49" s="300">
        <v>6527.9001992507274</v>
      </c>
      <c r="E49" s="300">
        <v>6461.6942957814144</v>
      </c>
      <c r="F49" s="300">
        <v>6440.1169448441315</v>
      </c>
      <c r="G49" s="300">
        <v>6319.7181390364394</v>
      </c>
      <c r="H49" s="300">
        <v>6248.139011616965</v>
      </c>
      <c r="I49" s="300">
        <v>6315.0878653221298</v>
      </c>
      <c r="J49" s="300">
        <v>6361.7758170914967</v>
      </c>
      <c r="K49" s="300">
        <v>6322.2332058644852</v>
      </c>
      <c r="L49" s="300">
        <v>6217.9427489075979</v>
      </c>
      <c r="M49" s="300">
        <v>6000.4839446608312</v>
      </c>
      <c r="N49" s="300">
        <v>6360.7424333762365</v>
      </c>
      <c r="O49" s="300">
        <v>7550.8626819023348</v>
      </c>
      <c r="P49" s="300">
        <v>7699.1647959092206</v>
      </c>
      <c r="Q49" s="300">
        <v>7094.5163850508043</v>
      </c>
      <c r="R49" s="300">
        <v>6778.5129038847872</v>
      </c>
      <c r="S49" s="300">
        <v>6786.4280396819468</v>
      </c>
      <c r="T49" s="300">
        <v>7106.6728498394095</v>
      </c>
      <c r="U49" s="300">
        <v>6866.8832345891742</v>
      </c>
      <c r="V49" s="300">
        <v>6767.020151938048</v>
      </c>
      <c r="W49" s="300">
        <v>6682.9047047798895</v>
      </c>
      <c r="X49" s="300">
        <v>6565.5687412522584</v>
      </c>
    </row>
    <row r="50" spans="1:25">
      <c r="A50" s="296" t="s">
        <v>511</v>
      </c>
      <c r="B50" s="303"/>
      <c r="C50" s="290"/>
      <c r="D50" s="290"/>
      <c r="E50" s="290"/>
      <c r="F50" s="297"/>
      <c r="G50" s="298"/>
      <c r="H50" s="298"/>
      <c r="I50" s="298"/>
      <c r="J50" s="298"/>
      <c r="K50" s="298"/>
      <c r="L50" s="298"/>
      <c r="M50" s="298"/>
      <c r="N50" s="298"/>
      <c r="O50" s="298"/>
      <c r="P50" s="298"/>
      <c r="Q50" s="298"/>
      <c r="R50" s="298"/>
      <c r="S50" s="298"/>
      <c r="T50" s="298"/>
      <c r="U50" s="298"/>
      <c r="V50" s="298"/>
      <c r="W50" s="298"/>
      <c r="X50" s="298"/>
    </row>
    <row r="51" spans="1:25">
      <c r="A51" s="299" t="s">
        <v>506</v>
      </c>
      <c r="B51" s="304">
        <v>3338.36</v>
      </c>
      <c r="C51" s="304">
        <v>3500.5770000000002</v>
      </c>
      <c r="D51" s="304">
        <v>3573.998</v>
      </c>
      <c r="E51" s="304">
        <v>3589.3829999999998</v>
      </c>
      <c r="F51" s="304">
        <v>3529.7170000000001</v>
      </c>
      <c r="G51" s="304">
        <v>3545.393</v>
      </c>
      <c r="H51" s="304">
        <v>3764.2570000000001</v>
      </c>
      <c r="I51" s="304">
        <v>4154.2460000000001</v>
      </c>
      <c r="J51" s="304">
        <v>4618.8159999999998</v>
      </c>
      <c r="K51" s="304">
        <v>4938.1210000000001</v>
      </c>
      <c r="L51" s="304">
        <v>5021.3270000000002</v>
      </c>
      <c r="M51" s="304">
        <v>5125.9269999999997</v>
      </c>
      <c r="N51" s="304">
        <v>5503.4610000000002</v>
      </c>
      <c r="O51" s="304">
        <v>6146.607</v>
      </c>
      <c r="P51" s="304">
        <v>7400.3620299999993</v>
      </c>
      <c r="Q51" s="304">
        <v>7621.933</v>
      </c>
      <c r="R51" s="304">
        <v>7706.9040000000005</v>
      </c>
      <c r="S51" s="304">
        <v>7398.6719999999996</v>
      </c>
      <c r="T51" s="304">
        <v>7017.232</v>
      </c>
      <c r="U51" s="304">
        <v>6555.6019999999999</v>
      </c>
      <c r="V51" s="304">
        <v>6066.2240000000002</v>
      </c>
      <c r="W51" s="304">
        <v>5690.357</v>
      </c>
      <c r="X51" s="304">
        <v>5461.8004746562001</v>
      </c>
    </row>
    <row r="52" spans="1:25">
      <c r="A52" s="299" t="s">
        <v>512</v>
      </c>
      <c r="B52" s="304">
        <v>3784.3530000000001</v>
      </c>
      <c r="C52" s="304">
        <v>4017.1170000000002</v>
      </c>
      <c r="D52" s="304">
        <v>4092.9140000000002</v>
      </c>
      <c r="E52" s="304">
        <v>4111.55</v>
      </c>
      <c r="F52" s="304">
        <v>3993.5889999999999</v>
      </c>
      <c r="G52" s="304">
        <v>4042.0039999999999</v>
      </c>
      <c r="H52" s="304">
        <v>4321.2759999999998</v>
      </c>
      <c r="I52" s="304">
        <v>4781.9120000000003</v>
      </c>
      <c r="J52" s="304">
        <v>5320.826</v>
      </c>
      <c r="K52" s="304">
        <v>5675.3630000000003</v>
      </c>
      <c r="L52" s="304">
        <v>5773.7420000000002</v>
      </c>
      <c r="M52" s="304">
        <v>5874.81</v>
      </c>
      <c r="N52" s="304">
        <v>6435.1750000000002</v>
      </c>
      <c r="O52" s="304">
        <v>7163.2539999999999</v>
      </c>
      <c r="P52" s="304">
        <v>8396.8369700000003</v>
      </c>
      <c r="Q52" s="304">
        <v>8999.5910000000003</v>
      </c>
      <c r="R52" s="304">
        <v>9007.8050000000003</v>
      </c>
      <c r="S52" s="304">
        <v>8595.4459999999999</v>
      </c>
      <c r="T52" s="304">
        <v>8145.6310000000003</v>
      </c>
      <c r="U52" s="304">
        <v>7557.0550000000003</v>
      </c>
      <c r="V52" s="304">
        <v>6947.1279999999997</v>
      </c>
      <c r="W52" s="304">
        <v>6514.0950000000003</v>
      </c>
      <c r="X52" s="304">
        <v>6266.7943283484647</v>
      </c>
    </row>
    <row r="53" spans="1:25">
      <c r="A53" s="299" t="s">
        <v>513</v>
      </c>
      <c r="B53" s="306">
        <v>10571.693406</v>
      </c>
      <c r="C53" s="306">
        <v>11278.18159</v>
      </c>
      <c r="D53" s="306">
        <v>11450.714891</v>
      </c>
      <c r="E53" s="306">
        <v>11500.137269000001</v>
      </c>
      <c r="F53" s="306">
        <v>11314.583568</v>
      </c>
      <c r="G53" s="306">
        <v>11388.326886999999</v>
      </c>
      <c r="H53" s="306">
        <v>12072.588551999999</v>
      </c>
      <c r="I53" s="306">
        <v>13437.648522</v>
      </c>
      <c r="J53" s="306">
        <v>15092.857754000001</v>
      </c>
      <c r="K53" s="306">
        <v>16258.163769999999</v>
      </c>
      <c r="L53" s="306">
        <v>16555.011591999999</v>
      </c>
      <c r="M53" s="306">
        <v>16844.099891999998</v>
      </c>
      <c r="N53" s="306">
        <v>20365.815102</v>
      </c>
      <c r="O53" s="306">
        <v>23339.894938000001</v>
      </c>
      <c r="P53" s="306">
        <v>27190.381085000001</v>
      </c>
      <c r="Q53" s="306">
        <v>28944.705193000002</v>
      </c>
      <c r="R53" s="306">
        <v>28973.143466000001</v>
      </c>
      <c r="S53" s="306">
        <v>27800.701695</v>
      </c>
      <c r="T53" s="306">
        <v>26442.801448999999</v>
      </c>
      <c r="U53" s="306">
        <v>24661.724006</v>
      </c>
      <c r="V53" s="306">
        <v>22954.854305000001</v>
      </c>
      <c r="W53" s="306">
        <v>21653.954289000001</v>
      </c>
      <c r="X53" s="306">
        <v>21004.840112974754</v>
      </c>
    </row>
    <row r="54" spans="1:25">
      <c r="A54" s="299" t="s">
        <v>514</v>
      </c>
      <c r="B54" s="306">
        <v>16969.196997253221</v>
      </c>
      <c r="C54" s="306">
        <v>17584.337316495159</v>
      </c>
      <c r="D54" s="306">
        <v>17464.016793198294</v>
      </c>
      <c r="E54" s="306">
        <v>17249.21937211663</v>
      </c>
      <c r="F54" s="306">
        <v>16614.587002258238</v>
      </c>
      <c r="G54" s="306">
        <v>16132.540424543877</v>
      </c>
      <c r="H54" s="306">
        <v>16649.017810083787</v>
      </c>
      <c r="I54" s="306">
        <v>18264.01016716431</v>
      </c>
      <c r="J54" s="306">
        <v>20089.83294274412</v>
      </c>
      <c r="K54" s="306">
        <v>21012.51782789451</v>
      </c>
      <c r="L54" s="306">
        <v>20739.176394878774</v>
      </c>
      <c r="M54" s="306">
        <v>20261.424256329788</v>
      </c>
      <c r="N54" s="306">
        <v>23933.222989827951</v>
      </c>
      <c r="O54" s="306">
        <v>25973.702616306615</v>
      </c>
      <c r="P54" s="306">
        <v>30906.866577228851</v>
      </c>
      <c r="Q54" s="306">
        <v>32499.546377814415</v>
      </c>
      <c r="R54" s="306">
        <v>31392.338490577615</v>
      </c>
      <c r="S54" s="306">
        <v>29703.639242930152</v>
      </c>
      <c r="T54" s="306">
        <v>27709.496718672042</v>
      </c>
      <c r="U54" s="306">
        <v>25338.278163830917</v>
      </c>
      <c r="V54" s="306">
        <v>23544.658651871458</v>
      </c>
      <c r="W54" s="306">
        <v>22026.390749052156</v>
      </c>
      <c r="X54" s="306">
        <v>21004.840112974754</v>
      </c>
    </row>
    <row r="55" spans="1:25">
      <c r="A55" s="302" t="s">
        <v>509</v>
      </c>
      <c r="B55" s="300">
        <v>3166.732589055704</v>
      </c>
      <c r="C55" s="300">
        <v>3221.8064593351319</v>
      </c>
      <c r="D55" s="300">
        <v>3203.8951591467035</v>
      </c>
      <c r="E55" s="300">
        <v>3203.9315027123048</v>
      </c>
      <c r="F55" s="300">
        <v>3205.5214534196366</v>
      </c>
      <c r="G55" s="300">
        <v>3212.1479584914841</v>
      </c>
      <c r="H55" s="300">
        <v>3207.1637382888571</v>
      </c>
      <c r="I55" s="300">
        <v>3234.6780912829909</v>
      </c>
      <c r="J55" s="300">
        <v>3267.6897616185624</v>
      </c>
      <c r="K55" s="300">
        <v>3292.378572740522</v>
      </c>
      <c r="L55" s="300">
        <v>3296.9395524330516</v>
      </c>
      <c r="M55" s="300">
        <v>3286.0592614760217</v>
      </c>
      <c r="N55" s="300">
        <v>3700.5468199011493</v>
      </c>
      <c r="O55" s="300">
        <v>3797.1998108875355</v>
      </c>
      <c r="P55" s="300">
        <v>3674.1960697022823</v>
      </c>
      <c r="Q55" s="300">
        <v>3797.5543989956354</v>
      </c>
      <c r="R55" s="300">
        <v>3759.3751610244526</v>
      </c>
      <c r="S55" s="300">
        <v>3757.5259039730377</v>
      </c>
      <c r="T55" s="300">
        <v>3768.2666682532367</v>
      </c>
      <c r="U55" s="300">
        <v>3761.9312468938779</v>
      </c>
      <c r="V55" s="300">
        <v>3784.0433035443466</v>
      </c>
      <c r="W55" s="300">
        <v>3805.3771123674669</v>
      </c>
      <c r="X55" s="300">
        <v>3845.7721424356737</v>
      </c>
    </row>
    <row r="56" spans="1:25">
      <c r="A56" s="302" t="s">
        <v>510</v>
      </c>
      <c r="B56" s="308">
        <v>5083.0937937350136</v>
      </c>
      <c r="C56" s="308">
        <v>5023.2682544892341</v>
      </c>
      <c r="D56" s="308">
        <v>4886.4092238435205</v>
      </c>
      <c r="E56" s="308">
        <v>4805.6224070032731</v>
      </c>
      <c r="F56" s="308">
        <v>4707.0592351336491</v>
      </c>
      <c r="G56" s="308">
        <v>4550.2826977274099</v>
      </c>
      <c r="H56" s="308">
        <v>4422.9227202297252</v>
      </c>
      <c r="I56" s="308">
        <v>4396.4681357734498</v>
      </c>
      <c r="J56" s="308">
        <v>4349.563382205336</v>
      </c>
      <c r="K56" s="308">
        <v>4255.1646320320033</v>
      </c>
      <c r="L56" s="308">
        <v>4130.2182460689719</v>
      </c>
      <c r="M56" s="308">
        <v>3952.7336726273688</v>
      </c>
      <c r="N56" s="308">
        <v>4348.758533916739</v>
      </c>
      <c r="O56" s="308">
        <v>4225.6976273750079</v>
      </c>
      <c r="P56" s="308">
        <v>4176.3992696488194</v>
      </c>
      <c r="Q56" s="308">
        <v>4263.9506773169505</v>
      </c>
      <c r="R56" s="308">
        <v>4073.2748832186844</v>
      </c>
      <c r="S56" s="308">
        <v>4014.725783617675</v>
      </c>
      <c r="T56" s="308">
        <v>3948.7787661391335</v>
      </c>
      <c r="U56" s="308">
        <v>3865.1336923490653</v>
      </c>
      <c r="V56" s="308">
        <v>3881.2708946902485</v>
      </c>
      <c r="W56" s="308">
        <v>3870.8275682970602</v>
      </c>
      <c r="X56" s="308">
        <v>3845.7721424356737</v>
      </c>
    </row>
    <row r="57" spans="1:25">
      <c r="A57" s="296" t="s">
        <v>515</v>
      </c>
      <c r="B57" s="309"/>
      <c r="C57" s="290"/>
      <c r="D57" s="290"/>
      <c r="E57" s="290"/>
      <c r="F57" s="297"/>
      <c r="G57" s="298"/>
      <c r="H57" s="298"/>
      <c r="I57" s="298"/>
      <c r="J57" s="298"/>
      <c r="K57" s="298"/>
      <c r="L57" s="298"/>
      <c r="M57" s="298"/>
      <c r="N57" s="298"/>
      <c r="O57" s="298"/>
      <c r="P57" s="298"/>
      <c r="Q57" s="298"/>
      <c r="R57" s="298"/>
      <c r="S57" s="298"/>
      <c r="T57" s="298"/>
      <c r="U57" s="298"/>
      <c r="V57" s="298"/>
      <c r="W57" s="298"/>
      <c r="X57" s="298"/>
    </row>
    <row r="58" spans="1:25">
      <c r="A58" s="299" t="s">
        <v>506</v>
      </c>
      <c r="B58" s="327">
        <v>1539.7840000000001</v>
      </c>
      <c r="C58" s="327">
        <v>1759.2170000000001</v>
      </c>
      <c r="D58" s="327">
        <v>1925.03</v>
      </c>
      <c r="E58" s="327">
        <v>1993.0129999999999</v>
      </c>
      <c r="F58" s="327">
        <v>2150.384</v>
      </c>
      <c r="G58" s="327">
        <v>2291.8980000000001</v>
      </c>
      <c r="H58" s="327">
        <v>2552.2179999999998</v>
      </c>
      <c r="I58" s="327">
        <v>2836.1480000000001</v>
      </c>
      <c r="J58" s="327">
        <v>3172.9290000000001</v>
      </c>
      <c r="K58" s="327">
        <v>3438.123</v>
      </c>
      <c r="L58" s="327">
        <v>3659.223</v>
      </c>
      <c r="M58" s="327">
        <v>3731.81</v>
      </c>
      <c r="N58" s="327">
        <v>3893.9569999999999</v>
      </c>
      <c r="O58" s="327">
        <v>5824.4769999999999</v>
      </c>
      <c r="P58" s="327">
        <v>7143.1725800000004</v>
      </c>
      <c r="Q58" s="327">
        <v>7194.6350000000002</v>
      </c>
      <c r="R58" s="327">
        <v>7230.8909999999996</v>
      </c>
      <c r="S58" s="327">
        <v>6944.16</v>
      </c>
      <c r="T58" s="327">
        <v>6603.4229999999998</v>
      </c>
      <c r="U58" s="327">
        <v>6229.13</v>
      </c>
      <c r="V58" s="327">
        <v>5849.3339999999998</v>
      </c>
      <c r="W58" s="327">
        <v>5572.2610000000004</v>
      </c>
      <c r="X58" s="327">
        <v>5333.3010137519959</v>
      </c>
    </row>
    <row r="59" spans="1:25">
      <c r="A59" s="299" t="s">
        <v>512</v>
      </c>
      <c r="B59" s="327">
        <v>1752.9190000000001</v>
      </c>
      <c r="C59" s="327">
        <v>2038.8720000000001</v>
      </c>
      <c r="D59" s="327">
        <v>2229.0079999999998</v>
      </c>
      <c r="E59" s="327">
        <v>2310.2469999999998</v>
      </c>
      <c r="F59" s="327">
        <v>2448.0230000000001</v>
      </c>
      <c r="G59" s="327">
        <v>2619.3879999999999</v>
      </c>
      <c r="H59" s="327">
        <v>2941.5360000000001</v>
      </c>
      <c r="I59" s="327">
        <v>3292.9380000000001</v>
      </c>
      <c r="J59" s="327">
        <v>3696.154</v>
      </c>
      <c r="K59" s="327">
        <v>4004.3519999999999</v>
      </c>
      <c r="L59" s="327">
        <v>4268.0630000000001</v>
      </c>
      <c r="M59" s="327">
        <v>4344.3530000000001</v>
      </c>
      <c r="N59" s="327">
        <v>4544.2160000000003</v>
      </c>
      <c r="O59" s="327">
        <v>7518.9049999999997</v>
      </c>
      <c r="P59" s="327">
        <v>8669.47091</v>
      </c>
      <c r="Q59" s="327">
        <v>8954.2829999999994</v>
      </c>
      <c r="R59" s="327">
        <v>8855.9750000000004</v>
      </c>
      <c r="S59" s="327">
        <v>8476.2860000000001</v>
      </c>
      <c r="T59" s="327">
        <v>8038.7529999999997</v>
      </c>
      <c r="U59" s="327">
        <v>7512.72</v>
      </c>
      <c r="V59" s="327">
        <v>6901.2</v>
      </c>
      <c r="W59" s="327">
        <v>6552.6890000000003</v>
      </c>
      <c r="X59" s="327">
        <v>6278.460314454318</v>
      </c>
    </row>
    <row r="60" spans="1:25">
      <c r="A60" s="299" t="s">
        <v>513</v>
      </c>
      <c r="B60" s="328">
        <v>4627.3748079999996</v>
      </c>
      <c r="C60" s="328">
        <v>5471.8766880000003</v>
      </c>
      <c r="D60" s="328">
        <v>6096.1714000000002</v>
      </c>
      <c r="E60" s="328">
        <v>6392.6584240000002</v>
      </c>
      <c r="F60" s="328">
        <v>7095.8187690000004</v>
      </c>
      <c r="G60" s="328">
        <v>7703.3353100000004</v>
      </c>
      <c r="H60" s="328">
        <v>8686.7799300000006</v>
      </c>
      <c r="I60" s="328">
        <v>9806.0749030000006</v>
      </c>
      <c r="J60" s="328">
        <v>11161.962266</v>
      </c>
      <c r="K60" s="328">
        <v>12304.707665</v>
      </c>
      <c r="L60" s="328">
        <v>13308.824043000001</v>
      </c>
      <c r="M60" s="328">
        <v>13642.417121</v>
      </c>
      <c r="N60" s="328">
        <v>14672.353612999999</v>
      </c>
      <c r="O60" s="328">
        <v>26126.746698999999</v>
      </c>
      <c r="P60" s="328">
        <v>30933.893244999999</v>
      </c>
      <c r="Q60" s="328">
        <v>30688.797731999999</v>
      </c>
      <c r="R60" s="328">
        <v>30492.581932000001</v>
      </c>
      <c r="S60" s="328">
        <v>29519.016303</v>
      </c>
      <c r="T60" s="328">
        <v>28008.719529000002</v>
      </c>
      <c r="U60" s="328">
        <v>26142.398474000001</v>
      </c>
      <c r="V60" s="328">
        <v>24090.667958999999</v>
      </c>
      <c r="W60" s="328">
        <v>22895.315721999999</v>
      </c>
      <c r="X60" s="328">
        <v>21696.461524454222</v>
      </c>
    </row>
    <row r="61" spans="1:25">
      <c r="A61" s="299" t="s">
        <v>514</v>
      </c>
      <c r="B61" s="328">
        <v>7427.649637712052</v>
      </c>
      <c r="C61" s="328">
        <v>8531.4573691004334</v>
      </c>
      <c r="D61" s="328">
        <v>9297.5539708436154</v>
      </c>
      <c r="E61" s="328">
        <v>9588.4392461842162</v>
      </c>
      <c r="F61" s="328">
        <v>10419.658627405124</v>
      </c>
      <c r="G61" s="328">
        <v>10912.434243018866</v>
      </c>
      <c r="H61" s="328">
        <v>11979.730208140732</v>
      </c>
      <c r="I61" s="328">
        <v>13328.094676322922</v>
      </c>
      <c r="J61" s="328">
        <v>14857.488283007482</v>
      </c>
      <c r="K61" s="328">
        <v>15902.957605515787</v>
      </c>
      <c r="L61" s="328">
        <v>16672.537370469796</v>
      </c>
      <c r="M61" s="328">
        <v>16410.185343396097</v>
      </c>
      <c r="N61" s="328">
        <v>17242.457964329245</v>
      </c>
      <c r="O61" s="328">
        <v>29075.03872207004</v>
      </c>
      <c r="P61" s="328">
        <v>35162.05632604711</v>
      </c>
      <c r="Q61" s="328">
        <v>34457.839474271263</v>
      </c>
      <c r="R61" s="328">
        <v>33038.646793169995</v>
      </c>
      <c r="S61" s="328">
        <v>31539.571219822254</v>
      </c>
      <c r="T61" s="328">
        <v>29350.427313078111</v>
      </c>
      <c r="U61" s="328">
        <v>26859.572519859656</v>
      </c>
      <c r="V61" s="328">
        <v>24709.656016709439</v>
      </c>
      <c r="W61" s="328">
        <v>23289.102936356958</v>
      </c>
      <c r="X61" s="328">
        <v>21696.461524454222</v>
      </c>
      <c r="Y61" s="327"/>
    </row>
    <row r="62" spans="1:25">
      <c r="A62" s="302" t="s">
        <v>509</v>
      </c>
      <c r="B62" s="300">
        <v>3005.2103463862459</v>
      </c>
      <c r="C62" s="300">
        <v>3110.4046220562896</v>
      </c>
      <c r="D62" s="300">
        <v>3166.7929330971469</v>
      </c>
      <c r="E62" s="300">
        <v>3207.5347345953091</v>
      </c>
      <c r="F62" s="300">
        <v>3299.7914646872373</v>
      </c>
      <c r="G62" s="300">
        <v>3361.1161186056274</v>
      </c>
      <c r="H62" s="300">
        <v>3403.6198827843077</v>
      </c>
      <c r="I62" s="300">
        <v>3457.5328590045374</v>
      </c>
      <c r="J62" s="300">
        <v>3517.8733170518472</v>
      </c>
      <c r="K62" s="300">
        <v>3578.9026934173089</v>
      </c>
      <c r="L62" s="300">
        <v>3637.0628526875794</v>
      </c>
      <c r="M62" s="300">
        <v>3655.7105321546383</v>
      </c>
      <c r="N62" s="300">
        <v>3767.9803893571502</v>
      </c>
      <c r="O62" s="300">
        <v>4485.6811519729581</v>
      </c>
      <c r="P62" s="300">
        <v>4330.553811847004</v>
      </c>
      <c r="Q62" s="300">
        <v>4265.5114167709689</v>
      </c>
      <c r="R62" s="300">
        <v>4216.9881874861621</v>
      </c>
      <c r="S62" s="300">
        <v>4250.9124650065669</v>
      </c>
      <c r="T62" s="300">
        <v>4241.545563414611</v>
      </c>
      <c r="U62" s="300">
        <v>4196.7977027289526</v>
      </c>
      <c r="V62" s="300">
        <v>4118.5317779767747</v>
      </c>
      <c r="W62" s="300">
        <v>4108.801745287954</v>
      </c>
      <c r="X62" s="300">
        <v>4068.1111882696237</v>
      </c>
    </row>
    <row r="63" spans="1:25">
      <c r="A63" s="302" t="s">
        <v>510</v>
      </c>
      <c r="B63" s="308">
        <v>4823.8257039377286</v>
      </c>
      <c r="C63" s="308">
        <v>4849.5764701571397</v>
      </c>
      <c r="D63" s="308">
        <v>4829.8228967047862</v>
      </c>
      <c r="E63" s="308">
        <v>4811.026945727006</v>
      </c>
      <c r="F63" s="308">
        <v>4845.487423364908</v>
      </c>
      <c r="G63" s="308">
        <v>4761.3088553761399</v>
      </c>
      <c r="H63" s="308">
        <v>4693.8506852238852</v>
      </c>
      <c r="I63" s="308">
        <v>4699.3650106845344</v>
      </c>
      <c r="J63" s="308">
        <v>4682.5782370193228</v>
      </c>
      <c r="K63" s="308">
        <v>4625.4766352209581</v>
      </c>
      <c r="L63" s="308">
        <v>4556.3053605833247</v>
      </c>
      <c r="M63" s="308">
        <v>4397.3796477838096</v>
      </c>
      <c r="N63" s="308">
        <v>4428.0042035208007</v>
      </c>
      <c r="O63" s="308">
        <v>4991.8711537654008</v>
      </c>
      <c r="P63" s="308">
        <v>4922.4705034421986</v>
      </c>
      <c r="Q63" s="308">
        <v>4789.3797912293339</v>
      </c>
      <c r="R63" s="308">
        <v>4569.097610954168</v>
      </c>
      <c r="S63" s="308">
        <v>4541.8842912349737</v>
      </c>
      <c r="T63" s="308">
        <v>4444.7292431634496</v>
      </c>
      <c r="U63" s="308">
        <v>4311.9299998329871</v>
      </c>
      <c r="V63" s="308">
        <v>4224.3537497960351</v>
      </c>
      <c r="W63" s="308">
        <v>4179.4709430080457</v>
      </c>
      <c r="X63" s="308">
        <v>4068.1111882696237</v>
      </c>
    </row>
    <row r="64" spans="1:25">
      <c r="A64" s="296" t="s">
        <v>516</v>
      </c>
      <c r="B64" s="309"/>
      <c r="C64" s="290"/>
      <c r="D64" s="290"/>
      <c r="E64" s="290"/>
      <c r="F64" s="297"/>
      <c r="G64" s="298"/>
      <c r="H64" s="298"/>
      <c r="I64" s="298"/>
      <c r="J64" s="298"/>
      <c r="K64" s="298"/>
      <c r="L64" s="298"/>
      <c r="M64" s="298"/>
      <c r="N64" s="298"/>
      <c r="O64" s="298"/>
      <c r="P64" s="298"/>
      <c r="Q64" s="298"/>
      <c r="R64" s="298"/>
      <c r="S64" s="298"/>
      <c r="T64" s="298"/>
      <c r="U64" s="298"/>
      <c r="V64" s="298"/>
      <c r="W64" s="298"/>
      <c r="X64" s="298"/>
    </row>
    <row r="65" spans="1:24">
      <c r="A65" s="299" t="s">
        <v>506</v>
      </c>
      <c r="B65" s="327">
        <v>348.73899999999998</v>
      </c>
      <c r="C65" s="327">
        <v>376.13099999999997</v>
      </c>
      <c r="D65" s="327">
        <v>406.46199999999999</v>
      </c>
      <c r="E65" s="327">
        <v>436.47399999999999</v>
      </c>
      <c r="F65" s="327">
        <v>459.52600000000001</v>
      </c>
      <c r="G65" s="327">
        <v>482.82299999999998</v>
      </c>
      <c r="H65" s="327">
        <v>507.565</v>
      </c>
      <c r="I65" s="327">
        <v>562.83199999999999</v>
      </c>
      <c r="J65" s="327">
        <v>664.88699999999994</v>
      </c>
      <c r="K65" s="327">
        <v>730.27499999999998</v>
      </c>
      <c r="L65" s="327">
        <v>759.09</v>
      </c>
      <c r="M65" s="327">
        <v>721.68600000000004</v>
      </c>
      <c r="N65" s="327">
        <v>670.649</v>
      </c>
      <c r="O65" s="327">
        <v>659.46699999999998</v>
      </c>
      <c r="P65" s="327">
        <v>760.78</v>
      </c>
      <c r="Q65" s="327">
        <v>829.47799999999995</v>
      </c>
      <c r="R65" s="327">
        <v>809.68799999999999</v>
      </c>
      <c r="S65" s="327">
        <v>652.29899999999998</v>
      </c>
      <c r="T65" s="327">
        <v>659.89599999999996</v>
      </c>
      <c r="U65" s="327">
        <v>680.75800000000004</v>
      </c>
      <c r="V65" s="327">
        <v>785.17200000000003</v>
      </c>
      <c r="W65" s="327">
        <v>792.91099999999994</v>
      </c>
      <c r="X65" s="327">
        <v>779.05932311953745</v>
      </c>
    </row>
    <row r="66" spans="1:24">
      <c r="A66" s="299" t="s">
        <v>512</v>
      </c>
      <c r="B66" s="327">
        <v>373.94600000000003</v>
      </c>
      <c r="C66" s="327">
        <v>405.87299999999999</v>
      </c>
      <c r="D66" s="327">
        <v>441.58</v>
      </c>
      <c r="E66" s="327">
        <v>475.15300000000002</v>
      </c>
      <c r="F66" s="327">
        <v>501.25700000000001</v>
      </c>
      <c r="G66" s="327">
        <v>528.43100000000004</v>
      </c>
      <c r="H66" s="327">
        <v>559.10599999999999</v>
      </c>
      <c r="I66" s="327">
        <v>623.44500000000005</v>
      </c>
      <c r="J66" s="327">
        <v>741.87300000000005</v>
      </c>
      <c r="K66" s="327">
        <v>824.31799999999998</v>
      </c>
      <c r="L66" s="327">
        <v>859.29700000000003</v>
      </c>
      <c r="M66" s="327">
        <v>816.96</v>
      </c>
      <c r="N66" s="327">
        <v>757.50099999999998</v>
      </c>
      <c r="O66" s="327">
        <v>748.58100000000002</v>
      </c>
      <c r="P66" s="327">
        <v>861.279</v>
      </c>
      <c r="Q66" s="327">
        <v>1016.955</v>
      </c>
      <c r="R66" s="327">
        <v>980.44899999999996</v>
      </c>
      <c r="S66" s="327">
        <v>808.88699999999994</v>
      </c>
      <c r="T66" s="327">
        <v>821.17499999999995</v>
      </c>
      <c r="U66" s="327">
        <v>845.46400000000006</v>
      </c>
      <c r="V66" s="327">
        <v>970.99800000000005</v>
      </c>
      <c r="W66" s="327">
        <v>982.68799999999999</v>
      </c>
      <c r="X66" s="327">
        <v>969.38380522316868</v>
      </c>
    </row>
    <row r="67" spans="1:24">
      <c r="A67" s="299" t="s">
        <v>513</v>
      </c>
      <c r="B67" s="328">
        <v>2064.8559949999999</v>
      </c>
      <c r="C67" s="328">
        <v>2362.2952</v>
      </c>
      <c r="D67" s="328">
        <v>2677.5621609999998</v>
      </c>
      <c r="E67" s="328">
        <v>2956.7343559999999</v>
      </c>
      <c r="F67" s="328">
        <v>3285.2421039999999</v>
      </c>
      <c r="G67" s="328">
        <v>3691.2633080000001</v>
      </c>
      <c r="H67" s="328">
        <v>4122.0504570000003</v>
      </c>
      <c r="I67" s="328">
        <v>4864.0767750000005</v>
      </c>
      <c r="J67" s="328">
        <v>6232.7643749999997</v>
      </c>
      <c r="K67" s="328">
        <v>7363.0974809999998</v>
      </c>
      <c r="L67" s="328">
        <v>8183.361527</v>
      </c>
      <c r="M67" s="328">
        <v>8130.7850010000002</v>
      </c>
      <c r="N67" s="328">
        <v>7694.7759020000003</v>
      </c>
      <c r="O67" s="328">
        <v>7688.170384</v>
      </c>
      <c r="P67" s="328">
        <v>8902.8164620000007</v>
      </c>
      <c r="Q67" s="328">
        <v>10591.442356</v>
      </c>
      <c r="R67" s="328">
        <v>11076.472408</v>
      </c>
      <c r="S67" s="328">
        <v>9821.1706630000008</v>
      </c>
      <c r="T67" s="328">
        <v>10283.530865000001</v>
      </c>
      <c r="U67" s="328">
        <v>10716.397419999999</v>
      </c>
      <c r="V67" s="328">
        <v>11961.759368999999</v>
      </c>
      <c r="W67" s="328">
        <v>12567.406548000001</v>
      </c>
      <c r="X67" s="328">
        <v>12816.815444316608</v>
      </c>
    </row>
    <row r="68" spans="1:24">
      <c r="A68" s="299" t="s">
        <v>514</v>
      </c>
      <c r="B68" s="328">
        <v>3314.4120628988198</v>
      </c>
      <c r="C68" s="328">
        <v>3683.1642855235668</v>
      </c>
      <c r="D68" s="328">
        <v>4083.6743373367353</v>
      </c>
      <c r="E68" s="328">
        <v>4434.8478925724021</v>
      </c>
      <c r="F68" s="328">
        <v>4824.1228174549733</v>
      </c>
      <c r="G68" s="328">
        <v>5228.9906256486565</v>
      </c>
      <c r="H68" s="328">
        <v>5684.621088265927</v>
      </c>
      <c r="I68" s="328">
        <v>6611.0932673245425</v>
      </c>
      <c r="J68" s="328">
        <v>8296.3211544249589</v>
      </c>
      <c r="K68" s="328">
        <v>9516.2786693984472</v>
      </c>
      <c r="L68" s="328">
        <v>10251.649614883429</v>
      </c>
      <c r="M68" s="328">
        <v>9780.3554656254837</v>
      </c>
      <c r="N68" s="328">
        <v>9042.6426144483266</v>
      </c>
      <c r="O68" s="328">
        <v>8555.7476478779427</v>
      </c>
      <c r="P68" s="328">
        <v>10119.687535544912</v>
      </c>
      <c r="Q68" s="328">
        <v>11892.229330427437</v>
      </c>
      <c r="R68" s="328">
        <v>12001.333977499702</v>
      </c>
      <c r="S68" s="328">
        <v>10493.42255880787</v>
      </c>
      <c r="T68" s="328">
        <v>10776.145080908449</v>
      </c>
      <c r="U68" s="328">
        <v>11010.384297385603</v>
      </c>
      <c r="V68" s="328">
        <v>12269.106023364511</v>
      </c>
      <c r="W68" s="328">
        <v>12783.559235139968</v>
      </c>
      <c r="X68" s="328">
        <v>12816.815444316608</v>
      </c>
    </row>
    <row r="69" spans="1:24">
      <c r="A69" s="311" t="s">
        <v>509</v>
      </c>
      <c r="B69" s="300">
        <v>5920.9207888994351</v>
      </c>
      <c r="C69" s="300">
        <v>6280.5118429483355</v>
      </c>
      <c r="D69" s="300">
        <v>6587.4845889652661</v>
      </c>
      <c r="E69" s="300">
        <v>6774.1362738674015</v>
      </c>
      <c r="F69" s="300">
        <v>7149.1974425821381</v>
      </c>
      <c r="G69" s="300">
        <v>7645.168742996917</v>
      </c>
      <c r="H69" s="300">
        <v>8121.2267532237256</v>
      </c>
      <c r="I69" s="300">
        <v>8642.1468129033183</v>
      </c>
      <c r="J69" s="300">
        <v>9374.1709117489154</v>
      </c>
      <c r="K69" s="300">
        <v>10082.636651946184</v>
      </c>
      <c r="L69" s="300">
        <v>10780.48917387925</v>
      </c>
      <c r="M69" s="300">
        <v>11266.374851389663</v>
      </c>
      <c r="N69" s="300">
        <v>11473.626147209645</v>
      </c>
      <c r="O69" s="300">
        <v>11658.157851719647</v>
      </c>
      <c r="P69" s="300">
        <v>11702.222011619655</v>
      </c>
      <c r="Q69" s="300">
        <v>12768.804423987134</v>
      </c>
      <c r="R69" s="300">
        <v>13679.926598887472</v>
      </c>
      <c r="S69" s="300">
        <v>15056.240562993353</v>
      </c>
      <c r="T69" s="300">
        <v>15583.562962951739</v>
      </c>
      <c r="U69" s="300">
        <v>15741.860426172001</v>
      </c>
      <c r="V69" s="300">
        <v>15234.572003331752</v>
      </c>
      <c r="W69" s="300">
        <v>15849.706395799782</v>
      </c>
      <c r="X69" s="300">
        <v>16451.655302698968</v>
      </c>
    </row>
    <row r="70" spans="1:24" ht="13.5" thickBot="1">
      <c r="A70" s="329" t="s">
        <v>510</v>
      </c>
      <c r="B70" s="320">
        <v>9503.9902703707357</v>
      </c>
      <c r="C70" s="320">
        <v>9792.2380381398161</v>
      </c>
      <c r="D70" s="320">
        <v>10046.878520837705</v>
      </c>
      <c r="E70" s="320">
        <v>10160.623296169766</v>
      </c>
      <c r="F70" s="320">
        <v>10498.041062866896</v>
      </c>
      <c r="G70" s="320">
        <v>10830.036319000248</v>
      </c>
      <c r="H70" s="320">
        <v>11199.789363462663</v>
      </c>
      <c r="I70" s="320">
        <v>11746.121875310115</v>
      </c>
      <c r="J70" s="320">
        <v>12477.791195233114</v>
      </c>
      <c r="K70" s="320">
        <v>13031.089205297249</v>
      </c>
      <c r="L70" s="320">
        <v>13505.183331203714</v>
      </c>
      <c r="M70" s="320">
        <v>13552.092552197886</v>
      </c>
      <c r="N70" s="320">
        <v>13483.420708072819</v>
      </c>
      <c r="O70" s="320">
        <v>12973.731282805573</v>
      </c>
      <c r="P70" s="320">
        <v>13301.726564243161</v>
      </c>
      <c r="Q70" s="320">
        <v>14337.003911408667</v>
      </c>
      <c r="R70" s="320">
        <v>14822.170981291192</v>
      </c>
      <c r="S70" s="320">
        <v>16086.829136343718</v>
      </c>
      <c r="T70" s="320">
        <v>16330.065769315846</v>
      </c>
      <c r="U70" s="320">
        <v>16173.712681137207</v>
      </c>
      <c r="V70" s="320">
        <v>15626.010636350393</v>
      </c>
      <c r="W70" s="320">
        <v>16122.312889012725</v>
      </c>
      <c r="X70" s="320">
        <v>16451.655302698968</v>
      </c>
    </row>
    <row r="72" spans="1:24" ht="13.5" thickBot="1">
      <c r="X72" s="322"/>
    </row>
    <row r="73" spans="1:24" ht="15">
      <c r="A73" s="323" t="s">
        <v>519</v>
      </c>
      <c r="B73" s="324"/>
      <c r="C73" s="324"/>
      <c r="D73" s="324"/>
      <c r="E73" s="325"/>
      <c r="F73" s="324"/>
      <c r="G73" s="324"/>
      <c r="H73" s="324"/>
      <c r="I73" s="324"/>
      <c r="J73" s="324"/>
      <c r="K73" s="324"/>
      <c r="L73" s="324"/>
      <c r="M73" s="324"/>
      <c r="N73" s="324"/>
      <c r="O73" s="326"/>
      <c r="P73" s="326"/>
      <c r="Q73" s="326"/>
      <c r="R73" s="326"/>
      <c r="S73" s="326"/>
      <c r="T73" s="326"/>
      <c r="U73" s="326"/>
      <c r="V73" s="326"/>
      <c r="W73" s="326"/>
      <c r="X73" s="28"/>
    </row>
    <row r="74" spans="1:24">
      <c r="A74" s="289"/>
      <c r="B74" s="1141" t="s">
        <v>7</v>
      </c>
      <c r="C74" s="1141"/>
      <c r="D74" s="1141"/>
      <c r="E74" s="1141"/>
      <c r="F74" s="1141"/>
      <c r="G74" s="1141"/>
      <c r="H74" s="1141"/>
      <c r="I74" s="1141"/>
      <c r="J74" s="1141"/>
      <c r="K74" s="1141"/>
      <c r="L74" s="1141"/>
      <c r="M74" s="1141"/>
      <c r="N74" s="1141"/>
      <c r="O74" s="1141"/>
      <c r="P74" s="1141"/>
      <c r="Q74" s="1141"/>
      <c r="R74" s="1141"/>
      <c r="S74" s="1141"/>
      <c r="T74" s="1141"/>
      <c r="U74" s="1141"/>
      <c r="V74" s="1141"/>
      <c r="W74" s="1141"/>
      <c r="X74" s="1141"/>
    </row>
    <row r="75" spans="1:24">
      <c r="A75" s="292"/>
      <c r="B75" s="293" t="s">
        <v>55</v>
      </c>
      <c r="C75" s="293" t="s">
        <v>56</v>
      </c>
      <c r="D75" s="293" t="s">
        <v>8</v>
      </c>
      <c r="E75" s="293" t="s">
        <v>9</v>
      </c>
      <c r="F75" s="294" t="s">
        <v>10</v>
      </c>
      <c r="G75" s="295" t="s">
        <v>11</v>
      </c>
      <c r="H75" s="295" t="s">
        <v>12</v>
      </c>
      <c r="I75" s="295" t="s">
        <v>13</v>
      </c>
      <c r="J75" s="295" t="s">
        <v>14</v>
      </c>
      <c r="K75" s="295" t="s">
        <v>15</v>
      </c>
      <c r="L75" s="295" t="s">
        <v>16</v>
      </c>
      <c r="M75" s="295" t="s">
        <v>17</v>
      </c>
      <c r="N75" s="295" t="s">
        <v>18</v>
      </c>
      <c r="O75" s="295" t="s">
        <v>19</v>
      </c>
      <c r="P75" s="295" t="s">
        <v>20</v>
      </c>
      <c r="Q75" s="295" t="s">
        <v>21</v>
      </c>
      <c r="R75" s="295" t="s">
        <v>22</v>
      </c>
      <c r="S75" s="295" t="s">
        <v>23</v>
      </c>
      <c r="T75" s="295" t="s">
        <v>24</v>
      </c>
      <c r="U75" s="295" t="s">
        <v>25</v>
      </c>
      <c r="V75" s="295" t="s">
        <v>26</v>
      </c>
      <c r="W75" s="295" t="s">
        <v>27</v>
      </c>
      <c r="X75" s="295" t="s">
        <v>28</v>
      </c>
    </row>
    <row r="76" spans="1:24">
      <c r="A76" s="296" t="s">
        <v>505</v>
      </c>
      <c r="B76" s="290"/>
      <c r="C76" s="290"/>
      <c r="D76" s="290"/>
      <c r="E76" s="297"/>
      <c r="F76" s="298"/>
      <c r="G76" s="298"/>
      <c r="H76" s="298"/>
      <c r="I76" s="298"/>
      <c r="J76" s="298"/>
      <c r="K76" s="298"/>
      <c r="L76" s="298"/>
      <c r="M76" s="298"/>
      <c r="N76" s="298"/>
      <c r="O76" s="298"/>
      <c r="P76" s="298"/>
      <c r="Q76" s="298"/>
      <c r="R76" s="298"/>
      <c r="S76" s="298"/>
      <c r="T76" s="298"/>
      <c r="U76" s="298"/>
      <c r="V76" s="298"/>
      <c r="W76" s="298"/>
      <c r="X76" s="298"/>
    </row>
    <row r="77" spans="1:24">
      <c r="A77" s="299" t="s">
        <v>506</v>
      </c>
      <c r="B77" s="36">
        <v>657.21900000000005</v>
      </c>
      <c r="C77" s="36">
        <v>684.62400000000002</v>
      </c>
      <c r="D77" s="36">
        <v>671.36400000000003</v>
      </c>
      <c r="E77" s="36">
        <v>689.53599999999994</v>
      </c>
      <c r="F77" s="36">
        <v>699.73900000000003</v>
      </c>
      <c r="G77" s="36">
        <v>712.18599999999992</v>
      </c>
      <c r="H77" s="36">
        <v>770.63</v>
      </c>
      <c r="I77" s="36">
        <v>881.00700000000006</v>
      </c>
      <c r="J77" s="36">
        <v>998.83300000000008</v>
      </c>
      <c r="K77" s="36">
        <v>1084.9359999999999</v>
      </c>
      <c r="L77" s="36">
        <v>1134.9690000000001</v>
      </c>
      <c r="M77" s="36">
        <v>1177.0029999999999</v>
      </c>
      <c r="N77" s="36">
        <v>1271.5440000000001</v>
      </c>
      <c r="O77" s="36">
        <v>1366.989</v>
      </c>
      <c r="P77" s="36">
        <v>1595.5906040489735</v>
      </c>
      <c r="Q77" s="36">
        <v>1593.0618116160824</v>
      </c>
      <c r="R77" s="36">
        <v>1596.0040312242759</v>
      </c>
      <c r="S77" s="36">
        <v>1495.0519999999999</v>
      </c>
      <c r="T77" s="36">
        <v>1475.739</v>
      </c>
      <c r="U77" s="36">
        <v>1446.5239999999999</v>
      </c>
      <c r="V77" s="36">
        <v>1438.7560000000001</v>
      </c>
      <c r="W77" s="36">
        <v>1445.075</v>
      </c>
      <c r="X77" s="36">
        <v>1445.8769304720149</v>
      </c>
    </row>
    <row r="78" spans="1:24">
      <c r="A78" s="299" t="s">
        <v>507</v>
      </c>
      <c r="B78" s="306">
        <v>7584.1865850000004</v>
      </c>
      <c r="C78" s="306">
        <v>8370.7299930000008</v>
      </c>
      <c r="D78" s="306">
        <v>8746.1041559999994</v>
      </c>
      <c r="E78" s="306">
        <v>9316.2959100000007</v>
      </c>
      <c r="F78" s="306">
        <v>9945.6441460000005</v>
      </c>
      <c r="G78" s="306">
        <v>10398.739506</v>
      </c>
      <c r="H78" s="306">
        <v>11312.955884999999</v>
      </c>
      <c r="I78" s="306">
        <v>13282.708968999999</v>
      </c>
      <c r="J78" s="306">
        <v>15383.520141000001</v>
      </c>
      <c r="K78" s="306">
        <v>17107.792561999999</v>
      </c>
      <c r="L78" s="306">
        <v>18184.979185</v>
      </c>
      <c r="M78" s="306">
        <v>18876.191133</v>
      </c>
      <c r="N78" s="306">
        <v>21449.426177000001</v>
      </c>
      <c r="O78" s="306">
        <v>23986.165386000001</v>
      </c>
      <c r="P78" s="306">
        <v>26513.351988999999</v>
      </c>
      <c r="Q78" s="306">
        <v>28159.296870999999</v>
      </c>
      <c r="R78" s="306">
        <v>28066.252794</v>
      </c>
      <c r="S78" s="306">
        <v>26975.169854</v>
      </c>
      <c r="T78" s="306">
        <v>27316.191835000001</v>
      </c>
      <c r="U78" s="306">
        <v>26586.148045999998</v>
      </c>
      <c r="V78" s="306">
        <v>26632.658753</v>
      </c>
      <c r="W78" s="306">
        <v>27023.678096</v>
      </c>
      <c r="X78" s="306">
        <v>27262.230162095944</v>
      </c>
    </row>
    <row r="79" spans="1:24">
      <c r="A79" s="299" t="s">
        <v>508</v>
      </c>
      <c r="B79" s="306">
        <v>12173.788179644656</v>
      </c>
      <c r="C79" s="306">
        <v>13051.1943443726</v>
      </c>
      <c r="D79" s="306">
        <v>13339.089420128448</v>
      </c>
      <c r="E79" s="306">
        <v>13973.644672948898</v>
      </c>
      <c r="F79" s="306">
        <v>14604.405806375262</v>
      </c>
      <c r="G79" s="306">
        <v>14730.705143030762</v>
      </c>
      <c r="H79" s="306">
        <v>15601.426587411888</v>
      </c>
      <c r="I79" s="306">
        <v>18053.421419687031</v>
      </c>
      <c r="J79" s="306">
        <v>20476.728446083882</v>
      </c>
      <c r="K79" s="306">
        <v>22110.602481952123</v>
      </c>
      <c r="L79" s="306">
        <v>22781.107035718578</v>
      </c>
      <c r="M79" s="306">
        <v>22705.78536944736</v>
      </c>
      <c r="N79" s="306">
        <v>25206.64638890788</v>
      </c>
      <c r="O79" s="306">
        <v>26692.901930213109</v>
      </c>
      <c r="P79" s="306">
        <v>30137.298549713512</v>
      </c>
      <c r="Q79" s="306">
        <v>31617.678208276677</v>
      </c>
      <c r="R79" s="306">
        <v>30409.724402369327</v>
      </c>
      <c r="S79" s="306">
        <v>28821.600355651775</v>
      </c>
      <c r="T79" s="306">
        <v>28624.725314313218</v>
      </c>
      <c r="U79" s="306">
        <v>27315.495637306005</v>
      </c>
      <c r="V79" s="306">
        <v>27316.960979123996</v>
      </c>
      <c r="W79" s="306">
        <v>27488.470940454095</v>
      </c>
      <c r="X79" s="306">
        <v>27262.230162095944</v>
      </c>
    </row>
    <row r="80" spans="1:24">
      <c r="A80" s="302" t="s">
        <v>509</v>
      </c>
      <c r="B80" s="300">
        <v>11539.816385405778</v>
      </c>
      <c r="C80" s="300">
        <v>12226.755113755873</v>
      </c>
      <c r="D80" s="300">
        <v>13027.365417269913</v>
      </c>
      <c r="E80" s="300">
        <v>13510.963764038428</v>
      </c>
      <c r="F80" s="300">
        <v>14213.362619490981</v>
      </c>
      <c r="G80" s="300">
        <v>14601.156869132505</v>
      </c>
      <c r="H80" s="300">
        <v>14680.139476791715</v>
      </c>
      <c r="I80" s="300">
        <v>15076.734882923743</v>
      </c>
      <c r="J80" s="300">
        <v>15401.493684129378</v>
      </c>
      <c r="K80" s="300">
        <v>15768.480870761041</v>
      </c>
      <c r="L80" s="300">
        <v>16022.445709970931</v>
      </c>
      <c r="M80" s="300">
        <v>16037.504690302405</v>
      </c>
      <c r="N80" s="300">
        <v>16868.803735458623</v>
      </c>
      <c r="O80" s="300">
        <v>17546.714264708786</v>
      </c>
      <c r="P80" s="300">
        <v>16616.638329230362</v>
      </c>
      <c r="Q80" s="300">
        <v>17676.211095935938</v>
      </c>
      <c r="R80" s="300">
        <v>17585.327007269967</v>
      </c>
      <c r="S80" s="300">
        <v>18042.964294218527</v>
      </c>
      <c r="T80" s="300">
        <v>18510.178178526152</v>
      </c>
      <c r="U80" s="300">
        <v>18379.334214987099</v>
      </c>
      <c r="V80" s="300">
        <v>18510.893266822168</v>
      </c>
      <c r="W80" s="300">
        <v>18700.536716779403</v>
      </c>
      <c r="X80" s="300">
        <v>18855.152598081793</v>
      </c>
    </row>
    <row r="81" spans="1:24">
      <c r="A81" s="302" t="s">
        <v>510</v>
      </c>
      <c r="B81" s="300">
        <v>18523.183565363532</v>
      </c>
      <c r="C81" s="300">
        <v>19063.302403030859</v>
      </c>
      <c r="D81" s="300">
        <v>19868.639694902387</v>
      </c>
      <c r="E81" s="300">
        <v>20265.286617303373</v>
      </c>
      <c r="F81" s="300">
        <v>20871.218849278459</v>
      </c>
      <c r="G81" s="300">
        <v>20683.789267172851</v>
      </c>
      <c r="H81" s="300">
        <v>20245.028856146124</v>
      </c>
      <c r="I81" s="300">
        <v>20491.802471134768</v>
      </c>
      <c r="J81" s="300">
        <v>20500.652707793877</v>
      </c>
      <c r="K81" s="300">
        <v>20379.637584108303</v>
      </c>
      <c r="L81" s="300">
        <v>20072.008165613843</v>
      </c>
      <c r="M81" s="300">
        <v>19291.187337200805</v>
      </c>
      <c r="N81" s="300">
        <v>19823.65249563356</v>
      </c>
      <c r="O81" s="300">
        <v>19526.786192290579</v>
      </c>
      <c r="P81" s="300">
        <v>18887.864138355446</v>
      </c>
      <c r="Q81" s="300">
        <v>19847.113261852726</v>
      </c>
      <c r="R81" s="300">
        <v>19053.66390524865</v>
      </c>
      <c r="S81" s="300">
        <v>19277.991906403106</v>
      </c>
      <c r="T81" s="300">
        <v>19396.875270161741</v>
      </c>
      <c r="U81" s="300">
        <v>18883.541259810419</v>
      </c>
      <c r="V81" s="300">
        <v>18986.514029567206</v>
      </c>
      <c r="W81" s="300">
        <v>19022.175970419594</v>
      </c>
      <c r="X81" s="300">
        <v>18855.152598081793</v>
      </c>
    </row>
    <row r="82" spans="1:24">
      <c r="A82" s="296" t="s">
        <v>511</v>
      </c>
      <c r="B82" s="303"/>
      <c r="C82" s="290"/>
      <c r="D82" s="290"/>
      <c r="E82" s="290"/>
      <c r="F82" s="297"/>
      <c r="G82" s="298"/>
      <c r="H82" s="298"/>
      <c r="I82" s="298"/>
      <c r="J82" s="298"/>
      <c r="K82" s="298"/>
      <c r="L82" s="298"/>
      <c r="M82" s="298"/>
      <c r="N82" s="298"/>
      <c r="O82" s="298"/>
      <c r="P82" s="298"/>
      <c r="Q82" s="298"/>
      <c r="R82" s="298"/>
      <c r="S82" s="298"/>
      <c r="T82" s="298"/>
      <c r="U82" s="298"/>
      <c r="V82" s="298"/>
      <c r="W82" s="298"/>
      <c r="X82" s="298"/>
    </row>
    <row r="83" spans="1:24">
      <c r="A83" s="299" t="s">
        <v>506</v>
      </c>
      <c r="B83" s="304">
        <v>624.16800000000001</v>
      </c>
      <c r="C83" s="304">
        <v>644.31799999999998</v>
      </c>
      <c r="D83" s="304">
        <v>628.601</v>
      </c>
      <c r="E83" s="304">
        <v>642.69200000000001</v>
      </c>
      <c r="F83" s="304">
        <v>644.27099999999996</v>
      </c>
      <c r="G83" s="304">
        <v>655.96500000000003</v>
      </c>
      <c r="H83" s="304">
        <v>704.86699999999996</v>
      </c>
      <c r="I83" s="304">
        <v>802.78499999999997</v>
      </c>
      <c r="J83" s="304">
        <v>912.45</v>
      </c>
      <c r="K83" s="304">
        <v>989.101</v>
      </c>
      <c r="L83" s="304">
        <v>1029.616</v>
      </c>
      <c r="M83" s="304">
        <v>1069.4359999999999</v>
      </c>
      <c r="N83" s="304">
        <v>1142.076</v>
      </c>
      <c r="O83" s="304">
        <v>1247.3510000000001</v>
      </c>
      <c r="P83" s="304">
        <v>1456.5229709999999</v>
      </c>
      <c r="Q83" s="304">
        <v>1491.692</v>
      </c>
      <c r="R83" s="304">
        <v>1485.41</v>
      </c>
      <c r="S83" s="395">
        <v>0</v>
      </c>
      <c r="T83" s="395">
        <v>0</v>
      </c>
      <c r="U83" s="395">
        <v>0</v>
      </c>
      <c r="V83" s="395">
        <v>0</v>
      </c>
      <c r="W83" s="395">
        <v>0</v>
      </c>
      <c r="X83" s="395">
        <v>0</v>
      </c>
    </row>
    <row r="84" spans="1:24">
      <c r="A84" s="299" t="s">
        <v>512</v>
      </c>
      <c r="B84" s="304">
        <v>731.13699999999994</v>
      </c>
      <c r="C84" s="304">
        <v>765.73099999999999</v>
      </c>
      <c r="D84" s="304">
        <v>743.66600000000005</v>
      </c>
      <c r="E84" s="304">
        <v>758.27300000000002</v>
      </c>
      <c r="F84" s="304">
        <v>758.99800000000005</v>
      </c>
      <c r="G84" s="304">
        <v>777.86</v>
      </c>
      <c r="H84" s="304">
        <v>837.41</v>
      </c>
      <c r="I84" s="304">
        <v>962.077</v>
      </c>
      <c r="J84" s="304">
        <v>1087.6099999999999</v>
      </c>
      <c r="K84" s="304">
        <v>1171.6559999999999</v>
      </c>
      <c r="L84" s="304">
        <v>1220.163</v>
      </c>
      <c r="M84" s="304">
        <v>1262.2909999999999</v>
      </c>
      <c r="N84" s="304">
        <v>1347.011</v>
      </c>
      <c r="O84" s="304">
        <v>1502.7249999999999</v>
      </c>
      <c r="P84" s="304">
        <v>1685.463035</v>
      </c>
      <c r="Q84" s="304">
        <v>1810.789</v>
      </c>
      <c r="R84" s="304">
        <v>1792.336</v>
      </c>
      <c r="S84" s="395">
        <v>0</v>
      </c>
      <c r="T84" s="395">
        <v>0</v>
      </c>
      <c r="U84" s="395">
        <v>0</v>
      </c>
      <c r="V84" s="395">
        <v>0</v>
      </c>
      <c r="W84" s="395">
        <v>0</v>
      </c>
      <c r="X84" s="395">
        <v>0</v>
      </c>
    </row>
    <row r="85" spans="1:24">
      <c r="A85" s="299" t="s">
        <v>513</v>
      </c>
      <c r="B85" s="306">
        <v>4463.7903409999999</v>
      </c>
      <c r="C85" s="306">
        <v>4705.9486189999998</v>
      </c>
      <c r="D85" s="306">
        <v>4667.8001480000003</v>
      </c>
      <c r="E85" s="306">
        <v>4808.7635319999999</v>
      </c>
      <c r="F85" s="306">
        <v>4875.3445830000001</v>
      </c>
      <c r="G85" s="306">
        <v>4994.3862419999996</v>
      </c>
      <c r="H85" s="306">
        <v>5318.6955180000004</v>
      </c>
      <c r="I85" s="306">
        <v>6092.5647989999998</v>
      </c>
      <c r="J85" s="306">
        <v>6946.3285619999997</v>
      </c>
      <c r="K85" s="306">
        <v>7567.4343989999998</v>
      </c>
      <c r="L85" s="306">
        <v>7884.9483689999997</v>
      </c>
      <c r="M85" s="306">
        <v>8169.8121250000004</v>
      </c>
      <c r="N85" s="306">
        <v>8732.1588449999999</v>
      </c>
      <c r="O85" s="306">
        <v>9688.689832</v>
      </c>
      <c r="P85" s="306">
        <v>10879.671729</v>
      </c>
      <c r="Q85" s="306">
        <v>11666.746945000001</v>
      </c>
      <c r="R85" s="306">
        <v>11601.375362999999</v>
      </c>
      <c r="S85" s="395">
        <v>0</v>
      </c>
      <c r="T85" s="395">
        <v>0</v>
      </c>
      <c r="U85" s="395">
        <v>0</v>
      </c>
      <c r="V85" s="395">
        <v>0</v>
      </c>
      <c r="W85" s="395">
        <v>0</v>
      </c>
      <c r="X85" s="395">
        <v>0</v>
      </c>
    </row>
    <row r="86" spans="1:24">
      <c r="A86" s="299" t="s">
        <v>514</v>
      </c>
      <c r="B86" s="306">
        <v>7165.0713600788595</v>
      </c>
      <c r="C86" s="306">
        <v>7337.2633035065865</v>
      </c>
      <c r="D86" s="306">
        <v>7119.0786730736954</v>
      </c>
      <c r="E86" s="306">
        <v>7212.732781520539</v>
      </c>
      <c r="F86" s="306">
        <v>7159.0647816091068</v>
      </c>
      <c r="G86" s="306">
        <v>7074.9758717257637</v>
      </c>
      <c r="H86" s="306">
        <v>7334.885639826186</v>
      </c>
      <c r="I86" s="306">
        <v>8280.8138083732047</v>
      </c>
      <c r="J86" s="306">
        <v>9246.1336779648282</v>
      </c>
      <c r="K86" s="306">
        <v>9780.3695712440021</v>
      </c>
      <c r="L86" s="306">
        <v>9877.8145929070324</v>
      </c>
      <c r="M86" s="306">
        <v>9827.3003972002443</v>
      </c>
      <c r="N86" s="306">
        <v>10261.74026294975</v>
      </c>
      <c r="O86" s="306">
        <v>10782.017190158171</v>
      </c>
      <c r="P86" s="306">
        <v>12366.746956619631</v>
      </c>
      <c r="Q86" s="306">
        <v>13099.597349118943</v>
      </c>
      <c r="R86" s="306">
        <v>12570.065197755499</v>
      </c>
      <c r="S86" s="395">
        <v>0</v>
      </c>
      <c r="T86" s="395">
        <v>0</v>
      </c>
      <c r="U86" s="395">
        <v>0</v>
      </c>
      <c r="V86" s="395">
        <v>0</v>
      </c>
      <c r="W86" s="395">
        <v>0</v>
      </c>
      <c r="X86" s="395">
        <v>0</v>
      </c>
    </row>
    <row r="87" spans="1:24">
      <c r="A87" s="302" t="s">
        <v>509</v>
      </c>
      <c r="B87" s="300">
        <v>7151.5847351994971</v>
      </c>
      <c r="C87" s="300">
        <v>7303.7671134439825</v>
      </c>
      <c r="D87" s="300">
        <v>7425.6963447401449</v>
      </c>
      <c r="E87" s="300">
        <v>7482.2209269759069</v>
      </c>
      <c r="F87" s="300">
        <v>7567.2264978557159</v>
      </c>
      <c r="G87" s="300">
        <v>7613.7998856646309</v>
      </c>
      <c r="H87" s="300">
        <v>7545.6724715442779</v>
      </c>
      <c r="I87" s="300">
        <v>7589.2857975672187</v>
      </c>
      <c r="J87" s="300">
        <v>7612.8320039454211</v>
      </c>
      <c r="K87" s="300">
        <v>7650.8206937410841</v>
      </c>
      <c r="L87" s="300">
        <v>7658.1447539665278</v>
      </c>
      <c r="M87" s="300">
        <v>7639.3651653768911</v>
      </c>
      <c r="N87" s="300">
        <v>7645.8649380601646</v>
      </c>
      <c r="O87" s="300">
        <v>7767.4125663105251</v>
      </c>
      <c r="P87" s="300">
        <v>7469.6190486651794</v>
      </c>
      <c r="Q87" s="300">
        <v>7821.1500396864767</v>
      </c>
      <c r="R87" s="300">
        <v>7810.2176254367478</v>
      </c>
      <c r="S87" s="396">
        <v>0</v>
      </c>
      <c r="T87" s="396">
        <v>0</v>
      </c>
      <c r="U87" s="396">
        <v>0</v>
      </c>
      <c r="V87" s="396">
        <v>0</v>
      </c>
      <c r="W87" s="396">
        <v>0</v>
      </c>
      <c r="X87" s="396">
        <v>0</v>
      </c>
    </row>
    <row r="88" spans="1:24">
      <c r="A88" s="302" t="s">
        <v>510</v>
      </c>
      <c r="B88" s="308">
        <v>11479.395547478978</v>
      </c>
      <c r="C88" s="308">
        <v>11387.642908480884</v>
      </c>
      <c r="D88" s="308">
        <v>11325.274177218451</v>
      </c>
      <c r="E88" s="308">
        <v>11222.689533276498</v>
      </c>
      <c r="F88" s="308">
        <v>11111.884256173424</v>
      </c>
      <c r="G88" s="308">
        <v>10785.599645904527</v>
      </c>
      <c r="H88" s="308">
        <v>10406.056234475704</v>
      </c>
      <c r="I88" s="308">
        <v>10315.107791467461</v>
      </c>
      <c r="J88" s="308">
        <v>10133.304485686698</v>
      </c>
      <c r="K88" s="308">
        <v>9888.1404136119581</v>
      </c>
      <c r="L88" s="308">
        <v>9593.6879311384364</v>
      </c>
      <c r="M88" s="308">
        <v>9189.2365669383162</v>
      </c>
      <c r="N88" s="308">
        <v>8985.164089736365</v>
      </c>
      <c r="O88" s="308">
        <v>8643.9319727632155</v>
      </c>
      <c r="P88" s="308">
        <v>8490.5952071109696</v>
      </c>
      <c r="Q88" s="308">
        <v>8781.7038296906758</v>
      </c>
      <c r="R88" s="308">
        <v>8462.353961367904</v>
      </c>
      <c r="S88" s="398">
        <v>0</v>
      </c>
      <c r="T88" s="398">
        <v>0</v>
      </c>
      <c r="U88" s="398">
        <v>0</v>
      </c>
      <c r="V88" s="398">
        <v>0</v>
      </c>
      <c r="W88" s="398">
        <v>0</v>
      </c>
      <c r="X88" s="398">
        <v>0</v>
      </c>
    </row>
    <row r="89" spans="1:24">
      <c r="A89" s="296" t="s">
        <v>515</v>
      </c>
      <c r="B89" s="309"/>
      <c r="C89" s="290"/>
      <c r="D89" s="290"/>
      <c r="E89" s="290"/>
      <c r="F89" s="297"/>
      <c r="G89" s="298"/>
      <c r="H89" s="298"/>
      <c r="I89" s="298"/>
      <c r="J89" s="298"/>
      <c r="K89" s="298"/>
      <c r="L89" s="298"/>
      <c r="M89" s="298"/>
      <c r="N89" s="298"/>
      <c r="O89" s="298"/>
      <c r="P89" s="298"/>
      <c r="Q89" s="298"/>
      <c r="R89" s="298"/>
      <c r="S89" s="298"/>
      <c r="T89" s="298"/>
      <c r="U89" s="298"/>
      <c r="V89" s="298"/>
      <c r="W89" s="298"/>
      <c r="X89" s="298"/>
    </row>
    <row r="90" spans="1:24">
      <c r="A90" s="299" t="s">
        <v>506</v>
      </c>
      <c r="B90" s="330">
        <v>428.10899999999998</v>
      </c>
      <c r="C90" s="330">
        <v>469.91300000000001</v>
      </c>
      <c r="D90" s="330">
        <v>480.55399999999997</v>
      </c>
      <c r="E90" s="330">
        <v>502.68400000000003</v>
      </c>
      <c r="F90" s="330">
        <v>529.678</v>
      </c>
      <c r="G90" s="330">
        <v>546.59100000000001</v>
      </c>
      <c r="H90" s="330">
        <v>601.197</v>
      </c>
      <c r="I90" s="330">
        <v>703.68100000000004</v>
      </c>
      <c r="J90" s="330">
        <v>815.83600000000001</v>
      </c>
      <c r="K90" s="330">
        <v>902.14499999999998</v>
      </c>
      <c r="L90" s="330">
        <v>952.976</v>
      </c>
      <c r="M90" s="330">
        <v>986.32</v>
      </c>
      <c r="N90" s="330">
        <v>1074</v>
      </c>
      <c r="O90" s="330">
        <v>1158.375</v>
      </c>
      <c r="P90" s="330">
        <v>1348.7434189999999</v>
      </c>
      <c r="Q90" s="330">
        <v>1354.69</v>
      </c>
      <c r="R90" s="330">
        <v>1356.817</v>
      </c>
      <c r="S90" s="330">
        <v>1495.0519999999999</v>
      </c>
      <c r="T90" s="330">
        <v>1475.739</v>
      </c>
      <c r="U90" s="330">
        <v>1446.5239999999999</v>
      </c>
      <c r="V90" s="330">
        <v>1438.7560000000001</v>
      </c>
      <c r="W90" s="330">
        <v>1445.075</v>
      </c>
      <c r="X90" s="330">
        <v>1445.8769304720149</v>
      </c>
    </row>
    <row r="91" spans="1:24">
      <c r="A91" s="299" t="s">
        <v>512</v>
      </c>
      <c r="B91" s="330">
        <v>517.44399999999996</v>
      </c>
      <c r="C91" s="330">
        <v>592.245</v>
      </c>
      <c r="D91" s="330">
        <v>607.00400000000002</v>
      </c>
      <c r="E91" s="330">
        <v>634.06500000000005</v>
      </c>
      <c r="F91" s="330">
        <v>667.80200000000002</v>
      </c>
      <c r="G91" s="330">
        <v>690.81</v>
      </c>
      <c r="H91" s="330">
        <v>766.005</v>
      </c>
      <c r="I91" s="330">
        <v>906.53200000000004</v>
      </c>
      <c r="J91" s="330">
        <v>1048.547</v>
      </c>
      <c r="K91" s="330">
        <v>1150.5619999999999</v>
      </c>
      <c r="L91" s="330">
        <v>1214.4359999999999</v>
      </c>
      <c r="M91" s="330">
        <v>1247.155</v>
      </c>
      <c r="N91" s="330">
        <v>1395.2070000000001</v>
      </c>
      <c r="O91" s="330">
        <v>1506.248</v>
      </c>
      <c r="P91" s="330">
        <v>1666.3460899999998</v>
      </c>
      <c r="Q91" s="330">
        <v>1762.7860000000001</v>
      </c>
      <c r="R91" s="330">
        <v>1752.0340000000001</v>
      </c>
      <c r="S91" s="330">
        <v>1983.991</v>
      </c>
      <c r="T91" s="330">
        <v>1960.9829999999999</v>
      </c>
      <c r="U91" s="330">
        <v>1904.222</v>
      </c>
      <c r="V91" s="330">
        <v>1890.6579999999999</v>
      </c>
      <c r="W91" s="330">
        <v>1907.7080000000001</v>
      </c>
      <c r="X91" s="330">
        <v>1905.7668168175899</v>
      </c>
    </row>
    <row r="92" spans="1:24">
      <c r="A92" s="299" t="s">
        <v>513</v>
      </c>
      <c r="B92" s="331">
        <v>3120.396244</v>
      </c>
      <c r="C92" s="331">
        <v>3664.7813740000001</v>
      </c>
      <c r="D92" s="331">
        <v>4078.3040080000001</v>
      </c>
      <c r="E92" s="331">
        <v>4507.5323779999999</v>
      </c>
      <c r="F92" s="331">
        <v>5070.2995629999996</v>
      </c>
      <c r="G92" s="331">
        <v>5404.3532640000003</v>
      </c>
      <c r="H92" s="331">
        <v>5994.2603669999999</v>
      </c>
      <c r="I92" s="331">
        <v>7190.1441699999996</v>
      </c>
      <c r="J92" s="331">
        <v>8437.1915790000003</v>
      </c>
      <c r="K92" s="331">
        <v>9540.3581630000008</v>
      </c>
      <c r="L92" s="331">
        <v>10300.030816</v>
      </c>
      <c r="M92" s="331">
        <v>10706.379008</v>
      </c>
      <c r="N92" s="331">
        <v>12717.267331999999</v>
      </c>
      <c r="O92" s="331">
        <v>14297.475554000001</v>
      </c>
      <c r="P92" s="331">
        <v>15633.680259999999</v>
      </c>
      <c r="Q92" s="331">
        <v>16492.549926</v>
      </c>
      <c r="R92" s="331">
        <v>16464.877431000001</v>
      </c>
      <c r="S92" s="331">
        <v>26975.169854</v>
      </c>
      <c r="T92" s="331">
        <v>27316.191835000001</v>
      </c>
      <c r="U92" s="331">
        <v>26586.148045999998</v>
      </c>
      <c r="V92" s="331">
        <v>26632.658753</v>
      </c>
      <c r="W92" s="331">
        <v>27023.678096</v>
      </c>
      <c r="X92" s="331">
        <v>27262.230162095944</v>
      </c>
    </row>
    <row r="93" spans="1:24">
      <c r="A93" s="299" t="s">
        <v>514</v>
      </c>
      <c r="B93" s="331">
        <v>5008.7168195657969</v>
      </c>
      <c r="C93" s="331">
        <v>5713.9310408660122</v>
      </c>
      <c r="D93" s="331">
        <v>6220.0107470547546</v>
      </c>
      <c r="E93" s="331">
        <v>6760.9118914283581</v>
      </c>
      <c r="F93" s="331">
        <v>7445.341024766155</v>
      </c>
      <c r="G93" s="331">
        <v>7655.7292713049992</v>
      </c>
      <c r="H93" s="331">
        <v>8266.5409475857014</v>
      </c>
      <c r="I93" s="331">
        <v>9772.6076113138261</v>
      </c>
      <c r="J93" s="331">
        <v>11230.594768119054</v>
      </c>
      <c r="K93" s="331">
        <v>12330.23291070812</v>
      </c>
      <c r="L93" s="331">
        <v>12903.292442811544</v>
      </c>
      <c r="M93" s="331">
        <v>12878.484972247114</v>
      </c>
      <c r="N93" s="331">
        <v>14944.906125958129</v>
      </c>
      <c r="O93" s="331">
        <v>15910.884740054935</v>
      </c>
      <c r="P93" s="331">
        <v>17770.551593093878</v>
      </c>
      <c r="Q93" s="331">
        <v>18518.08085915773</v>
      </c>
      <c r="R93" s="331">
        <v>17839.659204613832</v>
      </c>
      <c r="S93" s="331">
        <v>28821.600355651775</v>
      </c>
      <c r="T93" s="331">
        <v>28624.725314313218</v>
      </c>
      <c r="U93" s="331">
        <v>27315.495637306005</v>
      </c>
      <c r="V93" s="331">
        <v>27316.960979123996</v>
      </c>
      <c r="W93" s="331">
        <v>27488.470940454095</v>
      </c>
      <c r="X93" s="331">
        <v>27262.230162095944</v>
      </c>
    </row>
    <row r="94" spans="1:24">
      <c r="A94" s="302" t="s">
        <v>509</v>
      </c>
      <c r="B94" s="300">
        <v>7288.7891728508393</v>
      </c>
      <c r="C94" s="300">
        <v>7798.8507957856036</v>
      </c>
      <c r="D94" s="300">
        <v>8486.6716498041842</v>
      </c>
      <c r="E94" s="300">
        <v>8966.9302742876225</v>
      </c>
      <c r="F94" s="300">
        <v>9572.4186449125682</v>
      </c>
      <c r="G94" s="300">
        <v>9887.380626464761</v>
      </c>
      <c r="H94" s="300">
        <v>9970.5427122889832</v>
      </c>
      <c r="I94" s="300">
        <v>10217.902956026948</v>
      </c>
      <c r="J94" s="300">
        <v>10341.774056305434</v>
      </c>
      <c r="K94" s="300">
        <v>10575.193747124909</v>
      </c>
      <c r="L94" s="300">
        <v>10808.279343865952</v>
      </c>
      <c r="M94" s="300">
        <v>10854.8736799416</v>
      </c>
      <c r="N94" s="300">
        <v>11841.031035381749</v>
      </c>
      <c r="O94" s="300">
        <v>12342.700381137371</v>
      </c>
      <c r="P94" s="300">
        <v>11591.293080481752</v>
      </c>
      <c r="Q94" s="300">
        <v>12174.408850733376</v>
      </c>
      <c r="R94" s="300">
        <v>12134.928609385055</v>
      </c>
      <c r="S94" s="300">
        <v>18042.964294218527</v>
      </c>
      <c r="T94" s="300">
        <v>18510.178178526148</v>
      </c>
      <c r="U94" s="300">
        <v>18379.334214987102</v>
      </c>
      <c r="V94" s="300">
        <v>18510.893266822168</v>
      </c>
      <c r="W94" s="300">
        <v>18700.536716779407</v>
      </c>
      <c r="X94" s="300">
        <v>18855.152598081797</v>
      </c>
    </row>
    <row r="95" spans="1:24">
      <c r="A95" s="312" t="s">
        <v>510</v>
      </c>
      <c r="B95" s="313">
        <v>11699.629812888301</v>
      </c>
      <c r="C95" s="313">
        <v>12159.55089743423</v>
      </c>
      <c r="D95" s="313">
        <v>12943.416862734999</v>
      </c>
      <c r="E95" s="313">
        <v>13449.626189471632</v>
      </c>
      <c r="F95" s="313">
        <v>14056.353151851039</v>
      </c>
      <c r="G95" s="313">
        <v>14006.321493228024</v>
      </c>
      <c r="H95" s="313">
        <v>13750.136723213358</v>
      </c>
      <c r="I95" s="313">
        <v>13887.837828950655</v>
      </c>
      <c r="J95" s="313">
        <v>13765.750430379456</v>
      </c>
      <c r="K95" s="313">
        <v>13667.68414246947</v>
      </c>
      <c r="L95" s="313">
        <v>13539.997274654916</v>
      </c>
      <c r="M95" s="313">
        <v>13057.106184855944</v>
      </c>
      <c r="N95" s="313">
        <v>13915.182612623956</v>
      </c>
      <c r="O95" s="313">
        <v>13735.521519417231</v>
      </c>
      <c r="P95" s="313">
        <v>13175.635441668746</v>
      </c>
      <c r="Q95" s="313">
        <v>13669.607702985722</v>
      </c>
      <c r="R95" s="313">
        <v>13148.168990080336</v>
      </c>
      <c r="S95" s="313">
        <v>19277.991906403106</v>
      </c>
      <c r="T95" s="313">
        <v>19396.875270161741</v>
      </c>
      <c r="U95" s="313">
        <v>18883.541259810419</v>
      </c>
      <c r="V95" s="313">
        <v>18986.514029567206</v>
      </c>
      <c r="W95" s="313">
        <v>19022.175970419594</v>
      </c>
      <c r="X95" s="308">
        <v>18855.152598081797</v>
      </c>
    </row>
    <row r="96" spans="1:24">
      <c r="A96" s="314" t="s">
        <v>517</v>
      </c>
      <c r="B96" s="315"/>
      <c r="C96" s="316"/>
      <c r="D96" s="316"/>
      <c r="E96" s="316"/>
      <c r="F96" s="317"/>
      <c r="G96" s="318"/>
      <c r="H96" s="318"/>
      <c r="I96" s="318"/>
      <c r="J96" s="318"/>
      <c r="K96" s="318"/>
      <c r="L96" s="318"/>
      <c r="M96" s="318"/>
      <c r="N96" s="318"/>
      <c r="O96" s="318"/>
      <c r="P96" s="318"/>
      <c r="Q96" s="318"/>
      <c r="R96" s="318"/>
      <c r="S96" s="318"/>
      <c r="T96" s="318"/>
      <c r="U96" s="318"/>
      <c r="V96" s="318"/>
      <c r="W96" s="318"/>
      <c r="X96" s="298"/>
    </row>
    <row r="97" spans="1:24">
      <c r="A97" s="299" t="s">
        <v>506</v>
      </c>
      <c r="B97" s="395">
        <v>0</v>
      </c>
      <c r="C97" s="395">
        <v>0</v>
      </c>
      <c r="D97" s="395">
        <v>0</v>
      </c>
      <c r="E97" s="395">
        <v>0</v>
      </c>
      <c r="F97" s="395">
        <v>0</v>
      </c>
      <c r="G97" s="395">
        <v>0</v>
      </c>
      <c r="H97" s="395">
        <v>0</v>
      </c>
      <c r="I97" s="395">
        <v>0</v>
      </c>
      <c r="J97" s="395">
        <v>0</v>
      </c>
      <c r="K97" s="395">
        <v>0</v>
      </c>
      <c r="L97" s="395">
        <v>0</v>
      </c>
      <c r="M97" s="330">
        <v>127.375</v>
      </c>
      <c r="N97" s="330">
        <v>181.24799999999999</v>
      </c>
      <c r="O97" s="330">
        <v>235.00399999999999</v>
      </c>
      <c r="P97" s="330">
        <v>306.96499999999997</v>
      </c>
      <c r="Q97" s="330">
        <v>347.20100000000002</v>
      </c>
      <c r="R97" s="330">
        <v>354.62</v>
      </c>
      <c r="S97" s="330">
        <v>346.01900000000001</v>
      </c>
      <c r="T97" s="330">
        <v>353.28899999999999</v>
      </c>
      <c r="U97" s="330">
        <v>361.05799999999999</v>
      </c>
      <c r="V97" s="330">
        <v>379.37700000000001</v>
      </c>
      <c r="W97" s="330">
        <v>402.69499999999999</v>
      </c>
      <c r="X97" s="330">
        <v>415.91277341951758</v>
      </c>
    </row>
    <row r="98" spans="1:24">
      <c r="A98" s="299" t="s">
        <v>512</v>
      </c>
      <c r="B98" s="395">
        <v>0</v>
      </c>
      <c r="C98" s="395">
        <v>0</v>
      </c>
      <c r="D98" s="395">
        <v>0</v>
      </c>
      <c r="E98" s="395">
        <v>0</v>
      </c>
      <c r="F98" s="395">
        <v>0</v>
      </c>
      <c r="G98" s="395">
        <v>0</v>
      </c>
      <c r="H98" s="395">
        <v>0</v>
      </c>
      <c r="I98" s="395">
        <v>0</v>
      </c>
      <c r="J98" s="395">
        <v>0</v>
      </c>
      <c r="K98" s="395">
        <v>0</v>
      </c>
      <c r="L98" s="395">
        <v>0</v>
      </c>
      <c r="M98" s="330">
        <v>162.67099999999999</v>
      </c>
      <c r="N98" s="330">
        <v>239.404</v>
      </c>
      <c r="O98" s="330">
        <v>325.14</v>
      </c>
      <c r="P98" s="330">
        <v>415.52499999999998</v>
      </c>
      <c r="Q98" s="330">
        <v>481.74400000000003</v>
      </c>
      <c r="R98" s="330">
        <v>497.08300000000003</v>
      </c>
      <c r="S98" s="330">
        <v>487.827</v>
      </c>
      <c r="T98" s="330">
        <v>500.70100000000002</v>
      </c>
      <c r="U98" s="330">
        <v>512.00099999999998</v>
      </c>
      <c r="V98" s="330">
        <v>538.71199999999999</v>
      </c>
      <c r="W98" s="330">
        <v>575.12800000000004</v>
      </c>
      <c r="X98" s="330">
        <v>602.15660877069104</v>
      </c>
    </row>
    <row r="99" spans="1:24">
      <c r="A99" s="299" t="s">
        <v>513</v>
      </c>
      <c r="B99" s="395">
        <v>0</v>
      </c>
      <c r="C99" s="395">
        <v>0</v>
      </c>
      <c r="D99" s="395">
        <v>0</v>
      </c>
      <c r="E99" s="395">
        <v>0</v>
      </c>
      <c r="F99" s="395">
        <v>0</v>
      </c>
      <c r="G99" s="395">
        <v>0</v>
      </c>
      <c r="H99" s="395">
        <v>0</v>
      </c>
      <c r="I99" s="395">
        <v>0</v>
      </c>
      <c r="J99" s="395">
        <v>0</v>
      </c>
      <c r="K99" s="395">
        <v>0</v>
      </c>
      <c r="L99" s="395">
        <v>0</v>
      </c>
      <c r="M99" s="331">
        <v>2090.5302809999998</v>
      </c>
      <c r="N99" s="331">
        <v>3078.9312920000002</v>
      </c>
      <c r="O99" s="331">
        <v>4326.5579109999999</v>
      </c>
      <c r="P99" s="331">
        <v>5684.0968810000004</v>
      </c>
      <c r="Q99" s="331">
        <v>6959.2758709999998</v>
      </c>
      <c r="R99" s="331">
        <v>7479.4088380000003</v>
      </c>
      <c r="S99" s="331">
        <v>7603.7954060000002</v>
      </c>
      <c r="T99" s="331">
        <v>8107.8260010000004</v>
      </c>
      <c r="U99" s="331">
        <v>8350.9492900000005</v>
      </c>
      <c r="V99" s="331">
        <v>8842.9630479999996</v>
      </c>
      <c r="W99" s="331">
        <v>9645.3413870000004</v>
      </c>
      <c r="X99" s="331">
        <v>10319.414332746943</v>
      </c>
    </row>
    <row r="100" spans="1:24">
      <c r="A100" s="299" t="s">
        <v>514</v>
      </c>
      <c r="B100" s="395">
        <v>0</v>
      </c>
      <c r="C100" s="395">
        <v>0</v>
      </c>
      <c r="D100" s="395">
        <v>0</v>
      </c>
      <c r="E100" s="395">
        <v>0</v>
      </c>
      <c r="F100" s="395">
        <v>0</v>
      </c>
      <c r="G100" s="395">
        <v>0</v>
      </c>
      <c r="H100" s="395">
        <v>0</v>
      </c>
      <c r="I100" s="395">
        <v>0</v>
      </c>
      <c r="J100" s="395">
        <v>0</v>
      </c>
      <c r="K100" s="395">
        <v>0</v>
      </c>
      <c r="L100" s="395">
        <v>0</v>
      </c>
      <c r="M100" s="331">
        <v>2514.656242579194</v>
      </c>
      <c r="N100" s="331">
        <v>3618.2568098911274</v>
      </c>
      <c r="O100" s="331">
        <v>4814.791533169273</v>
      </c>
      <c r="P100" s="331">
        <v>6461.0210266609674</v>
      </c>
      <c r="Q100" s="331">
        <v>7813.978667858989</v>
      </c>
      <c r="R100" s="331">
        <v>8103.9233532753251</v>
      </c>
      <c r="S100" s="331">
        <v>8124.2695991912669</v>
      </c>
      <c r="T100" s="331">
        <v>8496.2169535470912</v>
      </c>
      <c r="U100" s="331">
        <v>8580.0439576156969</v>
      </c>
      <c r="V100" s="331">
        <v>9070.1750344336488</v>
      </c>
      <c r="W100" s="331">
        <v>9811.2361124725521</v>
      </c>
      <c r="X100" s="331">
        <v>10319.414332746943</v>
      </c>
    </row>
    <row r="101" spans="1:24">
      <c r="A101" s="302" t="s">
        <v>509</v>
      </c>
      <c r="B101" s="396">
        <v>0</v>
      </c>
      <c r="C101" s="396">
        <v>0</v>
      </c>
      <c r="D101" s="396">
        <v>0</v>
      </c>
      <c r="E101" s="396">
        <v>0</v>
      </c>
      <c r="F101" s="396">
        <v>0</v>
      </c>
      <c r="G101" s="396">
        <v>0</v>
      </c>
      <c r="H101" s="396">
        <v>0</v>
      </c>
      <c r="I101" s="396">
        <v>0</v>
      </c>
      <c r="J101" s="396">
        <v>0</v>
      </c>
      <c r="K101" s="396">
        <v>0</v>
      </c>
      <c r="L101" s="396">
        <v>0</v>
      </c>
      <c r="M101" s="308">
        <v>16412.406524043177</v>
      </c>
      <c r="N101" s="308">
        <v>16987.394575388422</v>
      </c>
      <c r="O101" s="308">
        <v>18410.571356232238</v>
      </c>
      <c r="P101" s="308">
        <v>18517.084622025315</v>
      </c>
      <c r="Q101" s="308">
        <v>20043.93959406799</v>
      </c>
      <c r="R101" s="308">
        <v>21091.33392927641</v>
      </c>
      <c r="S101" s="308">
        <v>21975.080576500135</v>
      </c>
      <c r="T101" s="308">
        <v>22949.556881193585</v>
      </c>
      <c r="U101" s="308">
        <v>23129.107484116124</v>
      </c>
      <c r="V101" s="308">
        <v>23309.170160552698</v>
      </c>
      <c r="W101" s="308">
        <v>23951.977022312174</v>
      </c>
      <c r="X101" s="308">
        <v>24811.486908429448</v>
      </c>
    </row>
    <row r="102" spans="1:24" ht="13.5" thickBot="1">
      <c r="A102" s="319" t="s">
        <v>510</v>
      </c>
      <c r="B102" s="397">
        <v>0</v>
      </c>
      <c r="C102" s="397">
        <v>0</v>
      </c>
      <c r="D102" s="397">
        <v>0</v>
      </c>
      <c r="E102" s="397">
        <v>0</v>
      </c>
      <c r="F102" s="397">
        <v>0</v>
      </c>
      <c r="G102" s="397">
        <v>0</v>
      </c>
      <c r="H102" s="397">
        <v>0</v>
      </c>
      <c r="I102" s="397">
        <v>0</v>
      </c>
      <c r="J102" s="397">
        <v>0</v>
      </c>
      <c r="K102" s="397">
        <v>0</v>
      </c>
      <c r="L102" s="397">
        <v>0</v>
      </c>
      <c r="M102" s="320">
        <v>19742.149107589354</v>
      </c>
      <c r="N102" s="320">
        <v>19963.016474063868</v>
      </c>
      <c r="O102" s="320">
        <v>20488.1258751735</v>
      </c>
      <c r="P102" s="320">
        <v>21048.070713797886</v>
      </c>
      <c r="Q102" s="320">
        <v>22505.634107790556</v>
      </c>
      <c r="R102" s="320">
        <v>22852.414847654742</v>
      </c>
      <c r="S102" s="320">
        <v>23479.258651089294</v>
      </c>
      <c r="T102" s="320">
        <v>24048.914496480476</v>
      </c>
      <c r="U102" s="320">
        <v>23763.616808423296</v>
      </c>
      <c r="V102" s="320">
        <v>23908.078334832233</v>
      </c>
      <c r="W102" s="320">
        <v>24363.9382472406</v>
      </c>
      <c r="X102" s="320">
        <v>24811.486908429448</v>
      </c>
    </row>
    <row r="104" spans="1:24" ht="27" customHeight="1">
      <c r="A104" s="602" t="s">
        <v>700</v>
      </c>
    </row>
    <row r="105" spans="1:24" ht="39" customHeight="1">
      <c r="A105" s="602" t="s">
        <v>537</v>
      </c>
      <c r="B105" s="328"/>
      <c r="C105" s="328"/>
      <c r="D105" s="328"/>
      <c r="E105" s="328"/>
      <c r="F105" s="328"/>
      <c r="G105" s="328"/>
      <c r="H105" s="328"/>
      <c r="I105" s="328"/>
      <c r="J105" s="328"/>
      <c r="K105" s="328"/>
      <c r="L105" s="328"/>
      <c r="M105" s="328"/>
      <c r="N105" s="328"/>
      <c r="O105" s="328"/>
      <c r="P105" s="328"/>
      <c r="Q105" s="328"/>
      <c r="R105" s="328"/>
      <c r="S105" s="328"/>
      <c r="T105" s="328"/>
      <c r="U105" s="328"/>
      <c r="V105" s="23"/>
    </row>
    <row r="106" spans="1:24">
      <c r="B106" s="328"/>
      <c r="C106" s="328"/>
      <c r="D106" s="328"/>
      <c r="E106" s="328"/>
      <c r="F106" s="328"/>
      <c r="G106" s="328"/>
      <c r="H106" s="328"/>
      <c r="I106" s="328"/>
      <c r="J106" s="328"/>
      <c r="K106" s="328"/>
      <c r="L106" s="328"/>
      <c r="M106" s="328"/>
      <c r="N106" s="328"/>
      <c r="O106" s="328"/>
      <c r="P106" s="328"/>
      <c r="Q106" s="328"/>
      <c r="R106" s="328"/>
      <c r="S106" s="328"/>
      <c r="T106" s="328"/>
      <c r="U106" s="328"/>
    </row>
    <row r="107" spans="1:24">
      <c r="B107" s="332"/>
      <c r="F107" s="332"/>
    </row>
    <row r="108" spans="1:24">
      <c r="B108" s="332"/>
      <c r="C108" s="332"/>
      <c r="D108" s="332"/>
      <c r="E108" s="332"/>
      <c r="F108" s="332"/>
      <c r="G108" s="332"/>
      <c r="H108" s="332"/>
      <c r="I108" s="332"/>
      <c r="J108" s="332"/>
      <c r="K108" s="332"/>
      <c r="L108" s="332"/>
      <c r="M108" s="332"/>
      <c r="N108" s="332"/>
      <c r="O108" s="332"/>
      <c r="P108" s="332"/>
      <c r="Q108" s="332"/>
      <c r="R108" s="332"/>
      <c r="S108" s="332"/>
      <c r="T108" s="332"/>
      <c r="U108" s="332"/>
    </row>
    <row r="109" spans="1:24">
      <c r="B109" s="332"/>
      <c r="C109" s="332"/>
      <c r="D109" s="332"/>
      <c r="E109" s="332"/>
      <c r="F109" s="332"/>
      <c r="G109" s="332"/>
      <c r="H109" s="332"/>
      <c r="I109" s="332"/>
      <c r="J109" s="332"/>
      <c r="K109" s="332"/>
      <c r="L109" s="332"/>
      <c r="M109" s="332"/>
      <c r="N109" s="332"/>
      <c r="O109" s="332"/>
      <c r="P109" s="332"/>
      <c r="Q109" s="332"/>
      <c r="R109" s="332"/>
      <c r="S109" s="332"/>
      <c r="T109" s="332"/>
      <c r="U109" s="332"/>
    </row>
    <row r="110" spans="1:24">
      <c r="B110" s="332"/>
      <c r="F110" s="332"/>
    </row>
    <row r="111" spans="1:24">
      <c r="B111" s="332"/>
      <c r="F111" s="332"/>
    </row>
    <row r="112" spans="1:24">
      <c r="B112" s="332"/>
      <c r="F112" s="332"/>
    </row>
    <row r="113" spans="2:6">
      <c r="B113" s="332"/>
      <c r="F113" s="332"/>
    </row>
    <row r="114" spans="2:6">
      <c r="B114" s="332"/>
      <c r="F114" s="332"/>
    </row>
    <row r="115" spans="2:6">
      <c r="B115" s="332"/>
      <c r="F115" s="332"/>
    </row>
    <row r="116" spans="2:6">
      <c r="B116" s="332"/>
      <c r="F116" s="332"/>
    </row>
    <row r="117" spans="2:6">
      <c r="B117" s="332"/>
      <c r="F117" s="332"/>
    </row>
    <row r="118" spans="2:6">
      <c r="B118" s="332"/>
      <c r="F118" s="332"/>
    </row>
    <row r="119" spans="2:6">
      <c r="B119" s="332"/>
      <c r="F119" s="332"/>
    </row>
    <row r="120" spans="2:6">
      <c r="B120" s="332"/>
      <c r="F120" s="332"/>
    </row>
    <row r="121" spans="2:6">
      <c r="B121" s="332"/>
      <c r="F121" s="332"/>
    </row>
    <row r="122" spans="2:6">
      <c r="B122" s="332"/>
      <c r="F122" s="332"/>
    </row>
    <row r="123" spans="2:6">
      <c r="B123" s="332"/>
      <c r="F123" s="332"/>
    </row>
    <row r="124" spans="2:6">
      <c r="B124" s="332"/>
      <c r="F124" s="332"/>
    </row>
    <row r="125" spans="2:6">
      <c r="B125" s="332"/>
      <c r="F125" s="332"/>
    </row>
    <row r="126" spans="2:6">
      <c r="B126" s="332"/>
      <c r="F126" s="332"/>
    </row>
  </sheetData>
  <mergeCells count="4">
    <mergeCell ref="A1:W1"/>
    <mergeCell ref="B3:X3"/>
    <mergeCell ref="B42:X42"/>
    <mergeCell ref="B74:X74"/>
  </mergeCells>
  <pageMargins left="0.2" right="0.2" top="0.25" bottom="0.25" header="0.3" footer="0.3"/>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01B5-8D55-4079-A3DD-6FFB65BE6D21}">
  <sheetPr>
    <tabColor theme="5" tint="0.39997558519241921"/>
  </sheetPr>
  <dimension ref="A1:AH45"/>
  <sheetViews>
    <sheetView zoomScale="90" zoomScaleNormal="90" workbookViewId="0">
      <selection sqref="A1:K1"/>
    </sheetView>
  </sheetViews>
  <sheetFormatPr defaultColWidth="5.7109375" defaultRowHeight="11.25"/>
  <cols>
    <col min="1" max="1" width="1.5703125" style="420" customWidth="1"/>
    <col min="2" max="2" width="15.7109375" style="420" customWidth="1"/>
    <col min="3" max="3" width="10.28515625" style="426" customWidth="1"/>
    <col min="4" max="30" width="7.140625" style="426" customWidth="1"/>
    <col min="31" max="31" width="5.7109375" style="420"/>
    <col min="32" max="32" width="6.85546875" style="420" customWidth="1"/>
    <col min="33" max="256" width="5.7109375" style="420"/>
    <col min="257" max="257" width="1.5703125" style="420" customWidth="1"/>
    <col min="258" max="258" width="15.7109375" style="420" customWidth="1"/>
    <col min="259" max="259" width="10.28515625" style="420" customWidth="1"/>
    <col min="260" max="286" width="7.140625" style="420" customWidth="1"/>
    <col min="287" max="287" width="5.7109375" style="420"/>
    <col min="288" max="288" width="6.85546875" style="420" customWidth="1"/>
    <col min="289" max="512" width="5.7109375" style="420"/>
    <col min="513" max="513" width="1.5703125" style="420" customWidth="1"/>
    <col min="514" max="514" width="15.7109375" style="420" customWidth="1"/>
    <col min="515" max="515" width="10.28515625" style="420" customWidth="1"/>
    <col min="516" max="542" width="7.140625" style="420" customWidth="1"/>
    <col min="543" max="543" width="5.7109375" style="420"/>
    <col min="544" max="544" width="6.85546875" style="420" customWidth="1"/>
    <col min="545" max="768" width="5.7109375" style="420"/>
    <col min="769" max="769" width="1.5703125" style="420" customWidth="1"/>
    <col min="770" max="770" width="15.7109375" style="420" customWidth="1"/>
    <col min="771" max="771" width="10.28515625" style="420" customWidth="1"/>
    <col min="772" max="798" width="7.140625" style="420" customWidth="1"/>
    <col min="799" max="799" width="5.7109375" style="420"/>
    <col min="800" max="800" width="6.85546875" style="420" customWidth="1"/>
    <col min="801" max="1024" width="5.7109375" style="420"/>
    <col min="1025" max="1025" width="1.5703125" style="420" customWidth="1"/>
    <col min="1026" max="1026" width="15.7109375" style="420" customWidth="1"/>
    <col min="1027" max="1027" width="10.28515625" style="420" customWidth="1"/>
    <col min="1028" max="1054" width="7.140625" style="420" customWidth="1"/>
    <col min="1055" max="1055" width="5.7109375" style="420"/>
    <col min="1056" max="1056" width="6.85546875" style="420" customWidth="1"/>
    <col min="1057" max="1280" width="5.7109375" style="420"/>
    <col min="1281" max="1281" width="1.5703125" style="420" customWidth="1"/>
    <col min="1282" max="1282" width="15.7109375" style="420" customWidth="1"/>
    <col min="1283" max="1283" width="10.28515625" style="420" customWidth="1"/>
    <col min="1284" max="1310" width="7.140625" style="420" customWidth="1"/>
    <col min="1311" max="1311" width="5.7109375" style="420"/>
    <col min="1312" max="1312" width="6.85546875" style="420" customWidth="1"/>
    <col min="1313" max="1536" width="5.7109375" style="420"/>
    <col min="1537" max="1537" width="1.5703125" style="420" customWidth="1"/>
    <col min="1538" max="1538" width="15.7109375" style="420" customWidth="1"/>
    <col min="1539" max="1539" width="10.28515625" style="420" customWidth="1"/>
    <col min="1540" max="1566" width="7.140625" style="420" customWidth="1"/>
    <col min="1567" max="1567" width="5.7109375" style="420"/>
    <col min="1568" max="1568" width="6.85546875" style="420" customWidth="1"/>
    <col min="1569" max="1792" width="5.7109375" style="420"/>
    <col min="1793" max="1793" width="1.5703125" style="420" customWidth="1"/>
    <col min="1794" max="1794" width="15.7109375" style="420" customWidth="1"/>
    <col min="1795" max="1795" width="10.28515625" style="420" customWidth="1"/>
    <col min="1796" max="1822" width="7.140625" style="420" customWidth="1"/>
    <col min="1823" max="1823" width="5.7109375" style="420"/>
    <col min="1824" max="1824" width="6.85546875" style="420" customWidth="1"/>
    <col min="1825" max="2048" width="5.7109375" style="420"/>
    <col min="2049" max="2049" width="1.5703125" style="420" customWidth="1"/>
    <col min="2050" max="2050" width="15.7109375" style="420" customWidth="1"/>
    <col min="2051" max="2051" width="10.28515625" style="420" customWidth="1"/>
    <col min="2052" max="2078" width="7.140625" style="420" customWidth="1"/>
    <col min="2079" max="2079" width="5.7109375" style="420"/>
    <col min="2080" max="2080" width="6.85546875" style="420" customWidth="1"/>
    <col min="2081" max="2304" width="5.7109375" style="420"/>
    <col min="2305" max="2305" width="1.5703125" style="420" customWidth="1"/>
    <col min="2306" max="2306" width="15.7109375" style="420" customWidth="1"/>
    <col min="2307" max="2307" width="10.28515625" style="420" customWidth="1"/>
    <col min="2308" max="2334" width="7.140625" style="420" customWidth="1"/>
    <col min="2335" max="2335" width="5.7109375" style="420"/>
    <col min="2336" max="2336" width="6.85546875" style="420" customWidth="1"/>
    <col min="2337" max="2560" width="5.7109375" style="420"/>
    <col min="2561" max="2561" width="1.5703125" style="420" customWidth="1"/>
    <col min="2562" max="2562" width="15.7109375" style="420" customWidth="1"/>
    <col min="2563" max="2563" width="10.28515625" style="420" customWidth="1"/>
    <col min="2564" max="2590" width="7.140625" style="420" customWidth="1"/>
    <col min="2591" max="2591" width="5.7109375" style="420"/>
    <col min="2592" max="2592" width="6.85546875" style="420" customWidth="1"/>
    <col min="2593" max="2816" width="5.7109375" style="420"/>
    <col min="2817" max="2817" width="1.5703125" style="420" customWidth="1"/>
    <col min="2818" max="2818" width="15.7109375" style="420" customWidth="1"/>
    <col min="2819" max="2819" width="10.28515625" style="420" customWidth="1"/>
    <col min="2820" max="2846" width="7.140625" style="420" customWidth="1"/>
    <col min="2847" max="2847" width="5.7109375" style="420"/>
    <col min="2848" max="2848" width="6.85546875" style="420" customWidth="1"/>
    <col min="2849" max="3072" width="5.7109375" style="420"/>
    <col min="3073" max="3073" width="1.5703125" style="420" customWidth="1"/>
    <col min="3074" max="3074" width="15.7109375" style="420" customWidth="1"/>
    <col min="3075" max="3075" width="10.28515625" style="420" customWidth="1"/>
    <col min="3076" max="3102" width="7.140625" style="420" customWidth="1"/>
    <col min="3103" max="3103" width="5.7109375" style="420"/>
    <col min="3104" max="3104" width="6.85546875" style="420" customWidth="1"/>
    <col min="3105" max="3328" width="5.7109375" style="420"/>
    <col min="3329" max="3329" width="1.5703125" style="420" customWidth="1"/>
    <col min="3330" max="3330" width="15.7109375" style="420" customWidth="1"/>
    <col min="3331" max="3331" width="10.28515625" style="420" customWidth="1"/>
    <col min="3332" max="3358" width="7.140625" style="420" customWidth="1"/>
    <col min="3359" max="3359" width="5.7109375" style="420"/>
    <col min="3360" max="3360" width="6.85546875" style="420" customWidth="1"/>
    <col min="3361" max="3584" width="5.7109375" style="420"/>
    <col min="3585" max="3585" width="1.5703125" style="420" customWidth="1"/>
    <col min="3586" max="3586" width="15.7109375" style="420" customWidth="1"/>
    <col min="3587" max="3587" width="10.28515625" style="420" customWidth="1"/>
    <col min="3588" max="3614" width="7.140625" style="420" customWidth="1"/>
    <col min="3615" max="3615" width="5.7109375" style="420"/>
    <col min="3616" max="3616" width="6.85546875" style="420" customWidth="1"/>
    <col min="3617" max="3840" width="5.7109375" style="420"/>
    <col min="3841" max="3841" width="1.5703125" style="420" customWidth="1"/>
    <col min="3842" max="3842" width="15.7109375" style="420" customWidth="1"/>
    <col min="3843" max="3843" width="10.28515625" style="420" customWidth="1"/>
    <col min="3844" max="3870" width="7.140625" style="420" customWidth="1"/>
    <col min="3871" max="3871" width="5.7109375" style="420"/>
    <col min="3872" max="3872" width="6.85546875" style="420" customWidth="1"/>
    <col min="3873" max="4096" width="5.7109375" style="420"/>
    <col min="4097" max="4097" width="1.5703125" style="420" customWidth="1"/>
    <col min="4098" max="4098" width="15.7109375" style="420" customWidth="1"/>
    <col min="4099" max="4099" width="10.28515625" style="420" customWidth="1"/>
    <col min="4100" max="4126" width="7.140625" style="420" customWidth="1"/>
    <col min="4127" max="4127" width="5.7109375" style="420"/>
    <col min="4128" max="4128" width="6.85546875" style="420" customWidth="1"/>
    <col min="4129" max="4352" width="5.7109375" style="420"/>
    <col min="4353" max="4353" width="1.5703125" style="420" customWidth="1"/>
    <col min="4354" max="4354" width="15.7109375" style="420" customWidth="1"/>
    <col min="4355" max="4355" width="10.28515625" style="420" customWidth="1"/>
    <col min="4356" max="4382" width="7.140625" style="420" customWidth="1"/>
    <col min="4383" max="4383" width="5.7109375" style="420"/>
    <col min="4384" max="4384" width="6.85546875" style="420" customWidth="1"/>
    <col min="4385" max="4608" width="5.7109375" style="420"/>
    <col min="4609" max="4609" width="1.5703125" style="420" customWidth="1"/>
    <col min="4610" max="4610" width="15.7109375" style="420" customWidth="1"/>
    <col min="4611" max="4611" width="10.28515625" style="420" customWidth="1"/>
    <col min="4612" max="4638" width="7.140625" style="420" customWidth="1"/>
    <col min="4639" max="4639" width="5.7109375" style="420"/>
    <col min="4640" max="4640" width="6.85546875" style="420" customWidth="1"/>
    <col min="4641" max="4864" width="5.7109375" style="420"/>
    <col min="4865" max="4865" width="1.5703125" style="420" customWidth="1"/>
    <col min="4866" max="4866" width="15.7109375" style="420" customWidth="1"/>
    <col min="4867" max="4867" width="10.28515625" style="420" customWidth="1"/>
    <col min="4868" max="4894" width="7.140625" style="420" customWidth="1"/>
    <col min="4895" max="4895" width="5.7109375" style="420"/>
    <col min="4896" max="4896" width="6.85546875" style="420" customWidth="1"/>
    <col min="4897" max="5120" width="5.7109375" style="420"/>
    <col min="5121" max="5121" width="1.5703125" style="420" customWidth="1"/>
    <col min="5122" max="5122" width="15.7109375" style="420" customWidth="1"/>
    <col min="5123" max="5123" width="10.28515625" style="420" customWidth="1"/>
    <col min="5124" max="5150" width="7.140625" style="420" customWidth="1"/>
    <col min="5151" max="5151" width="5.7109375" style="420"/>
    <col min="5152" max="5152" width="6.85546875" style="420" customWidth="1"/>
    <col min="5153" max="5376" width="5.7109375" style="420"/>
    <col min="5377" max="5377" width="1.5703125" style="420" customWidth="1"/>
    <col min="5378" max="5378" width="15.7109375" style="420" customWidth="1"/>
    <col min="5379" max="5379" width="10.28515625" style="420" customWidth="1"/>
    <col min="5380" max="5406" width="7.140625" style="420" customWidth="1"/>
    <col min="5407" max="5407" width="5.7109375" style="420"/>
    <col min="5408" max="5408" width="6.85546875" style="420" customWidth="1"/>
    <col min="5409" max="5632" width="5.7109375" style="420"/>
    <col min="5633" max="5633" width="1.5703125" style="420" customWidth="1"/>
    <col min="5634" max="5634" width="15.7109375" style="420" customWidth="1"/>
    <col min="5635" max="5635" width="10.28515625" style="420" customWidth="1"/>
    <col min="5636" max="5662" width="7.140625" style="420" customWidth="1"/>
    <col min="5663" max="5663" width="5.7109375" style="420"/>
    <col min="5664" max="5664" width="6.85546875" style="420" customWidth="1"/>
    <col min="5665" max="5888" width="5.7109375" style="420"/>
    <col min="5889" max="5889" width="1.5703125" style="420" customWidth="1"/>
    <col min="5890" max="5890" width="15.7109375" style="420" customWidth="1"/>
    <col min="5891" max="5891" width="10.28515625" style="420" customWidth="1"/>
    <col min="5892" max="5918" width="7.140625" style="420" customWidth="1"/>
    <col min="5919" max="5919" width="5.7109375" style="420"/>
    <col min="5920" max="5920" width="6.85546875" style="420" customWidth="1"/>
    <col min="5921" max="6144" width="5.7109375" style="420"/>
    <col min="6145" max="6145" width="1.5703125" style="420" customWidth="1"/>
    <col min="6146" max="6146" width="15.7109375" style="420" customWidth="1"/>
    <col min="6147" max="6147" width="10.28515625" style="420" customWidth="1"/>
    <col min="6148" max="6174" width="7.140625" style="420" customWidth="1"/>
    <col min="6175" max="6175" width="5.7109375" style="420"/>
    <col min="6176" max="6176" width="6.85546875" style="420" customWidth="1"/>
    <col min="6177" max="6400" width="5.7109375" style="420"/>
    <col min="6401" max="6401" width="1.5703125" style="420" customWidth="1"/>
    <col min="6402" max="6402" width="15.7109375" style="420" customWidth="1"/>
    <col min="6403" max="6403" width="10.28515625" style="420" customWidth="1"/>
    <col min="6404" max="6430" width="7.140625" style="420" customWidth="1"/>
    <col min="6431" max="6431" width="5.7109375" style="420"/>
    <col min="6432" max="6432" width="6.85546875" style="420" customWidth="1"/>
    <col min="6433" max="6656" width="5.7109375" style="420"/>
    <col min="6657" max="6657" width="1.5703125" style="420" customWidth="1"/>
    <col min="6658" max="6658" width="15.7109375" style="420" customWidth="1"/>
    <col min="6659" max="6659" width="10.28515625" style="420" customWidth="1"/>
    <col min="6660" max="6686" width="7.140625" style="420" customWidth="1"/>
    <col min="6687" max="6687" width="5.7109375" style="420"/>
    <col min="6688" max="6688" width="6.85546875" style="420" customWidth="1"/>
    <col min="6689" max="6912" width="5.7109375" style="420"/>
    <col min="6913" max="6913" width="1.5703125" style="420" customWidth="1"/>
    <col min="6914" max="6914" width="15.7109375" style="420" customWidth="1"/>
    <col min="6915" max="6915" width="10.28515625" style="420" customWidth="1"/>
    <col min="6916" max="6942" width="7.140625" style="420" customWidth="1"/>
    <col min="6943" max="6943" width="5.7109375" style="420"/>
    <col min="6944" max="6944" width="6.85546875" style="420" customWidth="1"/>
    <col min="6945" max="7168" width="5.7109375" style="420"/>
    <col min="7169" max="7169" width="1.5703125" style="420" customWidth="1"/>
    <col min="7170" max="7170" width="15.7109375" style="420" customWidth="1"/>
    <col min="7171" max="7171" width="10.28515625" style="420" customWidth="1"/>
    <col min="7172" max="7198" width="7.140625" style="420" customWidth="1"/>
    <col min="7199" max="7199" width="5.7109375" style="420"/>
    <col min="7200" max="7200" width="6.85546875" style="420" customWidth="1"/>
    <col min="7201" max="7424" width="5.7109375" style="420"/>
    <col min="7425" max="7425" width="1.5703125" style="420" customWidth="1"/>
    <col min="7426" max="7426" width="15.7109375" style="420" customWidth="1"/>
    <col min="7427" max="7427" width="10.28515625" style="420" customWidth="1"/>
    <col min="7428" max="7454" width="7.140625" style="420" customWidth="1"/>
    <col min="7455" max="7455" width="5.7109375" style="420"/>
    <col min="7456" max="7456" width="6.85546875" style="420" customWidth="1"/>
    <col min="7457" max="7680" width="5.7109375" style="420"/>
    <col min="7681" max="7681" width="1.5703125" style="420" customWidth="1"/>
    <col min="7682" max="7682" width="15.7109375" style="420" customWidth="1"/>
    <col min="7683" max="7683" width="10.28515625" style="420" customWidth="1"/>
    <col min="7684" max="7710" width="7.140625" style="420" customWidth="1"/>
    <col min="7711" max="7711" width="5.7109375" style="420"/>
    <col min="7712" max="7712" width="6.85546875" style="420" customWidth="1"/>
    <col min="7713" max="7936" width="5.7109375" style="420"/>
    <col min="7937" max="7937" width="1.5703125" style="420" customWidth="1"/>
    <col min="7938" max="7938" width="15.7109375" style="420" customWidth="1"/>
    <col min="7939" max="7939" width="10.28515625" style="420" customWidth="1"/>
    <col min="7940" max="7966" width="7.140625" style="420" customWidth="1"/>
    <col min="7967" max="7967" width="5.7109375" style="420"/>
    <col min="7968" max="7968" width="6.85546875" style="420" customWidth="1"/>
    <col min="7969" max="8192" width="5.7109375" style="420"/>
    <col min="8193" max="8193" width="1.5703125" style="420" customWidth="1"/>
    <col min="8194" max="8194" width="15.7109375" style="420" customWidth="1"/>
    <col min="8195" max="8195" width="10.28515625" style="420" customWidth="1"/>
    <col min="8196" max="8222" width="7.140625" style="420" customWidth="1"/>
    <col min="8223" max="8223" width="5.7109375" style="420"/>
    <col min="8224" max="8224" width="6.85546875" style="420" customWidth="1"/>
    <col min="8225" max="8448" width="5.7109375" style="420"/>
    <col min="8449" max="8449" width="1.5703125" style="420" customWidth="1"/>
    <col min="8450" max="8450" width="15.7109375" style="420" customWidth="1"/>
    <col min="8451" max="8451" width="10.28515625" style="420" customWidth="1"/>
    <col min="8452" max="8478" width="7.140625" style="420" customWidth="1"/>
    <col min="8479" max="8479" width="5.7109375" style="420"/>
    <col min="8480" max="8480" width="6.85546875" style="420" customWidth="1"/>
    <col min="8481" max="8704" width="5.7109375" style="420"/>
    <col min="8705" max="8705" width="1.5703125" style="420" customWidth="1"/>
    <col min="8706" max="8706" width="15.7109375" style="420" customWidth="1"/>
    <col min="8707" max="8707" width="10.28515625" style="420" customWidth="1"/>
    <col min="8708" max="8734" width="7.140625" style="420" customWidth="1"/>
    <col min="8735" max="8735" width="5.7109375" style="420"/>
    <col min="8736" max="8736" width="6.85546875" style="420" customWidth="1"/>
    <col min="8737" max="8960" width="5.7109375" style="420"/>
    <col min="8961" max="8961" width="1.5703125" style="420" customWidth="1"/>
    <col min="8962" max="8962" width="15.7109375" style="420" customWidth="1"/>
    <col min="8963" max="8963" width="10.28515625" style="420" customWidth="1"/>
    <col min="8964" max="8990" width="7.140625" style="420" customWidth="1"/>
    <col min="8991" max="8991" width="5.7109375" style="420"/>
    <col min="8992" max="8992" width="6.85546875" style="420" customWidth="1"/>
    <col min="8993" max="9216" width="5.7109375" style="420"/>
    <col min="9217" max="9217" width="1.5703125" style="420" customWidth="1"/>
    <col min="9218" max="9218" width="15.7109375" style="420" customWidth="1"/>
    <col min="9219" max="9219" width="10.28515625" style="420" customWidth="1"/>
    <col min="9220" max="9246" width="7.140625" style="420" customWidth="1"/>
    <col min="9247" max="9247" width="5.7109375" style="420"/>
    <col min="9248" max="9248" width="6.85546875" style="420" customWidth="1"/>
    <col min="9249" max="9472" width="5.7109375" style="420"/>
    <col min="9473" max="9473" width="1.5703125" style="420" customWidth="1"/>
    <col min="9474" max="9474" width="15.7109375" style="420" customWidth="1"/>
    <col min="9475" max="9475" width="10.28515625" style="420" customWidth="1"/>
    <col min="9476" max="9502" width="7.140625" style="420" customWidth="1"/>
    <col min="9503" max="9503" width="5.7109375" style="420"/>
    <col min="9504" max="9504" width="6.85546875" style="420" customWidth="1"/>
    <col min="9505" max="9728" width="5.7109375" style="420"/>
    <col min="9729" max="9729" width="1.5703125" style="420" customWidth="1"/>
    <col min="9730" max="9730" width="15.7109375" style="420" customWidth="1"/>
    <col min="9731" max="9731" width="10.28515625" style="420" customWidth="1"/>
    <col min="9732" max="9758" width="7.140625" style="420" customWidth="1"/>
    <col min="9759" max="9759" width="5.7109375" style="420"/>
    <col min="9760" max="9760" width="6.85546875" style="420" customWidth="1"/>
    <col min="9761" max="9984" width="5.7109375" style="420"/>
    <col min="9985" max="9985" width="1.5703125" style="420" customWidth="1"/>
    <col min="9986" max="9986" width="15.7109375" style="420" customWidth="1"/>
    <col min="9987" max="9987" width="10.28515625" style="420" customWidth="1"/>
    <col min="9988" max="10014" width="7.140625" style="420" customWidth="1"/>
    <col min="10015" max="10015" width="5.7109375" style="420"/>
    <col min="10016" max="10016" width="6.85546875" style="420" customWidth="1"/>
    <col min="10017" max="10240" width="5.7109375" style="420"/>
    <col min="10241" max="10241" width="1.5703125" style="420" customWidth="1"/>
    <col min="10242" max="10242" width="15.7109375" style="420" customWidth="1"/>
    <col min="10243" max="10243" width="10.28515625" style="420" customWidth="1"/>
    <col min="10244" max="10270" width="7.140625" style="420" customWidth="1"/>
    <col min="10271" max="10271" width="5.7109375" style="420"/>
    <col min="10272" max="10272" width="6.85546875" style="420" customWidth="1"/>
    <col min="10273" max="10496" width="5.7109375" style="420"/>
    <col min="10497" max="10497" width="1.5703125" style="420" customWidth="1"/>
    <col min="10498" max="10498" width="15.7109375" style="420" customWidth="1"/>
    <col min="10499" max="10499" width="10.28515625" style="420" customWidth="1"/>
    <col min="10500" max="10526" width="7.140625" style="420" customWidth="1"/>
    <col min="10527" max="10527" width="5.7109375" style="420"/>
    <col min="10528" max="10528" width="6.85546875" style="420" customWidth="1"/>
    <col min="10529" max="10752" width="5.7109375" style="420"/>
    <col min="10753" max="10753" width="1.5703125" style="420" customWidth="1"/>
    <col min="10754" max="10754" width="15.7109375" style="420" customWidth="1"/>
    <col min="10755" max="10755" width="10.28515625" style="420" customWidth="1"/>
    <col min="10756" max="10782" width="7.140625" style="420" customWidth="1"/>
    <col min="10783" max="10783" width="5.7109375" style="420"/>
    <col min="10784" max="10784" width="6.85546875" style="420" customWidth="1"/>
    <col min="10785" max="11008" width="5.7109375" style="420"/>
    <col min="11009" max="11009" width="1.5703125" style="420" customWidth="1"/>
    <col min="11010" max="11010" width="15.7109375" style="420" customWidth="1"/>
    <col min="11011" max="11011" width="10.28515625" style="420" customWidth="1"/>
    <col min="11012" max="11038" width="7.140625" style="420" customWidth="1"/>
    <col min="11039" max="11039" width="5.7109375" style="420"/>
    <col min="11040" max="11040" width="6.85546875" style="420" customWidth="1"/>
    <col min="11041" max="11264" width="5.7109375" style="420"/>
    <col min="11265" max="11265" width="1.5703125" style="420" customWidth="1"/>
    <col min="11266" max="11266" width="15.7109375" style="420" customWidth="1"/>
    <col min="11267" max="11267" width="10.28515625" style="420" customWidth="1"/>
    <col min="11268" max="11294" width="7.140625" style="420" customWidth="1"/>
    <col min="11295" max="11295" width="5.7109375" style="420"/>
    <col min="11296" max="11296" width="6.85546875" style="420" customWidth="1"/>
    <col min="11297" max="11520" width="5.7109375" style="420"/>
    <col min="11521" max="11521" width="1.5703125" style="420" customWidth="1"/>
    <col min="11522" max="11522" width="15.7109375" style="420" customWidth="1"/>
    <col min="11523" max="11523" width="10.28515625" style="420" customWidth="1"/>
    <col min="11524" max="11550" width="7.140625" style="420" customWidth="1"/>
    <col min="11551" max="11551" width="5.7109375" style="420"/>
    <col min="11552" max="11552" width="6.85546875" style="420" customWidth="1"/>
    <col min="11553" max="11776" width="5.7109375" style="420"/>
    <col min="11777" max="11777" width="1.5703125" style="420" customWidth="1"/>
    <col min="11778" max="11778" width="15.7109375" style="420" customWidth="1"/>
    <col min="11779" max="11779" width="10.28515625" style="420" customWidth="1"/>
    <col min="11780" max="11806" width="7.140625" style="420" customWidth="1"/>
    <col min="11807" max="11807" width="5.7109375" style="420"/>
    <col min="11808" max="11808" width="6.85546875" style="420" customWidth="1"/>
    <col min="11809" max="12032" width="5.7109375" style="420"/>
    <col min="12033" max="12033" width="1.5703125" style="420" customWidth="1"/>
    <col min="12034" max="12034" width="15.7109375" style="420" customWidth="1"/>
    <col min="12035" max="12035" width="10.28515625" style="420" customWidth="1"/>
    <col min="12036" max="12062" width="7.140625" style="420" customWidth="1"/>
    <col min="12063" max="12063" width="5.7109375" style="420"/>
    <col min="12064" max="12064" width="6.85546875" style="420" customWidth="1"/>
    <col min="12065" max="12288" width="5.7109375" style="420"/>
    <col min="12289" max="12289" width="1.5703125" style="420" customWidth="1"/>
    <col min="12290" max="12290" width="15.7109375" style="420" customWidth="1"/>
    <col min="12291" max="12291" width="10.28515625" style="420" customWidth="1"/>
    <col min="12292" max="12318" width="7.140625" style="420" customWidth="1"/>
    <col min="12319" max="12319" width="5.7109375" style="420"/>
    <col min="12320" max="12320" width="6.85546875" style="420" customWidth="1"/>
    <col min="12321" max="12544" width="5.7109375" style="420"/>
    <col min="12545" max="12545" width="1.5703125" style="420" customWidth="1"/>
    <col min="12546" max="12546" width="15.7109375" style="420" customWidth="1"/>
    <col min="12547" max="12547" width="10.28515625" style="420" customWidth="1"/>
    <col min="12548" max="12574" width="7.140625" style="420" customWidth="1"/>
    <col min="12575" max="12575" width="5.7109375" style="420"/>
    <col min="12576" max="12576" width="6.85546875" style="420" customWidth="1"/>
    <col min="12577" max="12800" width="5.7109375" style="420"/>
    <col min="12801" max="12801" width="1.5703125" style="420" customWidth="1"/>
    <col min="12802" max="12802" width="15.7109375" style="420" customWidth="1"/>
    <col min="12803" max="12803" width="10.28515625" style="420" customWidth="1"/>
    <col min="12804" max="12830" width="7.140625" style="420" customWidth="1"/>
    <col min="12831" max="12831" width="5.7109375" style="420"/>
    <col min="12832" max="12832" width="6.85546875" style="420" customWidth="1"/>
    <col min="12833" max="13056" width="5.7109375" style="420"/>
    <col min="13057" max="13057" width="1.5703125" style="420" customWidth="1"/>
    <col min="13058" max="13058" width="15.7109375" style="420" customWidth="1"/>
    <col min="13059" max="13059" width="10.28515625" style="420" customWidth="1"/>
    <col min="13060" max="13086" width="7.140625" style="420" customWidth="1"/>
    <col min="13087" max="13087" width="5.7109375" style="420"/>
    <col min="13088" max="13088" width="6.85546875" style="420" customWidth="1"/>
    <col min="13089" max="13312" width="5.7109375" style="420"/>
    <col min="13313" max="13313" width="1.5703125" style="420" customWidth="1"/>
    <col min="13314" max="13314" width="15.7109375" style="420" customWidth="1"/>
    <col min="13315" max="13315" width="10.28515625" style="420" customWidth="1"/>
    <col min="13316" max="13342" width="7.140625" style="420" customWidth="1"/>
    <col min="13343" max="13343" width="5.7109375" style="420"/>
    <col min="13344" max="13344" width="6.85546875" style="420" customWidth="1"/>
    <col min="13345" max="13568" width="5.7109375" style="420"/>
    <col min="13569" max="13569" width="1.5703125" style="420" customWidth="1"/>
    <col min="13570" max="13570" width="15.7109375" style="420" customWidth="1"/>
    <col min="13571" max="13571" width="10.28515625" style="420" customWidth="1"/>
    <col min="13572" max="13598" width="7.140625" style="420" customWidth="1"/>
    <col min="13599" max="13599" width="5.7109375" style="420"/>
    <col min="13600" max="13600" width="6.85546875" style="420" customWidth="1"/>
    <col min="13601" max="13824" width="5.7109375" style="420"/>
    <col min="13825" max="13825" width="1.5703125" style="420" customWidth="1"/>
    <col min="13826" max="13826" width="15.7109375" style="420" customWidth="1"/>
    <col min="13827" max="13827" width="10.28515625" style="420" customWidth="1"/>
    <col min="13828" max="13854" width="7.140625" style="420" customWidth="1"/>
    <col min="13855" max="13855" width="5.7109375" style="420"/>
    <col min="13856" max="13856" width="6.85546875" style="420" customWidth="1"/>
    <col min="13857" max="14080" width="5.7109375" style="420"/>
    <col min="14081" max="14081" width="1.5703125" style="420" customWidth="1"/>
    <col min="14082" max="14082" width="15.7109375" style="420" customWidth="1"/>
    <col min="14083" max="14083" width="10.28515625" style="420" customWidth="1"/>
    <col min="14084" max="14110" width="7.140625" style="420" customWidth="1"/>
    <col min="14111" max="14111" width="5.7109375" style="420"/>
    <col min="14112" max="14112" width="6.85546875" style="420" customWidth="1"/>
    <col min="14113" max="14336" width="5.7109375" style="420"/>
    <col min="14337" max="14337" width="1.5703125" style="420" customWidth="1"/>
    <col min="14338" max="14338" width="15.7109375" style="420" customWidth="1"/>
    <col min="14339" max="14339" width="10.28515625" style="420" customWidth="1"/>
    <col min="14340" max="14366" width="7.140625" style="420" customWidth="1"/>
    <col min="14367" max="14367" width="5.7109375" style="420"/>
    <col min="14368" max="14368" width="6.85546875" style="420" customWidth="1"/>
    <col min="14369" max="14592" width="5.7109375" style="420"/>
    <col min="14593" max="14593" width="1.5703125" style="420" customWidth="1"/>
    <col min="14594" max="14594" width="15.7109375" style="420" customWidth="1"/>
    <col min="14595" max="14595" width="10.28515625" style="420" customWidth="1"/>
    <col min="14596" max="14622" width="7.140625" style="420" customWidth="1"/>
    <col min="14623" max="14623" width="5.7109375" style="420"/>
    <col min="14624" max="14624" width="6.85546875" style="420" customWidth="1"/>
    <col min="14625" max="14848" width="5.7109375" style="420"/>
    <col min="14849" max="14849" width="1.5703125" style="420" customWidth="1"/>
    <col min="14850" max="14850" width="15.7109375" style="420" customWidth="1"/>
    <col min="14851" max="14851" width="10.28515625" style="420" customWidth="1"/>
    <col min="14852" max="14878" width="7.140625" style="420" customWidth="1"/>
    <col min="14879" max="14879" width="5.7109375" style="420"/>
    <col min="14880" max="14880" width="6.85546875" style="420" customWidth="1"/>
    <col min="14881" max="15104" width="5.7109375" style="420"/>
    <col min="15105" max="15105" width="1.5703125" style="420" customWidth="1"/>
    <col min="15106" max="15106" width="15.7109375" style="420" customWidth="1"/>
    <col min="15107" max="15107" width="10.28515625" style="420" customWidth="1"/>
    <col min="15108" max="15134" width="7.140625" style="420" customWidth="1"/>
    <col min="15135" max="15135" width="5.7109375" style="420"/>
    <col min="15136" max="15136" width="6.85546875" style="420" customWidth="1"/>
    <col min="15137" max="15360" width="5.7109375" style="420"/>
    <col min="15361" max="15361" width="1.5703125" style="420" customWidth="1"/>
    <col min="15362" max="15362" width="15.7109375" style="420" customWidth="1"/>
    <col min="15363" max="15363" width="10.28515625" style="420" customWidth="1"/>
    <col min="15364" max="15390" width="7.140625" style="420" customWidth="1"/>
    <col min="15391" max="15391" width="5.7109375" style="420"/>
    <col min="15392" max="15392" width="6.85546875" style="420" customWidth="1"/>
    <col min="15393" max="15616" width="5.7109375" style="420"/>
    <col min="15617" max="15617" width="1.5703125" style="420" customWidth="1"/>
    <col min="15618" max="15618" width="15.7109375" style="420" customWidth="1"/>
    <col min="15619" max="15619" width="10.28515625" style="420" customWidth="1"/>
    <col min="15620" max="15646" width="7.140625" style="420" customWidth="1"/>
    <col min="15647" max="15647" width="5.7109375" style="420"/>
    <col min="15648" max="15648" width="6.85546875" style="420" customWidth="1"/>
    <col min="15649" max="15872" width="5.7109375" style="420"/>
    <col min="15873" max="15873" width="1.5703125" style="420" customWidth="1"/>
    <col min="15874" max="15874" width="15.7109375" style="420" customWidth="1"/>
    <col min="15875" max="15875" width="10.28515625" style="420" customWidth="1"/>
    <col min="15876" max="15902" width="7.140625" style="420" customWidth="1"/>
    <col min="15903" max="15903" width="5.7109375" style="420"/>
    <col min="15904" max="15904" width="6.85546875" style="420" customWidth="1"/>
    <col min="15905" max="16128" width="5.7109375" style="420"/>
    <col min="16129" max="16129" width="1.5703125" style="420" customWidth="1"/>
    <col min="16130" max="16130" width="15.7109375" style="420" customWidth="1"/>
    <col min="16131" max="16131" width="10.28515625" style="420" customWidth="1"/>
    <col min="16132" max="16158" width="7.140625" style="420" customWidth="1"/>
    <col min="16159" max="16159" width="5.7109375" style="420"/>
    <col min="16160" max="16160" width="6.85546875" style="420" customWidth="1"/>
    <col min="16161" max="16384" width="5.7109375" style="420"/>
  </cols>
  <sheetData>
    <row r="1" spans="1:34" ht="24.75" customHeight="1">
      <c r="A1" s="1144" t="s">
        <v>718</v>
      </c>
      <c r="B1" s="1144"/>
      <c r="C1" s="1144"/>
      <c r="D1" s="1144"/>
      <c r="E1" s="1144"/>
      <c r="F1" s="1144"/>
      <c r="G1" s="1144"/>
      <c r="H1" s="1144"/>
      <c r="I1" s="1144"/>
      <c r="J1" s="1144"/>
      <c r="K1" s="1144"/>
      <c r="L1" s="418"/>
      <c r="M1" s="418"/>
      <c r="N1" s="418"/>
      <c r="O1" s="418"/>
      <c r="P1" s="418"/>
      <c r="Q1" s="418"/>
      <c r="R1" s="418"/>
      <c r="S1" s="418"/>
      <c r="T1" s="418"/>
      <c r="U1" s="418"/>
      <c r="V1" s="418"/>
      <c r="W1" s="418"/>
      <c r="X1" s="418"/>
      <c r="Y1" s="418"/>
      <c r="Z1" s="418"/>
      <c r="AA1" s="418"/>
      <c r="AB1" s="418"/>
      <c r="AC1" s="418"/>
      <c r="AD1" s="418"/>
      <c r="AE1" s="419"/>
      <c r="AF1" s="419"/>
    </row>
    <row r="2" spans="1:34" s="423" customFormat="1">
      <c r="A2" s="1145" t="s">
        <v>542</v>
      </c>
      <c r="B2" s="1145"/>
      <c r="C2" s="422" t="s">
        <v>129</v>
      </c>
      <c r="D2" s="422" t="s">
        <v>130</v>
      </c>
      <c r="E2" s="422" t="s">
        <v>131</v>
      </c>
      <c r="F2" s="422" t="s">
        <v>132</v>
      </c>
      <c r="G2" s="422" t="s">
        <v>133</v>
      </c>
      <c r="H2" s="422" t="s">
        <v>134</v>
      </c>
      <c r="I2" s="422" t="s">
        <v>135</v>
      </c>
      <c r="J2" s="422" t="s">
        <v>136</v>
      </c>
      <c r="K2" s="422" t="s">
        <v>137</v>
      </c>
      <c r="L2" s="422" t="s">
        <v>55</v>
      </c>
      <c r="M2" s="422" t="s">
        <v>56</v>
      </c>
      <c r="N2" s="422" t="s">
        <v>8</v>
      </c>
      <c r="O2" s="422" t="s">
        <v>9</v>
      </c>
      <c r="P2" s="422" t="s">
        <v>10</v>
      </c>
      <c r="Q2" s="422" t="s">
        <v>11</v>
      </c>
      <c r="R2" s="422" t="s">
        <v>12</v>
      </c>
      <c r="S2" s="422" t="s">
        <v>13</v>
      </c>
      <c r="T2" s="422" t="s">
        <v>14</v>
      </c>
      <c r="U2" s="422" t="s">
        <v>15</v>
      </c>
      <c r="V2" s="422" t="s">
        <v>16</v>
      </c>
      <c r="W2" s="422" t="s">
        <v>17</v>
      </c>
      <c r="X2" s="422" t="s">
        <v>18</v>
      </c>
      <c r="Y2" s="422" t="s">
        <v>19</v>
      </c>
      <c r="Z2" s="422" t="s">
        <v>20</v>
      </c>
      <c r="AA2" s="422" t="s">
        <v>21</v>
      </c>
      <c r="AB2" s="422" t="s">
        <v>22</v>
      </c>
      <c r="AC2" s="422" t="s">
        <v>23</v>
      </c>
      <c r="AD2" s="422" t="s">
        <v>543</v>
      </c>
      <c r="AE2" s="422" t="s">
        <v>25</v>
      </c>
      <c r="AF2" s="422" t="s">
        <v>26</v>
      </c>
      <c r="AG2" s="422" t="s">
        <v>27</v>
      </c>
    </row>
    <row r="3" spans="1:34">
      <c r="A3" s="424"/>
      <c r="B3" s="425" t="s">
        <v>147</v>
      </c>
      <c r="C3" s="431">
        <v>0.187</v>
      </c>
      <c r="D3" s="431">
        <v>0.185</v>
      </c>
      <c r="E3" s="431">
        <v>0.19700000000000001</v>
      </c>
      <c r="F3" s="431">
        <v>0.21099999999999999</v>
      </c>
      <c r="G3" s="431">
        <v>0.22600000000000001</v>
      </c>
      <c r="H3" s="431">
        <v>0.24299999999999999</v>
      </c>
      <c r="I3" s="431">
        <v>0.25700000000000001</v>
      </c>
      <c r="J3" s="431">
        <v>0.3</v>
      </c>
      <c r="K3" s="431">
        <v>0.32700000000000001</v>
      </c>
      <c r="L3" s="431">
        <v>0.32700000000000001</v>
      </c>
      <c r="M3" s="431">
        <v>0.33</v>
      </c>
      <c r="N3" s="431">
        <v>0.32800000000000001</v>
      </c>
      <c r="O3" s="431">
        <v>0.32400000000000001</v>
      </c>
      <c r="P3" s="431">
        <v>0.33400000000000002</v>
      </c>
      <c r="Q3" s="431">
        <v>0.33700000000000002</v>
      </c>
      <c r="R3" s="431">
        <v>0.35</v>
      </c>
      <c r="S3" s="431">
        <v>0.34699999999999998</v>
      </c>
      <c r="T3" s="431">
        <v>0.32800000000000001</v>
      </c>
      <c r="U3" s="431">
        <v>0.32400000000000001</v>
      </c>
      <c r="V3" s="431">
        <v>0.32700000000000001</v>
      </c>
      <c r="W3" s="431">
        <v>0.309</v>
      </c>
      <c r="X3" s="435">
        <f>'[5]2007-08'!B41</f>
        <v>0.32833293746744768</v>
      </c>
      <c r="Y3" s="435">
        <f>'[5]2008-09'!B40</f>
        <v>0.33606848519857824</v>
      </c>
      <c r="Z3" s="435">
        <f>'[5]2009-10'!B40</f>
        <v>0.34963000165681596</v>
      </c>
      <c r="AA3" s="435">
        <f>'[5]2010-11'!B31</f>
        <v>0.35414295786732858</v>
      </c>
      <c r="AB3" s="435">
        <f>'[5]2011-12'!B32</f>
        <v>0.37124452337355318</v>
      </c>
      <c r="AC3" s="435">
        <f>'[5]2012-13'!B32</f>
        <v>0.36754002872054015</v>
      </c>
      <c r="AD3" s="435">
        <f>'[5]2013-14_updated'!B31</f>
        <v>0.36337933801925754</v>
      </c>
      <c r="AE3" s="436">
        <f>'[5]2014-15_new'!B31</f>
        <v>0.35486549297078185</v>
      </c>
      <c r="AF3" s="436">
        <f>'[5]2015-16'!B30</f>
        <v>0.34067629637220426</v>
      </c>
      <c r="AG3" s="436">
        <f>'[5]2016-17'!B30</f>
        <v>0.3382969108243109</v>
      </c>
      <c r="AH3" s="426"/>
    </row>
    <row r="4" spans="1:34">
      <c r="A4" s="424"/>
      <c r="B4" s="425" t="s">
        <v>544</v>
      </c>
      <c r="C4" s="431">
        <v>0.35699999999999998</v>
      </c>
      <c r="D4" s="431">
        <v>0.34799999999999998</v>
      </c>
      <c r="E4" s="431">
        <v>0.35599999999999998</v>
      </c>
      <c r="F4" s="431">
        <v>0.35799999999999998</v>
      </c>
      <c r="G4" s="431">
        <v>0.35499999999999998</v>
      </c>
      <c r="H4" s="431">
        <v>0.35499999999999998</v>
      </c>
      <c r="I4" s="431">
        <v>0.36299999999999999</v>
      </c>
      <c r="J4" s="431">
        <v>0.35899999999999999</v>
      </c>
      <c r="K4" s="431">
        <v>0.35099999999999998</v>
      </c>
      <c r="L4" s="431">
        <v>0.36</v>
      </c>
      <c r="M4" s="431">
        <v>0.36</v>
      </c>
      <c r="N4" s="431">
        <v>0.36399999999999999</v>
      </c>
      <c r="O4" s="431">
        <v>0.36399999999999999</v>
      </c>
      <c r="P4" s="431">
        <v>0.34799999999999998</v>
      </c>
      <c r="Q4" s="431">
        <v>0.34399999999999997</v>
      </c>
      <c r="R4" s="431">
        <v>0.33</v>
      </c>
      <c r="S4" s="431">
        <v>0.33</v>
      </c>
      <c r="T4" s="431">
        <v>0.34</v>
      </c>
      <c r="U4" s="431">
        <v>0.33600000000000002</v>
      </c>
      <c r="V4" s="431">
        <v>0.33600000000000002</v>
      </c>
      <c r="W4" s="431">
        <v>0.33700000000000002</v>
      </c>
      <c r="X4" s="435">
        <f>'[5]2007-08'!B42</f>
        <v>0.30669139270322715</v>
      </c>
      <c r="Y4" s="435">
        <f>'[5]2008-09'!B41</f>
        <v>0.28299674625065474</v>
      </c>
      <c r="Z4" s="435">
        <f>'[5]2009-10'!B41</f>
        <v>0.26688583499278984</v>
      </c>
      <c r="AA4" s="435">
        <f>'[5]2010-11'!B32</f>
        <v>0.26611250850314666</v>
      </c>
      <c r="AB4" s="435">
        <f>'[5]2011-12'!B33</f>
        <v>0.27803570070864625</v>
      </c>
      <c r="AC4" s="435">
        <f>'[5]2012-13'!B33</f>
        <v>0.28763920121019643</v>
      </c>
      <c r="AD4" s="435">
        <f>'[5]2013-14_updated'!B32</f>
        <v>0.29697976104122431</v>
      </c>
      <c r="AE4" s="436">
        <f>'[5]2014-15_new'!B32</f>
        <v>0.31338076606028409</v>
      </c>
      <c r="AF4" s="436">
        <f>'[5]2015-16'!C30</f>
        <v>0.33485365021351521</v>
      </c>
      <c r="AG4" s="436">
        <f>'[5]2016-17'!C30</f>
        <v>0.35092672564801169</v>
      </c>
      <c r="AH4" s="426"/>
    </row>
    <row r="5" spans="1:34">
      <c r="A5" s="424"/>
      <c r="B5" s="425" t="s">
        <v>174</v>
      </c>
      <c r="C5" s="431">
        <v>0.20799999999999999</v>
      </c>
      <c r="D5" s="431">
        <v>0.20100000000000001</v>
      </c>
      <c r="E5" s="431">
        <v>0.20200000000000001</v>
      </c>
      <c r="F5" s="431">
        <v>0.2</v>
      </c>
      <c r="G5" s="431">
        <v>0.19800000000000001</v>
      </c>
      <c r="H5" s="431">
        <v>0.19600000000000001</v>
      </c>
      <c r="I5" s="431">
        <v>0.19500000000000001</v>
      </c>
      <c r="J5" s="431">
        <v>0.188</v>
      </c>
      <c r="K5" s="431">
        <v>0.19</v>
      </c>
      <c r="L5" s="431">
        <v>0.188</v>
      </c>
      <c r="M5" s="431">
        <v>0.185</v>
      </c>
      <c r="N5" s="431">
        <v>0.186</v>
      </c>
      <c r="O5" s="431">
        <v>0.186</v>
      </c>
      <c r="P5" s="431">
        <v>0.186</v>
      </c>
      <c r="Q5" s="431">
        <v>0.183</v>
      </c>
      <c r="R5" s="431">
        <v>0.17899999999999999</v>
      </c>
      <c r="S5" s="431">
        <v>0.16900000000000001</v>
      </c>
      <c r="T5" s="431">
        <v>0.16700000000000001</v>
      </c>
      <c r="U5" s="431">
        <v>0.16300000000000001</v>
      </c>
      <c r="V5" s="431">
        <v>0.161</v>
      </c>
      <c r="W5" s="431">
        <v>0.16</v>
      </c>
      <c r="X5" s="435">
        <f>'[5]2007-08'!B43</f>
        <v>0.15449616779376535</v>
      </c>
      <c r="Y5" s="435">
        <f>'[5]2008-09'!B42</f>
        <v>0.14401595157022212</v>
      </c>
      <c r="Z5" s="435">
        <f>'[5]2009-10'!B42</f>
        <v>0.13183333993236729</v>
      </c>
      <c r="AA5" s="435">
        <f>'[5]2010-11'!B33</f>
        <v>0.12931985104594043</v>
      </c>
      <c r="AB5" s="435">
        <f>'[5]2011-12'!B34</f>
        <v>0.13689623905825171</v>
      </c>
      <c r="AC5" s="435">
        <f>'[5]2012-13'!B34</f>
        <v>0.13946492615042155</v>
      </c>
      <c r="AD5" s="435">
        <f>'[5]2013-14_updated'!B33</f>
        <v>0.14369146701042032</v>
      </c>
      <c r="AE5" s="436">
        <f>'[5]2014-15_new'!B33</f>
        <v>0.14785869131821314</v>
      </c>
      <c r="AF5" s="436">
        <f>'[5]2015-16'!D30</f>
        <v>0.16078704098032132</v>
      </c>
      <c r="AG5" s="436">
        <f>'[5]2016-17'!D30</f>
        <v>0.1639031147310408</v>
      </c>
      <c r="AH5" s="426"/>
    </row>
    <row r="6" spans="1:34">
      <c r="A6" s="424"/>
      <c r="B6" s="425" t="s">
        <v>545</v>
      </c>
      <c r="C6" s="431">
        <v>0.248</v>
      </c>
      <c r="D6" s="431">
        <v>0.26600000000000001</v>
      </c>
      <c r="E6" s="431">
        <v>0.245</v>
      </c>
      <c r="F6" s="431">
        <v>0.23100000000000001</v>
      </c>
      <c r="G6" s="431">
        <v>0.221</v>
      </c>
      <c r="H6" s="431">
        <v>0.20699999999999999</v>
      </c>
      <c r="I6" s="431">
        <v>0.185</v>
      </c>
      <c r="J6" s="431">
        <v>0.153</v>
      </c>
      <c r="K6" s="431">
        <v>0.13200000000000001</v>
      </c>
      <c r="L6" s="431">
        <v>0.125</v>
      </c>
      <c r="M6" s="431">
        <v>0.125</v>
      </c>
      <c r="N6" s="431">
        <v>0.122</v>
      </c>
      <c r="O6" s="431">
        <v>0.125</v>
      </c>
      <c r="P6" s="431">
        <v>0.13100000000000001</v>
      </c>
      <c r="Q6" s="431">
        <v>0.13600000000000001</v>
      </c>
      <c r="R6" s="431">
        <v>0.14199999999999999</v>
      </c>
      <c r="S6" s="431">
        <v>0.154</v>
      </c>
      <c r="T6" s="431">
        <v>0.16500000000000001</v>
      </c>
      <c r="U6" s="431">
        <v>0.17699999999999999</v>
      </c>
      <c r="V6" s="431">
        <v>0.186</v>
      </c>
      <c r="W6" s="431">
        <v>0.19400000000000001</v>
      </c>
      <c r="X6" s="435">
        <f>'[5]2007-08'!B44</f>
        <v>0.2104795020355596</v>
      </c>
      <c r="Y6" s="435">
        <f>'[5]2008-09'!B43</f>
        <v>0.23691881698054479</v>
      </c>
      <c r="Z6" s="435">
        <f>'[5]2009-10'!B43</f>
        <v>0.25165082341802686</v>
      </c>
      <c r="AA6" s="435">
        <f>'[5]2010-11'!B34</f>
        <v>0.25042468258358436</v>
      </c>
      <c r="AB6" s="435">
        <f>'[5]2011-12'!B35</f>
        <v>0.21382353685954883</v>
      </c>
      <c r="AC6" s="435">
        <f>'[5]2012-13'!B35</f>
        <v>0.20535584391884185</v>
      </c>
      <c r="AD6" s="435">
        <f>'[5]2013-14_updated'!B34</f>
        <v>0.19594943392909797</v>
      </c>
      <c r="AE6" s="436">
        <f>'[5]2014-15_new'!B34</f>
        <v>0.18389504965072087</v>
      </c>
      <c r="AF6" s="436">
        <f>'[5]2015-16'!E30</f>
        <v>0.16368301243395919</v>
      </c>
      <c r="AG6" s="436">
        <f>'[5]2016-17'!E30</f>
        <v>0.14687324879663669</v>
      </c>
      <c r="AH6" s="426"/>
    </row>
    <row r="7" spans="1:34" s="423" customFormat="1">
      <c r="A7" s="1145" t="s">
        <v>546</v>
      </c>
      <c r="B7" s="1145"/>
      <c r="C7" s="427"/>
      <c r="D7" s="427"/>
      <c r="E7" s="427"/>
      <c r="F7" s="427"/>
      <c r="G7" s="427"/>
      <c r="H7" s="427"/>
      <c r="I7" s="427"/>
      <c r="J7" s="427"/>
      <c r="K7" s="427"/>
      <c r="L7" s="427"/>
      <c r="M7" s="427"/>
      <c r="N7" s="427"/>
      <c r="O7" s="427"/>
      <c r="P7" s="427"/>
      <c r="Q7" s="427"/>
      <c r="R7" s="427"/>
      <c r="S7" s="427"/>
      <c r="T7" s="427"/>
      <c r="U7" s="427"/>
      <c r="V7" s="427"/>
      <c r="W7" s="427"/>
      <c r="X7" s="427"/>
      <c r="Y7" s="427"/>
      <c r="Z7" s="427"/>
      <c r="AA7" s="427"/>
      <c r="AB7" s="427"/>
      <c r="AC7" s="427"/>
      <c r="AD7" s="427"/>
      <c r="AE7" s="421"/>
      <c r="AF7" s="421"/>
      <c r="AG7" s="421"/>
    </row>
    <row r="8" spans="1:34">
      <c r="A8" s="424"/>
      <c r="B8" s="425" t="s">
        <v>147</v>
      </c>
      <c r="C8" s="437" t="s">
        <v>154</v>
      </c>
      <c r="D8" s="437" t="s">
        <v>154</v>
      </c>
      <c r="E8" s="437" t="s">
        <v>154</v>
      </c>
      <c r="F8" s="437" t="s">
        <v>154</v>
      </c>
      <c r="G8" s="437" t="s">
        <v>154</v>
      </c>
      <c r="H8" s="437" t="s">
        <v>154</v>
      </c>
      <c r="I8" s="437" t="s">
        <v>154</v>
      </c>
      <c r="J8" s="437" t="s">
        <v>154</v>
      </c>
      <c r="K8" s="437" t="s">
        <v>154</v>
      </c>
      <c r="L8" s="437" t="s">
        <v>154</v>
      </c>
      <c r="M8" s="437" t="s">
        <v>154</v>
      </c>
      <c r="N8" s="437" t="s">
        <v>154</v>
      </c>
      <c r="O8" s="431">
        <v>0.16800000000000001</v>
      </c>
      <c r="P8" s="431">
        <v>0.16700000000000001</v>
      </c>
      <c r="Q8" s="431">
        <v>0.16800000000000001</v>
      </c>
      <c r="R8" s="431">
        <v>0.17199999999999999</v>
      </c>
      <c r="S8" s="431">
        <v>0.17199999999999999</v>
      </c>
      <c r="T8" s="431">
        <v>0.17</v>
      </c>
      <c r="U8" s="431">
        <v>0.16700000000000001</v>
      </c>
      <c r="V8" s="431">
        <v>0.16800000000000001</v>
      </c>
      <c r="W8" s="431">
        <v>0.16200000000000001</v>
      </c>
      <c r="X8" s="431">
        <f>'[5]2007-08'!AQ41</f>
        <v>0.16931464964806026</v>
      </c>
      <c r="Y8" s="431">
        <f>'[5]2008-09'!AQ40</f>
        <v>0.17805114188614557</v>
      </c>
      <c r="Z8" s="431">
        <f>'[5]2009-10'!AQ40</f>
        <v>0.18004053992266</v>
      </c>
      <c r="AA8" s="435">
        <v>0.18634569920543956</v>
      </c>
      <c r="AB8" s="435">
        <v>0.21475548974242534</v>
      </c>
      <c r="AC8" s="435">
        <v>0.22982505880479828</v>
      </c>
      <c r="AD8" s="435">
        <f>'[5]2013-14_updated'!G31</f>
        <v>0.23245899058134434</v>
      </c>
      <c r="AE8" s="436">
        <f>'[5]2014-15_new'!G31</f>
        <v>0.24154898169724701</v>
      </c>
      <c r="AF8" s="436">
        <f>'[5]2015-16'!B31</f>
        <v>0.24220940355380391</v>
      </c>
      <c r="AG8" s="436">
        <f>'[5]2016-17'!B31</f>
        <v>0.24229826695968343</v>
      </c>
      <c r="AH8" s="426"/>
    </row>
    <row r="9" spans="1:34">
      <c r="A9" s="424"/>
      <c r="B9" s="425" t="s">
        <v>544</v>
      </c>
      <c r="C9" s="437" t="s">
        <v>154</v>
      </c>
      <c r="D9" s="437" t="s">
        <v>154</v>
      </c>
      <c r="E9" s="437" t="s">
        <v>154</v>
      </c>
      <c r="F9" s="437" t="s">
        <v>154</v>
      </c>
      <c r="G9" s="437" t="s">
        <v>154</v>
      </c>
      <c r="H9" s="437" t="s">
        <v>154</v>
      </c>
      <c r="I9" s="437" t="s">
        <v>154</v>
      </c>
      <c r="J9" s="437" t="s">
        <v>154</v>
      </c>
      <c r="K9" s="437" t="s">
        <v>154</v>
      </c>
      <c r="L9" s="437" t="s">
        <v>154</v>
      </c>
      <c r="M9" s="437" t="s">
        <v>154</v>
      </c>
      <c r="N9" s="437" t="s">
        <v>154</v>
      </c>
      <c r="O9" s="431">
        <v>0.35399999999999998</v>
      </c>
      <c r="P9" s="431">
        <v>0.35</v>
      </c>
      <c r="Q9" s="431">
        <v>0.34100000000000003</v>
      </c>
      <c r="R9" s="431">
        <v>0.32600000000000001</v>
      </c>
      <c r="S9" s="431">
        <v>0.31900000000000001</v>
      </c>
      <c r="T9" s="431">
        <v>0.308</v>
      </c>
      <c r="U9" s="431">
        <v>0.308</v>
      </c>
      <c r="V9" s="431">
        <v>0.31</v>
      </c>
      <c r="W9" s="431">
        <v>0.312</v>
      </c>
      <c r="X9" s="431">
        <f>'[5]2007-08'!AQ42</f>
        <v>0.2987395380812497</v>
      </c>
      <c r="Y9" s="431">
        <f>'[5]2008-09'!AQ41</f>
        <v>0.29560938132215991</v>
      </c>
      <c r="Z9" s="431">
        <f>'[5]2009-10'!AQ41</f>
        <v>0.28948107283355612</v>
      </c>
      <c r="AA9" s="435">
        <v>0.28630791697162411</v>
      </c>
      <c r="AB9" s="435">
        <v>0.27598431954497515</v>
      </c>
      <c r="AC9" s="435">
        <v>0.27731316412936841</v>
      </c>
      <c r="AD9" s="435">
        <f>'[5]2013-14_updated'!G32</f>
        <v>0.29130015405322185</v>
      </c>
      <c r="AE9" s="436">
        <f>'[5]2014-15_new'!G32</f>
        <v>0.29217705573318131</v>
      </c>
      <c r="AF9" s="436">
        <f>'[5]2015-16'!C31</f>
        <v>0.2999476744548859</v>
      </c>
      <c r="AG9" s="436">
        <f>'[5]2016-17'!C31</f>
        <v>0.31058321390661914</v>
      </c>
      <c r="AH9" s="426"/>
    </row>
    <row r="10" spans="1:34">
      <c r="A10" s="424"/>
      <c r="B10" s="425" t="s">
        <v>174</v>
      </c>
      <c r="C10" s="437" t="s">
        <v>154</v>
      </c>
      <c r="D10" s="437" t="s">
        <v>154</v>
      </c>
      <c r="E10" s="437" t="s">
        <v>154</v>
      </c>
      <c r="F10" s="437" t="s">
        <v>154</v>
      </c>
      <c r="G10" s="437" t="s">
        <v>154</v>
      </c>
      <c r="H10" s="437" t="s">
        <v>154</v>
      </c>
      <c r="I10" s="437" t="s">
        <v>154</v>
      </c>
      <c r="J10" s="437" t="s">
        <v>154</v>
      </c>
      <c r="K10" s="437" t="s">
        <v>154</v>
      </c>
      <c r="L10" s="437" t="s">
        <v>154</v>
      </c>
      <c r="M10" s="437" t="s">
        <v>154</v>
      </c>
      <c r="N10" s="437" t="s">
        <v>154</v>
      </c>
      <c r="O10" s="431">
        <v>0.40100000000000002</v>
      </c>
      <c r="P10" s="431">
        <v>0.40200000000000002</v>
      </c>
      <c r="Q10" s="431">
        <v>0.40400000000000003</v>
      </c>
      <c r="R10" s="431">
        <v>0.40400000000000003</v>
      </c>
      <c r="S10" s="431">
        <v>0.4</v>
      </c>
      <c r="T10" s="431">
        <v>0.40100000000000002</v>
      </c>
      <c r="U10" s="431">
        <v>0.39200000000000002</v>
      </c>
      <c r="V10" s="431">
        <v>0.38100000000000001</v>
      </c>
      <c r="W10" s="431">
        <v>0.373</v>
      </c>
      <c r="X10" s="431">
        <f>'[5]2007-08'!AQ43</f>
        <v>0.37326615288629711</v>
      </c>
      <c r="Y10" s="431">
        <f>'[5]2008-09'!AQ42</f>
        <v>0.36853149422757137</v>
      </c>
      <c r="Z10" s="431">
        <f>'[5]2009-10'!AQ42</f>
        <v>0.35831667910615439</v>
      </c>
      <c r="AA10" s="435">
        <v>0.34886972753460926</v>
      </c>
      <c r="AB10" s="435">
        <v>0.33551891408151191</v>
      </c>
      <c r="AC10" s="435">
        <v>0.3299709098887918</v>
      </c>
      <c r="AD10" s="435">
        <f>'[5]2013-14_updated'!G33</f>
        <v>0.33013345952645945</v>
      </c>
      <c r="AE10" s="436">
        <f>'[5]2014-15_new'!G33</f>
        <v>0.32372947329294038</v>
      </c>
      <c r="AF10" s="436">
        <f>'[5]2015-16'!D31</f>
        <v>0.33497893819750552</v>
      </c>
      <c r="AG10" s="436">
        <f>'[5]2016-17'!D31</f>
        <v>0.32898497060904591</v>
      </c>
      <c r="AH10" s="426"/>
    </row>
    <row r="11" spans="1:34">
      <c r="A11" s="424"/>
      <c r="B11" s="425" t="s">
        <v>545</v>
      </c>
      <c r="C11" s="437" t="s">
        <v>154</v>
      </c>
      <c r="D11" s="437" t="s">
        <v>154</v>
      </c>
      <c r="E11" s="437" t="s">
        <v>154</v>
      </c>
      <c r="F11" s="437" t="s">
        <v>154</v>
      </c>
      <c r="G11" s="437" t="s">
        <v>154</v>
      </c>
      <c r="H11" s="437" t="s">
        <v>154</v>
      </c>
      <c r="I11" s="437" t="s">
        <v>154</v>
      </c>
      <c r="J11" s="437" t="s">
        <v>154</v>
      </c>
      <c r="K11" s="437" t="s">
        <v>154</v>
      </c>
      <c r="L11" s="437" t="s">
        <v>154</v>
      </c>
      <c r="M11" s="437" t="s">
        <v>154</v>
      </c>
      <c r="N11" s="437" t="s">
        <v>154</v>
      </c>
      <c r="O11" s="431">
        <v>7.8E-2</v>
      </c>
      <c r="P11" s="431">
        <v>8.1000000000000003E-2</v>
      </c>
      <c r="Q11" s="431">
        <v>8.6999999999999994E-2</v>
      </c>
      <c r="R11" s="431">
        <v>9.8000000000000004E-2</v>
      </c>
      <c r="S11" s="431">
        <v>0.108</v>
      </c>
      <c r="T11" s="431">
        <v>0.121</v>
      </c>
      <c r="U11" s="431">
        <v>0.13200000000000001</v>
      </c>
      <c r="V11" s="431">
        <v>0.14099999999999999</v>
      </c>
      <c r="W11" s="431">
        <v>0.153</v>
      </c>
      <c r="X11" s="431">
        <f>'[5]2007-08'!AQ44</f>
        <v>0.15867965938439293</v>
      </c>
      <c r="Y11" s="431">
        <f>'[5]2008-09'!AQ43</f>
        <v>0.15780798256412315</v>
      </c>
      <c r="Z11" s="431">
        <f>'[5]2009-10'!AQ43</f>
        <v>0.17216170813762952</v>
      </c>
      <c r="AA11" s="435">
        <v>0.1784766562883271</v>
      </c>
      <c r="AB11" s="435">
        <v>0.1737412766310876</v>
      </c>
      <c r="AC11" s="435">
        <v>0.16289086717704149</v>
      </c>
      <c r="AD11" s="435">
        <f>'[5]2013-14_updated'!G34</f>
        <v>0.14610739583897436</v>
      </c>
      <c r="AE11" s="436">
        <f>'[5]2014-15_new'!G34</f>
        <v>0.14254448927663127</v>
      </c>
      <c r="AF11" s="436">
        <f>'[5]2015-16'!E31</f>
        <v>0.12286398379380471</v>
      </c>
      <c r="AG11" s="436">
        <f>'[5]2016-17'!E31</f>
        <v>0.11813354852465155</v>
      </c>
      <c r="AH11" s="426"/>
    </row>
    <row r="12" spans="1:34" ht="29.25" customHeight="1">
      <c r="A12" s="1146" t="s">
        <v>547</v>
      </c>
      <c r="B12" s="1146"/>
      <c r="C12" s="427"/>
      <c r="D12" s="427"/>
      <c r="E12" s="427"/>
      <c r="F12" s="427"/>
      <c r="G12" s="427"/>
      <c r="H12" s="427"/>
      <c r="I12" s="427"/>
      <c r="J12" s="427"/>
      <c r="K12" s="427"/>
      <c r="L12" s="427"/>
      <c r="M12" s="427"/>
      <c r="N12" s="427"/>
      <c r="O12" s="427"/>
      <c r="P12" s="427"/>
      <c r="Q12" s="427"/>
      <c r="R12" s="427"/>
      <c r="S12" s="427"/>
      <c r="T12" s="427"/>
      <c r="U12" s="427"/>
      <c r="V12" s="427"/>
      <c r="W12" s="427"/>
      <c r="X12" s="427"/>
      <c r="Y12" s="427"/>
      <c r="Z12" s="427"/>
      <c r="AA12" s="427"/>
      <c r="AB12" s="427"/>
      <c r="AC12" s="427"/>
      <c r="AD12" s="427"/>
      <c r="AE12" s="428"/>
      <c r="AF12" s="428"/>
      <c r="AG12" s="428"/>
    </row>
    <row r="13" spans="1:34">
      <c r="A13" s="424"/>
      <c r="B13" s="425" t="s">
        <v>147</v>
      </c>
      <c r="C13" s="437" t="s">
        <v>154</v>
      </c>
      <c r="D13" s="437" t="s">
        <v>154</v>
      </c>
      <c r="E13" s="437" t="s">
        <v>154</v>
      </c>
      <c r="F13" s="437" t="s">
        <v>154</v>
      </c>
      <c r="G13" s="437" t="s">
        <v>154</v>
      </c>
      <c r="H13" s="437" t="s">
        <v>154</v>
      </c>
      <c r="I13" s="437" t="s">
        <v>154</v>
      </c>
      <c r="J13" s="437" t="s">
        <v>154</v>
      </c>
      <c r="K13" s="437" t="s">
        <v>154</v>
      </c>
      <c r="L13" s="437" t="s">
        <v>154</v>
      </c>
      <c r="M13" s="437" t="s">
        <v>154</v>
      </c>
      <c r="N13" s="438" t="s">
        <v>154</v>
      </c>
      <c r="O13" s="431">
        <v>0.15511132074337469</v>
      </c>
      <c r="P13" s="431">
        <v>0.15429521294693882</v>
      </c>
      <c r="Q13" s="431">
        <v>0.15473441249294725</v>
      </c>
      <c r="R13" s="431">
        <v>0.15032536556302387</v>
      </c>
      <c r="S13" s="431">
        <v>0.15406334347717468</v>
      </c>
      <c r="T13" s="431">
        <v>0.15927897470238647</v>
      </c>
      <c r="U13" s="431">
        <v>0.16081616690985098</v>
      </c>
      <c r="V13" s="431">
        <v>0.15899940750812119</v>
      </c>
      <c r="W13" s="431">
        <v>0.15492738714946908</v>
      </c>
      <c r="X13" s="431">
        <f>'[5]2007-08'!AK41</f>
        <v>0.15725271017931713</v>
      </c>
      <c r="Y13" s="435">
        <f>'[5]2008-09'!AK40</f>
        <v>0.15644562285799885</v>
      </c>
      <c r="Z13" s="435">
        <f>'[5]2009-10'!AK40</f>
        <v>0.1597961972812543</v>
      </c>
      <c r="AA13" s="435">
        <v>0.16595788622586366</v>
      </c>
      <c r="AB13" s="435">
        <v>0.1792712278402297</v>
      </c>
      <c r="AC13" s="435">
        <v>0.17912993697558743</v>
      </c>
      <c r="AD13" s="435">
        <f>'[5]2013-14_updated'!H31</f>
        <v>0.17637038862370177</v>
      </c>
      <c r="AE13" s="436">
        <f>'[5]2014-15_new'!H31</f>
        <v>0.18359477761099194</v>
      </c>
      <c r="AF13" s="436">
        <f>'[5]2015-16'!B32</f>
        <v>0.18055965427398896</v>
      </c>
      <c r="AG13" s="436">
        <f>'[5]2016-17'!B32</f>
        <v>0.18223354490021168</v>
      </c>
      <c r="AH13" s="426"/>
    </row>
    <row r="14" spans="1:34">
      <c r="A14" s="424"/>
      <c r="B14" s="425" t="s">
        <v>544</v>
      </c>
      <c r="C14" s="437" t="s">
        <v>154</v>
      </c>
      <c r="D14" s="437" t="s">
        <v>154</v>
      </c>
      <c r="E14" s="437" t="s">
        <v>154</v>
      </c>
      <c r="F14" s="437" t="s">
        <v>154</v>
      </c>
      <c r="G14" s="437" t="s">
        <v>154</v>
      </c>
      <c r="H14" s="437" t="s">
        <v>154</v>
      </c>
      <c r="I14" s="437" t="s">
        <v>154</v>
      </c>
      <c r="J14" s="437" t="s">
        <v>154</v>
      </c>
      <c r="K14" s="437" t="s">
        <v>154</v>
      </c>
      <c r="L14" s="437" t="s">
        <v>154</v>
      </c>
      <c r="M14" s="437" t="s">
        <v>154</v>
      </c>
      <c r="N14" s="438" t="s">
        <v>154</v>
      </c>
      <c r="O14" s="431">
        <v>0.39340946310723274</v>
      </c>
      <c r="P14" s="431">
        <v>0.38981246838912603</v>
      </c>
      <c r="Q14" s="431">
        <v>0.37405039782909644</v>
      </c>
      <c r="R14" s="431">
        <v>0.36929903687459165</v>
      </c>
      <c r="S14" s="431">
        <v>0.36419675020323922</v>
      </c>
      <c r="T14" s="431">
        <v>0.36181178446247814</v>
      </c>
      <c r="U14" s="431">
        <v>0.35997307743214702</v>
      </c>
      <c r="V14" s="431">
        <v>0.36029105474362855</v>
      </c>
      <c r="W14" s="431">
        <v>0.36075588355311344</v>
      </c>
      <c r="X14" s="431">
        <f>'[5]2007-08'!AK42</f>
        <v>0.34886544738394359</v>
      </c>
      <c r="Y14" s="435">
        <f>'[5]2008-09'!AK41</f>
        <v>0.34647590737919892</v>
      </c>
      <c r="Z14" s="435">
        <f>'[5]2009-10'!AK41</f>
        <v>0.32856621975620942</v>
      </c>
      <c r="AA14" s="435">
        <v>0.33886955355693943</v>
      </c>
      <c r="AB14" s="435">
        <v>0.33663708948185211</v>
      </c>
      <c r="AC14" s="435">
        <v>0.34289267640670468</v>
      </c>
      <c r="AD14" s="435">
        <f>'[5]2013-14_updated'!H32</f>
        <v>0.35478994591230578</v>
      </c>
      <c r="AE14" s="436">
        <f>'[5]2014-15_new'!H32</f>
        <v>0.35770945326991099</v>
      </c>
      <c r="AF14" s="436">
        <f>'[5]2015-16'!C32</f>
        <v>0.36161622231909368</v>
      </c>
      <c r="AG14" s="436">
        <f>'[5]2016-17'!C32</f>
        <v>0.36071096428693494</v>
      </c>
      <c r="AH14" s="426"/>
    </row>
    <row r="15" spans="1:34">
      <c r="A15" s="424"/>
      <c r="B15" s="425" t="s">
        <v>174</v>
      </c>
      <c r="C15" s="437" t="s">
        <v>154</v>
      </c>
      <c r="D15" s="437" t="s">
        <v>154</v>
      </c>
      <c r="E15" s="437" t="s">
        <v>154</v>
      </c>
      <c r="F15" s="437" t="s">
        <v>154</v>
      </c>
      <c r="G15" s="437" t="s">
        <v>154</v>
      </c>
      <c r="H15" s="437" t="s">
        <v>154</v>
      </c>
      <c r="I15" s="437" t="s">
        <v>154</v>
      </c>
      <c r="J15" s="437" t="s">
        <v>154</v>
      </c>
      <c r="K15" s="437" t="s">
        <v>154</v>
      </c>
      <c r="L15" s="437" t="s">
        <v>154</v>
      </c>
      <c r="M15" s="437" t="s">
        <v>154</v>
      </c>
      <c r="N15" s="438" t="s">
        <v>154</v>
      </c>
      <c r="O15" s="431">
        <v>0.42099615047436595</v>
      </c>
      <c r="P15" s="431">
        <v>0.4242484482918415</v>
      </c>
      <c r="Q15" s="431">
        <v>0.43525586894747448</v>
      </c>
      <c r="R15" s="431">
        <v>0.43767915632798104</v>
      </c>
      <c r="S15" s="431">
        <v>0.43753245373445809</v>
      </c>
      <c r="T15" s="431">
        <v>0.43286079060141736</v>
      </c>
      <c r="U15" s="431">
        <v>0.42911152150395582</v>
      </c>
      <c r="V15" s="431">
        <v>0.42670537740307818</v>
      </c>
      <c r="W15" s="431">
        <v>0.42851214605742838</v>
      </c>
      <c r="X15" s="431">
        <f>'[5]2007-08'!AK43</f>
        <v>0.43789179459440658</v>
      </c>
      <c r="Y15" s="435">
        <f>'[5]2008-09'!AK42</f>
        <v>0.4376165485293963</v>
      </c>
      <c r="Z15" s="435">
        <f>'[5]2009-10'!AK42</f>
        <v>0.44425026413994617</v>
      </c>
      <c r="AA15" s="435">
        <v>0.42731384215581775</v>
      </c>
      <c r="AB15" s="435">
        <v>0.41693075271191027</v>
      </c>
      <c r="AC15" s="435">
        <v>0.40998615644644881</v>
      </c>
      <c r="AD15" s="435">
        <f>'[5]2013-14_updated'!H33</f>
        <v>0.40714618838156519</v>
      </c>
      <c r="AE15" s="436">
        <f>'[5]2014-15_new'!H33</f>
        <v>0.40252447827118704</v>
      </c>
      <c r="AF15" s="436">
        <f>'[5]2015-16'!D32</f>
        <v>0.40760225962557722</v>
      </c>
      <c r="AG15" s="436">
        <f>'[5]2016-17'!D32</f>
        <v>0.40808890974336998</v>
      </c>
      <c r="AH15" s="426"/>
    </row>
    <row r="16" spans="1:34">
      <c r="A16" s="424"/>
      <c r="B16" s="425" t="s">
        <v>545</v>
      </c>
      <c r="C16" s="437" t="s">
        <v>154</v>
      </c>
      <c r="D16" s="437" t="s">
        <v>154</v>
      </c>
      <c r="E16" s="437" t="s">
        <v>154</v>
      </c>
      <c r="F16" s="437" t="s">
        <v>154</v>
      </c>
      <c r="G16" s="437" t="s">
        <v>154</v>
      </c>
      <c r="H16" s="437" t="s">
        <v>154</v>
      </c>
      <c r="I16" s="437" t="s">
        <v>154</v>
      </c>
      <c r="J16" s="437" t="s">
        <v>154</v>
      </c>
      <c r="K16" s="437" t="s">
        <v>154</v>
      </c>
      <c r="L16" s="437" t="s">
        <v>154</v>
      </c>
      <c r="M16" s="437" t="s">
        <v>154</v>
      </c>
      <c r="N16" s="438" t="s">
        <v>154</v>
      </c>
      <c r="O16" s="431">
        <v>3.0483065675026618E-2</v>
      </c>
      <c r="P16" s="431">
        <v>3.1643870372093652E-2</v>
      </c>
      <c r="Q16" s="431">
        <v>3.5959320730481831E-2</v>
      </c>
      <c r="R16" s="431">
        <v>4.2696441234403394E-2</v>
      </c>
      <c r="S16" s="431">
        <v>4.420745258512801E-2</v>
      </c>
      <c r="T16" s="431">
        <v>4.6048450233718029E-2</v>
      </c>
      <c r="U16" s="431">
        <v>5.0099234154046234E-2</v>
      </c>
      <c r="V16" s="431">
        <v>5.4004160345172088E-2</v>
      </c>
      <c r="W16" s="431">
        <v>5.5804583239989131E-2</v>
      </c>
      <c r="X16" s="431">
        <f>'[5]2007-08'!AK44</f>
        <v>5.5990047842332698E-2</v>
      </c>
      <c r="Y16" s="435">
        <f>'[5]2008-09'!AK43</f>
        <v>5.9461921233405955E-2</v>
      </c>
      <c r="Z16" s="435">
        <f>'[5]2009-10'!AK43</f>
        <v>6.7387318822590137E-2</v>
      </c>
      <c r="AA16" s="435">
        <v>6.7858718061379109E-2</v>
      </c>
      <c r="AB16" s="435">
        <v>6.7160929966007879E-2</v>
      </c>
      <c r="AC16" s="435">
        <v>6.7991230171259076E-2</v>
      </c>
      <c r="AD16" s="435">
        <f>'[5]2013-14_updated'!H34</f>
        <v>6.1693477082427242E-2</v>
      </c>
      <c r="AE16" s="436">
        <f>'[5]2014-15_new'!H34</f>
        <v>5.6171290847910026E-2</v>
      </c>
      <c r="AF16" s="436">
        <f>'[5]2015-16'!E32</f>
        <v>5.0221863781340144E-2</v>
      </c>
      <c r="AG16" s="436">
        <f>'[5]2016-17'!E32</f>
        <v>4.89665810694834E-2</v>
      </c>
      <c r="AH16" s="426"/>
    </row>
    <row r="17" spans="1:34">
      <c r="A17" s="1142" t="s">
        <v>39</v>
      </c>
      <c r="B17" s="1142"/>
      <c r="C17" s="427"/>
      <c r="D17" s="427"/>
      <c r="E17" s="427"/>
      <c r="F17" s="427"/>
      <c r="G17" s="427"/>
      <c r="H17" s="427"/>
      <c r="I17" s="427"/>
      <c r="J17" s="427"/>
      <c r="K17" s="427"/>
      <c r="L17" s="427"/>
      <c r="M17" s="427"/>
      <c r="N17" s="427"/>
      <c r="O17" s="427"/>
      <c r="P17" s="427"/>
      <c r="Q17" s="427"/>
      <c r="R17" s="427"/>
      <c r="S17" s="427"/>
      <c r="T17" s="427"/>
      <c r="U17" s="427"/>
      <c r="V17" s="427"/>
      <c r="W17" s="427"/>
      <c r="X17" s="427"/>
      <c r="Y17" s="427"/>
      <c r="Z17" s="427"/>
      <c r="AA17" s="427"/>
      <c r="AB17" s="427"/>
      <c r="AC17" s="427"/>
      <c r="AD17" s="427"/>
      <c r="AE17" s="428"/>
      <c r="AF17" s="428"/>
      <c r="AG17" s="428"/>
    </row>
    <row r="18" spans="1:34">
      <c r="A18" s="424"/>
      <c r="B18" s="425" t="s">
        <v>147</v>
      </c>
      <c r="C18" s="437" t="s">
        <v>154</v>
      </c>
      <c r="D18" s="437" t="s">
        <v>154</v>
      </c>
      <c r="E18" s="437" t="s">
        <v>154</v>
      </c>
      <c r="F18" s="437" t="s">
        <v>154</v>
      </c>
      <c r="G18" s="437" t="s">
        <v>154</v>
      </c>
      <c r="H18" s="437" t="s">
        <v>154</v>
      </c>
      <c r="I18" s="437" t="s">
        <v>154</v>
      </c>
      <c r="J18" s="437" t="s">
        <v>154</v>
      </c>
      <c r="K18" s="437" t="s">
        <v>154</v>
      </c>
      <c r="L18" s="437" t="s">
        <v>154</v>
      </c>
      <c r="M18" s="437" t="s">
        <v>154</v>
      </c>
      <c r="N18" s="438">
        <v>2.1109994831002114E-2</v>
      </c>
      <c r="O18" s="431">
        <v>2.078147126008539E-2</v>
      </c>
      <c r="P18" s="431">
        <v>1.820562864260887E-2</v>
      </c>
      <c r="Q18" s="431">
        <v>1.9733873009684769E-2</v>
      </c>
      <c r="R18" s="431">
        <v>1.7295585878072464E-2</v>
      </c>
      <c r="S18" s="431">
        <v>1.3666057773598188E-2</v>
      </c>
      <c r="T18" s="431">
        <v>1.1977885031856674E-2</v>
      </c>
      <c r="U18" s="431">
        <v>1.1131168239491689E-2</v>
      </c>
      <c r="V18" s="431">
        <v>1.010963879889817E-2</v>
      </c>
      <c r="W18" s="431">
        <v>9.8442843174201579E-3</v>
      </c>
      <c r="X18" s="435">
        <f>'[5]2007-08'!AO41</f>
        <v>1.381670721221657E-2</v>
      </c>
      <c r="Y18" s="435">
        <f>'[5]2008-09'!AO40</f>
        <v>1.8658843653068916E-2</v>
      </c>
      <c r="Z18" s="435">
        <f>'[5]2009-10'!AO40</f>
        <v>1.5624194093277045E-2</v>
      </c>
      <c r="AA18" s="435">
        <v>1.1119970571288541E-2</v>
      </c>
      <c r="AB18" s="435">
        <v>9.1029576260153473E-3</v>
      </c>
      <c r="AC18" s="435">
        <v>9.3862449225289146E-3</v>
      </c>
      <c r="AD18" s="435">
        <f>'[5]2013-14_updated'!I31</f>
        <v>9.8379018820396943E-3</v>
      </c>
      <c r="AE18" s="436">
        <f>'[5]2014-15_new'!I31</f>
        <v>1.0547332427905802E-2</v>
      </c>
      <c r="AF18" s="436">
        <f>'[5]2015-16'!B33</f>
        <v>6.6288261457395315E-3</v>
      </c>
      <c r="AG18" s="436">
        <f>'[5]2016-17'!B33</f>
        <v>5.3085221066547766E-3</v>
      </c>
      <c r="AH18" s="426"/>
    </row>
    <row r="19" spans="1:34">
      <c r="A19" s="424"/>
      <c r="B19" s="425" t="s">
        <v>544</v>
      </c>
      <c r="C19" s="437" t="s">
        <v>154</v>
      </c>
      <c r="D19" s="437" t="s">
        <v>154</v>
      </c>
      <c r="E19" s="437" t="s">
        <v>154</v>
      </c>
      <c r="F19" s="437" t="s">
        <v>154</v>
      </c>
      <c r="G19" s="437" t="s">
        <v>154</v>
      </c>
      <c r="H19" s="437" t="s">
        <v>154</v>
      </c>
      <c r="I19" s="437" t="s">
        <v>154</v>
      </c>
      <c r="J19" s="437" t="s">
        <v>154</v>
      </c>
      <c r="K19" s="437" t="s">
        <v>154</v>
      </c>
      <c r="L19" s="437" t="s">
        <v>154</v>
      </c>
      <c r="M19" s="437" t="s">
        <v>154</v>
      </c>
      <c r="N19" s="438">
        <v>0.46063570342913518</v>
      </c>
      <c r="O19" s="431">
        <v>0.46098310647471691</v>
      </c>
      <c r="P19" s="431">
        <v>0.46256131476199097</v>
      </c>
      <c r="Q19" s="431">
        <v>0.46498850054525825</v>
      </c>
      <c r="R19" s="431">
        <v>0.46007601801171771</v>
      </c>
      <c r="S19" s="431">
        <v>0.4739317941831992</v>
      </c>
      <c r="T19" s="431">
        <v>0.46046779313391489</v>
      </c>
      <c r="U19" s="431">
        <v>0.45009521439366212</v>
      </c>
      <c r="V19" s="431">
        <v>0.45791372071289543</v>
      </c>
      <c r="W19" s="431">
        <v>0.45928277413881469</v>
      </c>
      <c r="X19" s="435">
        <f>'[5]2007-08'!AO42</f>
        <v>0.43220895441479856</v>
      </c>
      <c r="Y19" s="435">
        <f>'[5]2008-09'!AO41</f>
        <v>0.39444167033523486</v>
      </c>
      <c r="Z19" s="435">
        <f>'[5]2009-10'!AO41</f>
        <v>0.41567509934511343</v>
      </c>
      <c r="AA19" s="435">
        <v>0.43738929532972803</v>
      </c>
      <c r="AB19" s="435">
        <v>0.44770115563276636</v>
      </c>
      <c r="AC19" s="435">
        <v>0.43592674813668436</v>
      </c>
      <c r="AD19" s="435">
        <f>'[5]2013-14_updated'!I32</f>
        <v>0.45371677646389375</v>
      </c>
      <c r="AE19" s="436">
        <f>'[5]2014-15_new'!I32</f>
        <v>0.4547080506566834</v>
      </c>
      <c r="AF19" s="436">
        <f>'[5]2015-16'!C33</f>
        <v>0.46298136087028902</v>
      </c>
      <c r="AG19" s="436">
        <f>'[5]2016-17'!C33</f>
        <v>0.49546939007484886</v>
      </c>
      <c r="AH19" s="426"/>
    </row>
    <row r="20" spans="1:34">
      <c r="A20" s="424"/>
      <c r="B20" s="425" t="s">
        <v>174</v>
      </c>
      <c r="C20" s="437" t="s">
        <v>154</v>
      </c>
      <c r="D20" s="437" t="s">
        <v>154</v>
      </c>
      <c r="E20" s="437" t="s">
        <v>154</v>
      </c>
      <c r="F20" s="437" t="s">
        <v>154</v>
      </c>
      <c r="G20" s="437" t="s">
        <v>154</v>
      </c>
      <c r="H20" s="437" t="s">
        <v>154</v>
      </c>
      <c r="I20" s="437" t="s">
        <v>154</v>
      </c>
      <c r="J20" s="437" t="s">
        <v>154</v>
      </c>
      <c r="K20" s="437" t="s">
        <v>154</v>
      </c>
      <c r="L20" s="437" t="s">
        <v>154</v>
      </c>
      <c r="M20" s="437" t="s">
        <v>154</v>
      </c>
      <c r="N20" s="438">
        <v>0.48697556537719849</v>
      </c>
      <c r="O20" s="431">
        <v>0.48978988212515662</v>
      </c>
      <c r="P20" s="431">
        <v>0.48793217325148586</v>
      </c>
      <c r="Q20" s="431">
        <v>0.48769868877990857</v>
      </c>
      <c r="R20" s="431">
        <v>0.4945809208249099</v>
      </c>
      <c r="S20" s="431">
        <v>0.48165968892372141</v>
      </c>
      <c r="T20" s="431">
        <v>0.49795522825913174</v>
      </c>
      <c r="U20" s="431">
        <v>0.5088494498011954</v>
      </c>
      <c r="V20" s="431">
        <v>0.50166852839862597</v>
      </c>
      <c r="W20" s="431">
        <v>0.49944168719958137</v>
      </c>
      <c r="X20" s="435">
        <f>'[5]2007-08'!AO43</f>
        <v>0.51622162426077622</v>
      </c>
      <c r="Y20" s="435">
        <f>'[5]2008-09'!AO42</f>
        <v>0.55712137078392943</v>
      </c>
      <c r="Z20" s="435">
        <f>'[5]2009-10'!AO42</f>
        <v>0.53968394348897719</v>
      </c>
      <c r="AA20" s="435">
        <v>0.52739375027235069</v>
      </c>
      <c r="AB20" s="435">
        <v>0.51688046049509739</v>
      </c>
      <c r="AC20" s="435">
        <v>0.52212396800660232</v>
      </c>
      <c r="AD20" s="435">
        <f>'[5]2013-14_updated'!I33</f>
        <v>0.50926911451609302</v>
      </c>
      <c r="AE20" s="436">
        <f>'[5]2014-15_new'!I33</f>
        <v>0.50958870495725084</v>
      </c>
      <c r="AF20" s="436">
        <f>'[5]2015-16'!D33</f>
        <v>0.50497081530485588</v>
      </c>
      <c r="AG20" s="436">
        <f>'[5]2016-17'!D33</f>
        <v>0.47735784041588664</v>
      </c>
      <c r="AH20" s="426"/>
    </row>
    <row r="21" spans="1:34">
      <c r="A21" s="424"/>
      <c r="B21" s="425" t="s">
        <v>545</v>
      </c>
      <c r="C21" s="437" t="s">
        <v>154</v>
      </c>
      <c r="D21" s="437" t="s">
        <v>154</v>
      </c>
      <c r="E21" s="437" t="s">
        <v>154</v>
      </c>
      <c r="F21" s="437" t="s">
        <v>154</v>
      </c>
      <c r="G21" s="437" t="s">
        <v>154</v>
      </c>
      <c r="H21" s="437" t="s">
        <v>154</v>
      </c>
      <c r="I21" s="437" t="s">
        <v>154</v>
      </c>
      <c r="J21" s="437" t="s">
        <v>154</v>
      </c>
      <c r="K21" s="437" t="s">
        <v>154</v>
      </c>
      <c r="L21" s="437" t="s">
        <v>154</v>
      </c>
      <c r="M21" s="437" t="s">
        <v>154</v>
      </c>
      <c r="N21" s="438">
        <v>3.1278736362664213E-2</v>
      </c>
      <c r="O21" s="431">
        <v>2.8445540140041074E-2</v>
      </c>
      <c r="P21" s="431">
        <v>3.1300883343914315E-2</v>
      </c>
      <c r="Q21" s="431">
        <v>2.7578937665148358E-2</v>
      </c>
      <c r="R21" s="431">
        <v>2.8047475285299956E-2</v>
      </c>
      <c r="S21" s="431">
        <v>3.074245911948122E-2</v>
      </c>
      <c r="T21" s="431">
        <v>2.9599093575096703E-2</v>
      </c>
      <c r="U21" s="431">
        <v>2.9924167565650767E-2</v>
      </c>
      <c r="V21" s="431">
        <v>3.0308112089580414E-2</v>
      </c>
      <c r="W21" s="431">
        <v>3.1431254344183736E-2</v>
      </c>
      <c r="X21" s="435">
        <f>'[5]2007-08'!AO44</f>
        <v>3.7752714112208638E-2</v>
      </c>
      <c r="Y21" s="435">
        <f>'[5]2008-09'!AO43</f>
        <v>2.977811522776673E-2</v>
      </c>
      <c r="Z21" s="435">
        <f>'[5]2009-10'!AO43</f>
        <v>2.9016763072632401E-2</v>
      </c>
      <c r="AA21" s="435">
        <v>2.4096983826632803E-2</v>
      </c>
      <c r="AB21" s="435">
        <v>2.631542624612089E-2</v>
      </c>
      <c r="AC21" s="435">
        <v>3.2563038934184406E-2</v>
      </c>
      <c r="AD21" s="435">
        <f>'[5]2013-14_updated'!I34</f>
        <v>2.7176207137973502E-2</v>
      </c>
      <c r="AE21" s="436">
        <f>'[5]2014-15_new'!I34</f>
        <v>2.5155911958159922E-2</v>
      </c>
      <c r="AF21" s="436">
        <f>'[5]2015-16'!E33</f>
        <v>2.5418997679115537E-2</v>
      </c>
      <c r="AG21" s="436">
        <f>'[5]2016-17'!E33</f>
        <v>2.1864247402609695E-2</v>
      </c>
      <c r="AH21" s="426"/>
    </row>
    <row r="22" spans="1:34">
      <c r="A22" s="1142" t="s">
        <v>548</v>
      </c>
      <c r="B22" s="1142"/>
      <c r="C22" s="1142"/>
      <c r="D22" s="429"/>
      <c r="E22" s="429"/>
      <c r="F22" s="429"/>
      <c r="G22" s="429"/>
      <c r="H22" s="429"/>
      <c r="I22" s="429"/>
      <c r="J22" s="429"/>
      <c r="K22" s="429"/>
      <c r="L22" s="429"/>
      <c r="M22" s="429"/>
      <c r="N22" s="429"/>
      <c r="O22" s="429"/>
      <c r="P22" s="429"/>
      <c r="Q22" s="429"/>
      <c r="R22" s="429"/>
      <c r="S22" s="429"/>
      <c r="T22" s="429"/>
      <c r="U22" s="429"/>
      <c r="V22" s="429"/>
      <c r="W22" s="429"/>
      <c r="X22" s="429"/>
      <c r="Y22" s="429"/>
      <c r="Z22" s="429"/>
      <c r="AA22" s="429"/>
      <c r="AB22" s="429"/>
      <c r="AC22" s="429"/>
      <c r="AD22" s="429"/>
      <c r="AE22" s="428"/>
      <c r="AF22" s="428"/>
      <c r="AG22" s="428"/>
    </row>
    <row r="23" spans="1:34">
      <c r="A23" s="424"/>
      <c r="B23" s="425" t="s">
        <v>147</v>
      </c>
      <c r="C23" s="431">
        <v>7.0999999999999994E-2</v>
      </c>
      <c r="D23" s="431">
        <v>5.6000000000000001E-2</v>
      </c>
      <c r="E23" s="431">
        <v>5.5E-2</v>
      </c>
      <c r="F23" s="431">
        <v>5.6000000000000001E-2</v>
      </c>
      <c r="G23" s="431">
        <v>6.3E-2</v>
      </c>
      <c r="H23" s="431">
        <v>6.4000000000000001E-2</v>
      </c>
      <c r="I23" s="431">
        <v>6.3E-2</v>
      </c>
      <c r="J23" s="431">
        <v>6.0999999999999999E-2</v>
      </c>
      <c r="K23" s="431">
        <v>5.8999999999999997E-2</v>
      </c>
      <c r="L23" s="431">
        <v>5.3999999999999999E-2</v>
      </c>
      <c r="M23" s="431">
        <v>5.3999999999999999E-2</v>
      </c>
      <c r="N23" s="431">
        <v>5.3999999999999999E-2</v>
      </c>
      <c r="O23" s="431">
        <v>5.1999999999999998E-2</v>
      </c>
      <c r="P23" s="431">
        <v>5.0999999999999997E-2</v>
      </c>
      <c r="Q23" s="431">
        <v>0.05</v>
      </c>
      <c r="R23" s="431">
        <v>5.3999999999999999E-2</v>
      </c>
      <c r="S23" s="431">
        <v>5.8999999999999997E-2</v>
      </c>
      <c r="T23" s="431">
        <v>6.3E-2</v>
      </c>
      <c r="U23" s="431">
        <v>6.6000000000000003E-2</v>
      </c>
      <c r="V23" s="431">
        <v>6.6000000000000003E-2</v>
      </c>
      <c r="W23" s="431">
        <v>6.7000000000000004E-2</v>
      </c>
      <c r="X23" s="431">
        <f>'[5]2007-08'!D41</f>
        <v>8.7180593144903104E-2</v>
      </c>
      <c r="Y23" s="431">
        <f>'[5]2008-09'!D40</f>
        <v>9.5034087537089765E-2</v>
      </c>
      <c r="Z23" s="431">
        <f>'[5]2009-10'!D40</f>
        <v>0.10692712958250479</v>
      </c>
      <c r="AA23" s="431">
        <f>'[5]2010-11'!D31</f>
        <v>0.11521622276471441</v>
      </c>
      <c r="AB23" s="431">
        <f>'[5]2011-12'!D32</f>
        <v>0.12213433540914584</v>
      </c>
      <c r="AC23" s="431">
        <f>'[5]2012-13'!D32</f>
        <v>0.17272964683188782</v>
      </c>
      <c r="AD23" s="431">
        <f>'[5]2013-14_updated'!C31</f>
        <v>0.16404979852090054</v>
      </c>
      <c r="AE23" s="436">
        <f>'[5]2014-15_new'!C31</f>
        <v>0.15332167323810569</v>
      </c>
      <c r="AF23" s="436">
        <f>'[5]2015-16'!B34</f>
        <v>0.14010549914595047</v>
      </c>
      <c r="AG23" s="436">
        <f>'[5]2016-17'!B34</f>
        <v>0.13335690606916159</v>
      </c>
      <c r="AH23" s="426"/>
    </row>
    <row r="24" spans="1:34">
      <c r="A24" s="424"/>
      <c r="B24" s="425" t="s">
        <v>544</v>
      </c>
      <c r="C24" s="431">
        <v>0.34699999999999998</v>
      </c>
      <c r="D24" s="431">
        <v>0.32400000000000001</v>
      </c>
      <c r="E24" s="431">
        <v>0.32400000000000001</v>
      </c>
      <c r="F24" s="431">
        <v>0.35399999999999998</v>
      </c>
      <c r="G24" s="431">
        <v>0.39600000000000002</v>
      </c>
      <c r="H24" s="431">
        <v>0.41899999999999998</v>
      </c>
      <c r="I24" s="431">
        <v>0.46200000000000002</v>
      </c>
      <c r="J24" s="431">
        <v>0.45900000000000002</v>
      </c>
      <c r="K24" s="431">
        <v>0.46500000000000002</v>
      </c>
      <c r="L24" s="431">
        <v>0.48499999999999999</v>
      </c>
      <c r="M24" s="431">
        <v>0.48699999999999999</v>
      </c>
      <c r="N24" s="431">
        <v>0.48499999999999999</v>
      </c>
      <c r="O24" s="431">
        <v>0.48</v>
      </c>
      <c r="P24" s="431">
        <v>0.47</v>
      </c>
      <c r="Q24" s="431">
        <v>0.45900000000000002</v>
      </c>
      <c r="R24" s="431">
        <v>0.45</v>
      </c>
      <c r="S24" s="431">
        <v>0.44400000000000001</v>
      </c>
      <c r="T24" s="431">
        <v>0.439</v>
      </c>
      <c r="U24" s="431">
        <v>0.433</v>
      </c>
      <c r="V24" s="431">
        <v>0.42699999999999999</v>
      </c>
      <c r="W24" s="431">
        <v>0.42099999999999999</v>
      </c>
      <c r="X24" s="431">
        <f>'[5]2007-08'!D42</f>
        <v>0.38595031907236393</v>
      </c>
      <c r="Y24" s="431">
        <f>'[5]2008-09'!D41</f>
        <v>0.36819235268314665</v>
      </c>
      <c r="Z24" s="431">
        <f>'[5]2009-10'!D41</f>
        <v>0.35732387486500883</v>
      </c>
      <c r="AA24" s="431">
        <f>'[5]2010-11'!D32</f>
        <v>0.36978347658101157</v>
      </c>
      <c r="AB24" s="431">
        <f>'[5]2011-12'!D33</f>
        <v>0.3822153812505667</v>
      </c>
      <c r="AC24" s="431">
        <f>'[5]2012-13'!D33</f>
        <v>0.38626904794356476</v>
      </c>
      <c r="AD24" s="431">
        <f>'[5]2013-14_updated'!C32</f>
        <v>0.39578364295434171</v>
      </c>
      <c r="AE24" s="436">
        <f>'[5]2014-15_new'!C32</f>
        <v>0.41313028070260294</v>
      </c>
      <c r="AF24" s="436">
        <f>'[5]2015-16'!C34</f>
        <v>0.43094352532268904</v>
      </c>
      <c r="AG24" s="436">
        <f>'[5]2016-17'!C34</f>
        <v>0.44762136825364068</v>
      </c>
      <c r="AH24" s="426"/>
    </row>
    <row r="25" spans="1:34">
      <c r="A25" s="424"/>
      <c r="B25" s="425" t="s">
        <v>174</v>
      </c>
      <c r="C25" s="431">
        <v>0.33400000000000002</v>
      </c>
      <c r="D25" s="431">
        <v>0.35099999999999998</v>
      </c>
      <c r="E25" s="431">
        <v>0.34399999999999997</v>
      </c>
      <c r="F25" s="431">
        <v>0.35899999999999999</v>
      </c>
      <c r="G25" s="431">
        <v>0.373</v>
      </c>
      <c r="H25" s="431">
        <v>0.38</v>
      </c>
      <c r="I25" s="431">
        <v>0.376</v>
      </c>
      <c r="J25" s="431">
        <v>0.38400000000000001</v>
      </c>
      <c r="K25" s="431">
        <v>0.38900000000000001</v>
      </c>
      <c r="L25" s="431">
        <v>0.38900000000000001</v>
      </c>
      <c r="M25" s="431">
        <v>0.38100000000000001</v>
      </c>
      <c r="N25" s="431">
        <v>0.38400000000000001</v>
      </c>
      <c r="O25" s="431">
        <v>0.38200000000000001</v>
      </c>
      <c r="P25" s="431">
        <v>0.38400000000000001</v>
      </c>
      <c r="Q25" s="431">
        <v>0.38400000000000001</v>
      </c>
      <c r="R25" s="431">
        <v>0.376</v>
      </c>
      <c r="S25" s="431">
        <v>0.36599999999999999</v>
      </c>
      <c r="T25" s="431">
        <v>0.35199999999999998</v>
      </c>
      <c r="U25" s="431">
        <v>0.34100000000000003</v>
      </c>
      <c r="V25" s="431">
        <v>0.33600000000000002</v>
      </c>
      <c r="W25" s="431">
        <v>0.33500000000000002</v>
      </c>
      <c r="X25" s="431">
        <f>'[5]2007-08'!D43</f>
        <v>0.31238982630937068</v>
      </c>
      <c r="Y25" s="431">
        <f>'[5]2008-09'!D42</f>
        <v>0.29427527931022268</v>
      </c>
      <c r="Z25" s="431">
        <f>'[5]2009-10'!D42</f>
        <v>0.27940079298329801</v>
      </c>
      <c r="AA25" s="431">
        <f>'[5]2010-11'!D33</f>
        <v>0.2779965016076365</v>
      </c>
      <c r="AB25" s="431">
        <f>'[5]2011-12'!D34</f>
        <v>0.28335876216964395</v>
      </c>
      <c r="AC25" s="431">
        <f>'[5]2012-13'!D34</f>
        <v>0.22249628926828913</v>
      </c>
      <c r="AD25" s="431">
        <f>'[5]2013-14_updated'!C33</f>
        <v>0.23232698421215572</v>
      </c>
      <c r="AE25" s="436">
        <f>'[5]2014-15_new'!C33</f>
        <v>0.23945398716298463</v>
      </c>
      <c r="AF25" s="436">
        <f>'[5]2015-16'!D34</f>
        <v>0.25596745322501419</v>
      </c>
      <c r="AG25" s="436">
        <f>'[5]2016-17'!D34</f>
        <v>0.2631685629077935</v>
      </c>
      <c r="AH25" s="426"/>
    </row>
    <row r="26" spans="1:34">
      <c r="A26" s="424"/>
      <c r="B26" s="425" t="s">
        <v>545</v>
      </c>
      <c r="C26" s="431">
        <v>0.248</v>
      </c>
      <c r="D26" s="431">
        <v>0.26900000000000002</v>
      </c>
      <c r="E26" s="431">
        <v>0.27700000000000002</v>
      </c>
      <c r="F26" s="431">
        <v>0.23100000000000001</v>
      </c>
      <c r="G26" s="431">
        <v>0.16800000000000001</v>
      </c>
      <c r="H26" s="431">
        <v>0.13700000000000001</v>
      </c>
      <c r="I26" s="431">
        <v>9.9000000000000005E-2</v>
      </c>
      <c r="J26" s="431">
        <v>9.5000000000000001E-2</v>
      </c>
      <c r="K26" s="431">
        <v>8.7999999999999995E-2</v>
      </c>
      <c r="L26" s="431">
        <v>7.1999999999999995E-2</v>
      </c>
      <c r="M26" s="431">
        <v>7.8E-2</v>
      </c>
      <c r="N26" s="431">
        <v>7.6999999999999999E-2</v>
      </c>
      <c r="O26" s="431">
        <v>8.5999999999999993E-2</v>
      </c>
      <c r="P26" s="431">
        <v>9.5000000000000001E-2</v>
      </c>
      <c r="Q26" s="431">
        <v>0.107</v>
      </c>
      <c r="R26" s="431">
        <v>0.12</v>
      </c>
      <c r="S26" s="431">
        <v>0.13100000000000001</v>
      </c>
      <c r="T26" s="431">
        <v>0.14599999999999999</v>
      </c>
      <c r="U26" s="431">
        <v>0.16</v>
      </c>
      <c r="V26" s="431">
        <v>0.17100000000000001</v>
      </c>
      <c r="W26" s="431">
        <v>0.17799999999999999</v>
      </c>
      <c r="X26" s="431">
        <f>'[5]2007-08'!D44</f>
        <v>0.21447926147336227</v>
      </c>
      <c r="Y26" s="431">
        <f>'[5]2008-09'!D43</f>
        <v>0.24249828046954092</v>
      </c>
      <c r="Z26" s="431">
        <f>'[5]2009-10'!D43</f>
        <v>0.25634820256918839</v>
      </c>
      <c r="AA26" s="431">
        <f>'[5]2010-11'!D34</f>
        <v>0.23700379904663751</v>
      </c>
      <c r="AB26" s="431">
        <f>'[5]2011-12'!D35</f>
        <v>0.21229152117064354</v>
      </c>
      <c r="AC26" s="431">
        <f>'[5]2012-13'!D35</f>
        <v>0.21850501595625832</v>
      </c>
      <c r="AD26" s="431">
        <f>'[5]2013-14_updated'!C34</f>
        <v>0.207839574312602</v>
      </c>
      <c r="AE26" s="436">
        <f>'[5]2014-15_new'!C34</f>
        <v>0.19409405889630676</v>
      </c>
      <c r="AF26" s="436">
        <f>'[5]2015-16'!E34</f>
        <v>0.17298352230634628</v>
      </c>
      <c r="AG26" s="436">
        <f>'[5]2016-17'!E34</f>
        <v>0.1558531627694042</v>
      </c>
      <c r="AH26" s="426"/>
    </row>
    <row r="27" spans="1:34">
      <c r="A27" s="430" t="s">
        <v>549</v>
      </c>
      <c r="B27" s="430"/>
      <c r="C27" s="430"/>
      <c r="D27" s="429"/>
      <c r="E27" s="429"/>
      <c r="F27" s="429"/>
      <c r="G27" s="429"/>
      <c r="H27" s="429"/>
      <c r="I27" s="429"/>
      <c r="J27" s="429"/>
      <c r="K27" s="429"/>
      <c r="L27" s="429"/>
      <c r="M27" s="429"/>
      <c r="N27" s="429"/>
      <c r="O27" s="429"/>
      <c r="P27" s="429"/>
      <c r="Q27" s="429"/>
      <c r="R27" s="429"/>
      <c r="S27" s="429"/>
      <c r="T27" s="429"/>
      <c r="U27" s="429"/>
      <c r="V27" s="429"/>
      <c r="W27" s="429"/>
      <c r="X27" s="429"/>
      <c r="Y27" s="429"/>
      <c r="Z27" s="429"/>
      <c r="AA27" s="429"/>
      <c r="AB27" s="429"/>
      <c r="AC27" s="429"/>
      <c r="AD27" s="429"/>
      <c r="AE27" s="428"/>
      <c r="AF27" s="428"/>
      <c r="AG27" s="428"/>
    </row>
    <row r="28" spans="1:34">
      <c r="A28" s="424"/>
      <c r="B28" s="425" t="s">
        <v>147</v>
      </c>
      <c r="C28" s="431" t="s">
        <v>154</v>
      </c>
      <c r="D28" s="431" t="s">
        <v>154</v>
      </c>
      <c r="E28" s="431" t="s">
        <v>154</v>
      </c>
      <c r="F28" s="431" t="s">
        <v>154</v>
      </c>
      <c r="G28" s="431" t="s">
        <v>154</v>
      </c>
      <c r="H28" s="431" t="s">
        <v>154</v>
      </c>
      <c r="I28" s="431">
        <v>6.7000000000000004E-2</v>
      </c>
      <c r="J28" s="431">
        <v>4.2999999999999997E-2</v>
      </c>
      <c r="K28" s="431">
        <v>4.9000000000000002E-2</v>
      </c>
      <c r="L28" s="431">
        <v>4.8000000000000001E-2</v>
      </c>
      <c r="M28" s="431">
        <v>4.7E-2</v>
      </c>
      <c r="N28" s="431">
        <v>4.7E-2</v>
      </c>
      <c r="O28" s="431">
        <v>4.2999999999999997E-2</v>
      </c>
      <c r="P28" s="431">
        <v>4.1000000000000002E-2</v>
      </c>
      <c r="Q28" s="431">
        <v>4.1000000000000002E-2</v>
      </c>
      <c r="R28" s="431">
        <v>4.4999999999999998E-2</v>
      </c>
      <c r="S28" s="431">
        <v>5.0999999999999997E-2</v>
      </c>
      <c r="T28" s="431">
        <v>5.6000000000000001E-2</v>
      </c>
      <c r="U28" s="431">
        <v>5.8999999999999997E-2</v>
      </c>
      <c r="V28" s="431">
        <v>5.8999999999999997E-2</v>
      </c>
      <c r="W28" s="431">
        <v>0.06</v>
      </c>
      <c r="X28" s="431">
        <f>'[5]2007-08'!H41</f>
        <v>6.43594870293763E-2</v>
      </c>
      <c r="Y28" s="431">
        <f>'[5]2008-09'!H40</f>
        <v>7.3075746362685379E-2</v>
      </c>
      <c r="Z28" s="431">
        <f>'[5]2009-10'!H40</f>
        <v>8.538337268889197E-2</v>
      </c>
      <c r="AA28" s="431">
        <f>'[5]2010-11'!L31</f>
        <v>9.3956457079118413E-2</v>
      </c>
      <c r="AB28" s="431">
        <f>'[5]2011-12'!L32</f>
        <v>9.8560012083418427E-2</v>
      </c>
      <c r="AC28" s="431">
        <f>'[5]2012-13'!H32</f>
        <v>8.0024454606094322E-2</v>
      </c>
      <c r="AD28" s="431">
        <f>'[5]2013-14_updated'!D31</f>
        <v>7.3163804799044219E-2</v>
      </c>
      <c r="AE28" s="439">
        <f>'[5]2014-15_new'!D31</f>
        <v>6.6694058615881041E-2</v>
      </c>
      <c r="AF28" s="439">
        <f>'[5]2015-16'!B35</f>
        <v>6.1541634911557015E-2</v>
      </c>
      <c r="AG28" s="436">
        <f>'[5]2016-17'!B35</f>
        <v>5.9121155076693216E-2</v>
      </c>
      <c r="AH28" s="426"/>
    </row>
    <row r="29" spans="1:34">
      <c r="A29" s="424"/>
      <c r="B29" s="425" t="s">
        <v>544</v>
      </c>
      <c r="C29" s="431" t="s">
        <v>154</v>
      </c>
      <c r="D29" s="431" t="s">
        <v>154</v>
      </c>
      <c r="E29" s="431" t="s">
        <v>154</v>
      </c>
      <c r="F29" s="431" t="s">
        <v>154</v>
      </c>
      <c r="G29" s="431" t="s">
        <v>154</v>
      </c>
      <c r="H29" s="431" t="s">
        <v>154</v>
      </c>
      <c r="I29" s="431">
        <v>0.59599999999999997</v>
      </c>
      <c r="J29" s="431">
        <v>0.36099999999999999</v>
      </c>
      <c r="K29" s="431">
        <v>0.39200000000000002</v>
      </c>
      <c r="L29" s="431">
        <v>0.42699999999999999</v>
      </c>
      <c r="M29" s="431">
        <v>0.433</v>
      </c>
      <c r="N29" s="431">
        <v>0.434</v>
      </c>
      <c r="O29" s="431">
        <v>0.42699999999999999</v>
      </c>
      <c r="P29" s="431">
        <v>0.42899999999999999</v>
      </c>
      <c r="Q29" s="431">
        <v>0.42199999999999999</v>
      </c>
      <c r="R29" s="431">
        <v>0.41799999999999998</v>
      </c>
      <c r="S29" s="431">
        <v>0.40799999999999997</v>
      </c>
      <c r="T29" s="431">
        <v>0.40100000000000002</v>
      </c>
      <c r="U29" s="431">
        <v>0.39400000000000002</v>
      </c>
      <c r="V29" s="431">
        <v>0.39300000000000002</v>
      </c>
      <c r="W29" s="431">
        <v>0.39</v>
      </c>
      <c r="X29" s="431">
        <f>'[5]2007-08'!H42</f>
        <v>0.36419180583209204</v>
      </c>
      <c r="Y29" s="431">
        <f>'[5]2008-09'!H41</f>
        <v>0.34983999639513841</v>
      </c>
      <c r="Z29" s="431">
        <f>'[5]2009-10'!H41</f>
        <v>0.34591406400373897</v>
      </c>
      <c r="AA29" s="431">
        <f>'[5]2010-11'!L32</f>
        <v>0.35318068866525443</v>
      </c>
      <c r="AB29" s="431">
        <f>'[5]2011-12'!L33</f>
        <v>0.36479199482058539</v>
      </c>
      <c r="AC29" s="431">
        <f>'[5]2012-13'!H33</f>
        <v>0.37469474463991304</v>
      </c>
      <c r="AD29" s="431">
        <f>'[5]2013-14_updated'!D32</f>
        <v>0.38181894358294649</v>
      </c>
      <c r="AE29" s="439">
        <f>'[5]2014-15_new'!D32</f>
        <v>0.39285574433561565</v>
      </c>
      <c r="AF29" s="439">
        <f>'[5]2015-16'!C35</f>
        <v>0.39836122191156514</v>
      </c>
      <c r="AG29" s="436">
        <f>'[5]2016-17'!C35</f>
        <v>0.40622229271840221</v>
      </c>
      <c r="AH29" s="426"/>
    </row>
    <row r="30" spans="1:34">
      <c r="A30" s="424"/>
      <c r="B30" s="425" t="s">
        <v>174</v>
      </c>
      <c r="C30" s="431" t="s">
        <v>154</v>
      </c>
      <c r="D30" s="431" t="s">
        <v>154</v>
      </c>
      <c r="E30" s="431" t="s">
        <v>154</v>
      </c>
      <c r="F30" s="431" t="s">
        <v>154</v>
      </c>
      <c r="G30" s="431" t="s">
        <v>154</v>
      </c>
      <c r="H30" s="431" t="s">
        <v>154</v>
      </c>
      <c r="I30" s="431">
        <v>0.28999999999999998</v>
      </c>
      <c r="J30" s="431">
        <v>0.45700000000000002</v>
      </c>
      <c r="K30" s="431">
        <v>0.43</v>
      </c>
      <c r="L30" s="431">
        <v>0.42299999999999999</v>
      </c>
      <c r="M30" s="431">
        <v>0.41499999999999998</v>
      </c>
      <c r="N30" s="431">
        <v>0.41899999999999998</v>
      </c>
      <c r="O30" s="431">
        <v>0.42</v>
      </c>
      <c r="P30" s="431">
        <v>0.41299999999999998</v>
      </c>
      <c r="Q30" s="431">
        <v>0.41</v>
      </c>
      <c r="R30" s="431">
        <v>0.39700000000000002</v>
      </c>
      <c r="S30" s="431">
        <v>0.38700000000000001</v>
      </c>
      <c r="T30" s="431">
        <v>0.36899999999999999</v>
      </c>
      <c r="U30" s="431">
        <v>0.35799999999999998</v>
      </c>
      <c r="V30" s="431">
        <v>0.35</v>
      </c>
      <c r="W30" s="431">
        <v>0.34300000000000003</v>
      </c>
      <c r="X30" s="431">
        <f>'[5]2007-08'!H43</f>
        <v>0.33194312769279022</v>
      </c>
      <c r="Y30" s="431">
        <f>'[5]2008-09'!H42</f>
        <v>0.30137995224123754</v>
      </c>
      <c r="Z30" s="431">
        <f>'[5]2009-10'!H42</f>
        <v>0.28859597484755922</v>
      </c>
      <c r="AA30" s="431">
        <f>'[5]2010-11'!L33</f>
        <v>0.29322167612036187</v>
      </c>
      <c r="AB30" s="431">
        <f>'[5]2011-12'!L34</f>
        <v>0.30138883224883134</v>
      </c>
      <c r="AC30" s="431">
        <f>'[5]2012-13'!H34</f>
        <v>0.33355104617571785</v>
      </c>
      <c r="AD30" s="431">
        <f>'[5]2013-14_updated'!D33</f>
        <v>0.34315721111933745</v>
      </c>
      <c r="AE30" s="439">
        <f>'[5]2014-15_new'!D33</f>
        <v>0.35114708797017113</v>
      </c>
      <c r="AF30" s="439">
        <f>'[5]2015-16'!D35</f>
        <v>0.36803289253951066</v>
      </c>
      <c r="AG30" s="436">
        <f>'[5]2016-17'!D35</f>
        <v>0.37590271388059304</v>
      </c>
      <c r="AH30" s="426"/>
    </row>
    <row r="31" spans="1:34">
      <c r="A31" s="424"/>
      <c r="B31" s="425" t="s">
        <v>545</v>
      </c>
      <c r="C31" s="431" t="s">
        <v>154</v>
      </c>
      <c r="D31" s="431" t="s">
        <v>154</v>
      </c>
      <c r="E31" s="431" t="s">
        <v>154</v>
      </c>
      <c r="F31" s="431" t="s">
        <v>154</v>
      </c>
      <c r="G31" s="431" t="s">
        <v>154</v>
      </c>
      <c r="H31" s="431" t="s">
        <v>154</v>
      </c>
      <c r="I31" s="431">
        <v>4.7E-2</v>
      </c>
      <c r="J31" s="431">
        <v>0.13900000000000001</v>
      </c>
      <c r="K31" s="431">
        <v>0.129</v>
      </c>
      <c r="L31" s="431">
        <v>0.10199999999999999</v>
      </c>
      <c r="M31" s="431">
        <v>0.105</v>
      </c>
      <c r="N31" s="431">
        <v>0.1</v>
      </c>
      <c r="O31" s="431">
        <v>0.11</v>
      </c>
      <c r="P31" s="431">
        <v>0.11700000000000001</v>
      </c>
      <c r="Q31" s="431">
        <v>0.127</v>
      </c>
      <c r="R31" s="431">
        <v>0.14000000000000001</v>
      </c>
      <c r="S31" s="431">
        <v>0.154</v>
      </c>
      <c r="T31" s="431">
        <v>0.17399999999999999</v>
      </c>
      <c r="U31" s="431">
        <v>0.189</v>
      </c>
      <c r="V31" s="431">
        <v>0.19700000000000001</v>
      </c>
      <c r="W31" s="431">
        <v>0.20599999999999999</v>
      </c>
      <c r="X31" s="431">
        <f>'[5]2007-08'!H44</f>
        <v>0.23950557944574147</v>
      </c>
      <c r="Y31" s="431">
        <f>'[5]2008-09'!H43</f>
        <v>0.27570430500093868</v>
      </c>
      <c r="Z31" s="431">
        <f>'[5]2009-10'!H43</f>
        <v>0.28010658845980979</v>
      </c>
      <c r="AA31" s="431">
        <f>'[5]2010-11'!L34</f>
        <v>0.25964117813526527</v>
      </c>
      <c r="AB31" s="431">
        <f>'[5]2011-12'!L35</f>
        <v>0.23525916084716486</v>
      </c>
      <c r="AC31" s="431">
        <f>'[5]2012-13'!H35</f>
        <v>0.21172975457827478</v>
      </c>
      <c r="AD31" s="431">
        <f>'[5]2013-14_updated'!D34</f>
        <v>0.20186004049867187</v>
      </c>
      <c r="AE31" s="439">
        <f>'[5]2014-15_new'!D34</f>
        <v>0.1893031090783322</v>
      </c>
      <c r="AF31" s="439">
        <f>'[5]2015-16'!E35</f>
        <v>0.17206425063736716</v>
      </c>
      <c r="AG31" s="436">
        <f>'[5]2016-17'!E35</f>
        <v>0.1587538383243115</v>
      </c>
      <c r="AH31" s="426"/>
    </row>
    <row r="32" spans="1:34">
      <c r="A32" s="1142" t="s">
        <v>37</v>
      </c>
      <c r="B32" s="1142"/>
      <c r="C32" s="429"/>
      <c r="D32" s="429"/>
      <c r="E32" s="429"/>
      <c r="F32" s="429"/>
      <c r="G32" s="429"/>
      <c r="H32" s="429"/>
      <c r="I32" s="429"/>
      <c r="J32" s="429"/>
      <c r="K32" s="429"/>
      <c r="L32" s="429"/>
      <c r="M32" s="429"/>
      <c r="N32" s="429"/>
      <c r="O32" s="429"/>
      <c r="P32" s="429"/>
      <c r="Q32" s="429"/>
      <c r="R32" s="429"/>
      <c r="S32" s="429"/>
      <c r="T32" s="429"/>
      <c r="U32" s="429"/>
      <c r="V32" s="429"/>
      <c r="W32" s="429"/>
      <c r="X32" s="429"/>
      <c r="Y32" s="429"/>
      <c r="Z32" s="429"/>
      <c r="AA32" s="429"/>
      <c r="AB32" s="429"/>
      <c r="AC32" s="429"/>
      <c r="AD32" s="429"/>
      <c r="AE32" s="428"/>
      <c r="AF32" s="428"/>
      <c r="AG32" s="428"/>
    </row>
    <row r="33" spans="1:33">
      <c r="A33" s="424"/>
      <c r="B33" s="425" t="s">
        <v>147</v>
      </c>
      <c r="C33" s="431">
        <v>2.5999999999999999E-2</v>
      </c>
      <c r="D33" s="431">
        <v>3.1E-2</v>
      </c>
      <c r="E33" s="431">
        <v>0.03</v>
      </c>
      <c r="F33" s="431">
        <v>3.4000000000000002E-2</v>
      </c>
      <c r="G33" s="431">
        <v>3.5999999999999997E-2</v>
      </c>
      <c r="H33" s="431">
        <v>3.6999999999999998E-2</v>
      </c>
      <c r="I33" s="431">
        <v>2.9000000000000001E-2</v>
      </c>
      <c r="J33" s="431">
        <v>1.6E-2</v>
      </c>
      <c r="K33" s="431">
        <v>1.2E-2</v>
      </c>
      <c r="L33" s="431">
        <v>8.9999999999999993E-3</v>
      </c>
      <c r="M33" s="431">
        <v>8.9999999999999993E-3</v>
      </c>
      <c r="N33" s="431">
        <v>8.9999999999999993E-3</v>
      </c>
      <c r="O33" s="431">
        <v>8.9999999999999993E-3</v>
      </c>
      <c r="P33" s="431">
        <v>8.0000000000000002E-3</v>
      </c>
      <c r="Q33" s="431">
        <v>7.0000000000000001E-3</v>
      </c>
      <c r="R33" s="431">
        <v>8.0000000000000002E-3</v>
      </c>
      <c r="S33" s="431">
        <v>8.0000000000000002E-3</v>
      </c>
      <c r="T33" s="431">
        <v>8.9999999999999993E-3</v>
      </c>
      <c r="U33" s="431">
        <v>0.01</v>
      </c>
      <c r="V33" s="431">
        <v>0.01</v>
      </c>
      <c r="W33" s="431">
        <v>8.9999999999999993E-3</v>
      </c>
      <c r="X33" s="431">
        <f>'[5]2007-08'!L41</f>
        <v>1.5162431402315161E-2</v>
      </c>
      <c r="Y33" s="431">
        <f>'[5]2008-09'!L40</f>
        <v>1.3469084642786375E-2</v>
      </c>
      <c r="Z33" s="431">
        <f>'[5]2009-10'!L40</f>
        <v>1.289547380780889E-2</v>
      </c>
      <c r="AA33" s="431">
        <f>'[5]2010-11'!T31</f>
        <v>1.2788633338842344E-2</v>
      </c>
      <c r="AB33" s="431">
        <f>'[5]2011-12'!T32</f>
        <v>1.3088287528571869E-2</v>
      </c>
      <c r="AC33" s="431">
        <f>'[5]2012-13'!T32</f>
        <v>1.2167761225815903E-2</v>
      </c>
      <c r="AD33" s="431">
        <f>'[5]2013-14_updated'!E31</f>
        <v>1.2614566542038333E-2</v>
      </c>
      <c r="AE33" s="436">
        <f>'[5]2014-15_new'!E31</f>
        <v>1.3124067067629941E-2</v>
      </c>
      <c r="AF33" s="436">
        <f>'[5]2015-16'!B36</f>
        <v>1.3108149263234578E-2</v>
      </c>
      <c r="AG33" s="436">
        <f>'[5]2016-17'!B36</f>
        <v>1.3101802496326821E-2</v>
      </c>
    </row>
    <row r="34" spans="1:33">
      <c r="A34" s="424"/>
      <c r="B34" s="425" t="s">
        <v>544</v>
      </c>
      <c r="C34" s="431">
        <v>0.33700000000000002</v>
      </c>
      <c r="D34" s="431">
        <v>0.375</v>
      </c>
      <c r="E34" s="431">
        <v>0.39100000000000001</v>
      </c>
      <c r="F34" s="431">
        <v>0.41199999999999998</v>
      </c>
      <c r="G34" s="431">
        <v>0.42799999999999999</v>
      </c>
      <c r="H34" s="431">
        <v>0.438</v>
      </c>
      <c r="I34" s="431">
        <v>0.38500000000000001</v>
      </c>
      <c r="J34" s="431">
        <v>0.33300000000000002</v>
      </c>
      <c r="K34" s="431">
        <v>0.35199999999999998</v>
      </c>
      <c r="L34" s="431">
        <v>0.377</v>
      </c>
      <c r="M34" s="431">
        <v>0.379</v>
      </c>
      <c r="N34" s="431">
        <v>0.38200000000000001</v>
      </c>
      <c r="O34" s="431">
        <v>0.39200000000000002</v>
      </c>
      <c r="P34" s="431">
        <v>0.38400000000000001</v>
      </c>
      <c r="Q34" s="431">
        <v>0.375</v>
      </c>
      <c r="R34" s="431">
        <v>0.375</v>
      </c>
      <c r="S34" s="431">
        <v>0.38700000000000001</v>
      </c>
      <c r="T34" s="431">
        <v>0.39500000000000002</v>
      </c>
      <c r="U34" s="431">
        <v>0.39300000000000002</v>
      </c>
      <c r="V34" s="431">
        <v>0.39800000000000002</v>
      </c>
      <c r="W34" s="431">
        <v>0.36899999999999999</v>
      </c>
      <c r="X34" s="431">
        <f>'[5]2007-08'!L42</f>
        <v>0.40860605050636389</v>
      </c>
      <c r="Y34" s="431">
        <f>'[5]2008-09'!L41</f>
        <v>0.40831179152734748</v>
      </c>
      <c r="Z34" s="431">
        <f>'[5]2009-10'!L41</f>
        <v>0.41844684894436845</v>
      </c>
      <c r="AA34" s="431">
        <f>'[5]2010-11'!T32</f>
        <v>0.42437158307273232</v>
      </c>
      <c r="AB34" s="431">
        <f>'[5]2011-12'!T33</f>
        <v>0.44748944123072198</v>
      </c>
      <c r="AC34" s="431">
        <f>'[5]2012-13'!T33</f>
        <v>0.45967869703454201</v>
      </c>
      <c r="AD34" s="431">
        <f>'[5]2013-14_updated'!E32</f>
        <v>0.46910664491742915</v>
      </c>
      <c r="AE34" s="436">
        <f>'[5]2014-15_new'!E32</f>
        <v>0.48288569289546052</v>
      </c>
      <c r="AF34" s="436">
        <f>'[5]2015-16'!C36</f>
        <v>0.49223316174912185</v>
      </c>
      <c r="AG34" s="436">
        <f>'[5]2016-17'!C36</f>
        <v>0.50381639844537929</v>
      </c>
    </row>
    <row r="35" spans="1:33">
      <c r="A35" s="424"/>
      <c r="B35" s="425" t="s">
        <v>174</v>
      </c>
      <c r="C35" s="431">
        <v>0.34499999999999997</v>
      </c>
      <c r="D35" s="431">
        <v>0.31</v>
      </c>
      <c r="E35" s="431">
        <v>0.32</v>
      </c>
      <c r="F35" s="431">
        <v>0.32500000000000001</v>
      </c>
      <c r="G35" s="431">
        <v>0.35199999999999998</v>
      </c>
      <c r="H35" s="431">
        <v>0.36099999999999999</v>
      </c>
      <c r="I35" s="431">
        <v>0.42099999999999999</v>
      </c>
      <c r="J35" s="431">
        <v>0.47899999999999998</v>
      </c>
      <c r="K35" s="431">
        <v>0.503</v>
      </c>
      <c r="L35" s="431">
        <v>0.503</v>
      </c>
      <c r="M35" s="431">
        <v>0.499</v>
      </c>
      <c r="N35" s="431">
        <v>0.49099999999999999</v>
      </c>
      <c r="O35" s="431">
        <v>0.47</v>
      </c>
      <c r="P35" s="431">
        <v>0.46100000000000002</v>
      </c>
      <c r="Q35" s="431">
        <v>0.45900000000000002</v>
      </c>
      <c r="R35" s="431">
        <v>0.44700000000000001</v>
      </c>
      <c r="S35" s="431">
        <v>0.439</v>
      </c>
      <c r="T35" s="431">
        <v>0.432</v>
      </c>
      <c r="U35" s="431">
        <v>0.43099999999999999</v>
      </c>
      <c r="V35" s="431">
        <v>0.435</v>
      </c>
      <c r="W35" s="431">
        <v>0.496</v>
      </c>
      <c r="X35" s="431">
        <f>'[5]2007-08'!L43</f>
        <v>0.42956196926918938</v>
      </c>
      <c r="Y35" s="431">
        <f>'[5]2008-09'!L42</f>
        <v>0.42367019992385446</v>
      </c>
      <c r="Z35" s="431">
        <f>'[5]2009-10'!L42</f>
        <v>0.41355928639018619</v>
      </c>
      <c r="AA35" s="431">
        <f>'[5]2010-11'!T33</f>
        <v>0.40702241081765989</v>
      </c>
      <c r="AB35" s="431">
        <f>'[5]2011-12'!T34</f>
        <v>0.42049508784619605</v>
      </c>
      <c r="AC35" s="431">
        <f>'[5]2012-13'!T34</f>
        <v>0.43371657305683398</v>
      </c>
      <c r="AD35" s="431">
        <f>'[5]2013-14_updated'!E33</f>
        <v>0.43535395720627895</v>
      </c>
      <c r="AE35" s="436">
        <f>'[5]2014-15_new'!E33</f>
        <v>0.42990586682390913</v>
      </c>
      <c r="AF35" s="436">
        <f>'[5]2015-16'!D36</f>
        <v>0.41750814827953148</v>
      </c>
      <c r="AG35" s="436">
        <f>'[5]2016-17'!D36</f>
        <v>0.41704814362676423</v>
      </c>
    </row>
    <row r="36" spans="1:33">
      <c r="A36" s="424"/>
      <c r="B36" s="425" t="s">
        <v>545</v>
      </c>
      <c r="C36" s="431">
        <v>0.29099999999999998</v>
      </c>
      <c r="D36" s="431">
        <v>0.28399999999999997</v>
      </c>
      <c r="E36" s="431">
        <v>0.25900000000000001</v>
      </c>
      <c r="F36" s="431">
        <v>0.22900000000000001</v>
      </c>
      <c r="G36" s="431">
        <v>0.184</v>
      </c>
      <c r="H36" s="431">
        <v>0.16400000000000001</v>
      </c>
      <c r="I36" s="431">
        <v>0.16500000000000001</v>
      </c>
      <c r="J36" s="431">
        <v>0.17299999999999999</v>
      </c>
      <c r="K36" s="431">
        <v>0.13400000000000001</v>
      </c>
      <c r="L36" s="431">
        <v>0.111</v>
      </c>
      <c r="M36" s="431">
        <v>0.113</v>
      </c>
      <c r="N36" s="431">
        <v>0.11799999999999999</v>
      </c>
      <c r="O36" s="431">
        <v>0.129</v>
      </c>
      <c r="P36" s="431">
        <v>0.14699999999999999</v>
      </c>
      <c r="Q36" s="431">
        <v>0.159</v>
      </c>
      <c r="R36" s="431">
        <v>0.17</v>
      </c>
      <c r="S36" s="431">
        <v>0.16600000000000001</v>
      </c>
      <c r="T36" s="431">
        <v>0.16400000000000001</v>
      </c>
      <c r="U36" s="431">
        <v>0.16600000000000001</v>
      </c>
      <c r="V36" s="431">
        <v>0.157</v>
      </c>
      <c r="W36" s="431">
        <v>0.127</v>
      </c>
      <c r="X36" s="431">
        <f>'[5]2007-08'!L44</f>
        <v>0.14666954882213151</v>
      </c>
      <c r="Y36" s="431">
        <f>'[5]2008-09'!L43</f>
        <v>0.15454892390601171</v>
      </c>
      <c r="Z36" s="431">
        <f>'[5]2009-10'!L43</f>
        <v>0.15509839085763644</v>
      </c>
      <c r="AA36" s="431">
        <f>'[5]2010-11'!T34</f>
        <v>0.15581737277076549</v>
      </c>
      <c r="AB36" s="431">
        <f>'[5]2011-12'!T35</f>
        <v>0.1189271833945101</v>
      </c>
      <c r="AC36" s="431">
        <f>'[5]2012-13'!T35</f>
        <v>9.4436968682808112E-2</v>
      </c>
      <c r="AD36" s="431">
        <f>'[5]2013-14_updated'!E34</f>
        <v>8.2924831334253588E-2</v>
      </c>
      <c r="AE36" s="436">
        <f>'[5]2014-15_new'!E34</f>
        <v>7.408437321300046E-2</v>
      </c>
      <c r="AF36" s="436">
        <f>'[5]2015-16'!E36</f>
        <v>7.7150540708112086E-2</v>
      </c>
      <c r="AG36" s="436">
        <f>'[5]2016-17'!E36</f>
        <v>6.60336554315296E-2</v>
      </c>
    </row>
    <row r="37" spans="1:33">
      <c r="A37" s="1142" t="s">
        <v>38</v>
      </c>
      <c r="B37" s="1142"/>
      <c r="C37" s="429"/>
      <c r="D37" s="429"/>
      <c r="E37" s="429"/>
      <c r="F37" s="429"/>
      <c r="G37" s="429"/>
      <c r="H37" s="429"/>
      <c r="I37" s="429"/>
      <c r="J37" s="429"/>
      <c r="K37" s="429"/>
      <c r="L37" s="429"/>
      <c r="M37" s="429"/>
      <c r="N37" s="429"/>
      <c r="O37" s="429"/>
      <c r="P37" s="429"/>
      <c r="Q37" s="429"/>
      <c r="R37" s="429"/>
      <c r="S37" s="429"/>
      <c r="T37" s="429"/>
      <c r="U37" s="429"/>
      <c r="V37" s="429"/>
      <c r="W37" s="429"/>
      <c r="X37" s="429"/>
      <c r="Y37" s="429"/>
      <c r="Z37" s="429"/>
      <c r="AA37" s="429"/>
      <c r="AB37" s="429"/>
      <c r="AC37" s="429"/>
      <c r="AD37" s="429"/>
      <c r="AE37" s="428"/>
      <c r="AF37" s="428"/>
      <c r="AG37" s="428"/>
    </row>
    <row r="38" spans="1:33">
      <c r="A38" s="424"/>
      <c r="B38" s="425" t="s">
        <v>147</v>
      </c>
      <c r="C38" s="437" t="s">
        <v>154</v>
      </c>
      <c r="D38" s="437" t="s">
        <v>154</v>
      </c>
      <c r="E38" s="437" t="s">
        <v>154</v>
      </c>
      <c r="F38" s="437" t="s">
        <v>154</v>
      </c>
      <c r="G38" s="437" t="s">
        <v>154</v>
      </c>
      <c r="H38" s="437" t="s">
        <v>154</v>
      </c>
      <c r="I38" s="437" t="s">
        <v>154</v>
      </c>
      <c r="J38" s="437" t="s">
        <v>154</v>
      </c>
      <c r="K38" s="437" t="s">
        <v>154</v>
      </c>
      <c r="L38" s="437" t="s">
        <v>154</v>
      </c>
      <c r="M38" s="437" t="s">
        <v>154</v>
      </c>
      <c r="N38" s="437" t="s">
        <v>154</v>
      </c>
      <c r="O38" s="437" t="s">
        <v>154</v>
      </c>
      <c r="P38" s="437" t="s">
        <v>154</v>
      </c>
      <c r="Q38" s="437" t="s">
        <v>154</v>
      </c>
      <c r="R38" s="437" t="s">
        <v>154</v>
      </c>
      <c r="S38" s="437" t="s">
        <v>154</v>
      </c>
      <c r="T38" s="437" t="s">
        <v>154</v>
      </c>
      <c r="U38" s="437" t="s">
        <v>154</v>
      </c>
      <c r="V38" s="437" t="s">
        <v>154</v>
      </c>
      <c r="W38" s="437" t="s">
        <v>154</v>
      </c>
      <c r="X38" s="431">
        <f>'[5]2007-08'!P41</f>
        <v>2.1221761944549673E-5</v>
      </c>
      <c r="Y38" s="440">
        <f>'[5]2008-09'!P40</f>
        <v>2.1569951531964359E-5</v>
      </c>
      <c r="Z38" s="440">
        <f>'[5]2009-10'!P40</f>
        <v>2.0911987138868236E-5</v>
      </c>
      <c r="AA38" s="440">
        <f>'[5]2010-11'!X31</f>
        <v>1.5497356315264468E-5</v>
      </c>
      <c r="AB38" s="440">
        <f>'[5]2011-12'!X32</f>
        <v>1.1085203362375372E-5</v>
      </c>
      <c r="AC38" s="440">
        <f>'[5]2012-13'!X32</f>
        <v>8.6403350216267451E-6</v>
      </c>
      <c r="AD38" s="431">
        <f>'[5]2013-14_updated'!F31</f>
        <v>1.5812809425177614E-5</v>
      </c>
      <c r="AE38" s="436">
        <f>'[5]2014-15_new'!F31</f>
        <v>1.2430992841257397E-5</v>
      </c>
      <c r="AF38" s="436">
        <f>'[5]2015-16'!B37</f>
        <v>1.3748084630885178E-5</v>
      </c>
      <c r="AG38" s="436">
        <f>'[5]2016-17'!B37</f>
        <v>2.6257832727403732E-5</v>
      </c>
    </row>
    <row r="39" spans="1:33">
      <c r="A39" s="424"/>
      <c r="B39" s="425" t="s">
        <v>544</v>
      </c>
      <c r="C39" s="437" t="s">
        <v>154</v>
      </c>
      <c r="D39" s="437" t="s">
        <v>154</v>
      </c>
      <c r="E39" s="437" t="s">
        <v>154</v>
      </c>
      <c r="F39" s="437" t="s">
        <v>154</v>
      </c>
      <c r="G39" s="437" t="s">
        <v>154</v>
      </c>
      <c r="H39" s="437" t="s">
        <v>154</v>
      </c>
      <c r="I39" s="437" t="s">
        <v>154</v>
      </c>
      <c r="J39" s="437" t="s">
        <v>154</v>
      </c>
      <c r="K39" s="437" t="s">
        <v>154</v>
      </c>
      <c r="L39" s="437" t="s">
        <v>154</v>
      </c>
      <c r="M39" s="437" t="s">
        <v>154</v>
      </c>
      <c r="N39" s="437" t="s">
        <v>154</v>
      </c>
      <c r="O39" s="437" t="s">
        <v>154</v>
      </c>
      <c r="P39" s="437" t="s">
        <v>154</v>
      </c>
      <c r="Q39" s="437" t="s">
        <v>154</v>
      </c>
      <c r="R39" s="437" t="s">
        <v>154</v>
      </c>
      <c r="S39" s="437" t="s">
        <v>154</v>
      </c>
      <c r="T39" s="437" t="s">
        <v>154</v>
      </c>
      <c r="U39" s="437" t="s">
        <v>154</v>
      </c>
      <c r="V39" s="437" t="s">
        <v>154</v>
      </c>
      <c r="W39" s="437" t="s">
        <v>154</v>
      </c>
      <c r="X39" s="431">
        <f>'[5]2007-08'!P42</f>
        <v>0.20874408770421077</v>
      </c>
      <c r="Y39" s="441">
        <f>'[5]2008-09'!P41</f>
        <v>0.21596494906595762</v>
      </c>
      <c r="Z39" s="441">
        <f>'[5]2009-10'!P41</f>
        <v>0.22687038781044569</v>
      </c>
      <c r="AA39" s="441">
        <f>'[5]2010-11'!X32</f>
        <v>0.23302302471487679</v>
      </c>
      <c r="AB39" s="441">
        <f>'[5]2011-12'!X33</f>
        <v>0.24234840798880072</v>
      </c>
      <c r="AC39" s="441">
        <f>'[5]2012-13'!X33</f>
        <v>0.24837693225108318</v>
      </c>
      <c r="AD39" s="431">
        <f>'[5]2013-14_updated'!F32</f>
        <v>0.25446351800209804</v>
      </c>
      <c r="AE39" s="436">
        <f>'[5]2014-15_new'!F32</f>
        <v>0.25634736393269442</v>
      </c>
      <c r="AF39" s="436">
        <f>'[5]2015-16'!C37</f>
        <v>0.26006333121454733</v>
      </c>
      <c r="AG39" s="436">
        <f>'[5]2016-17'!C37</f>
        <v>0.26210093411711582</v>
      </c>
    </row>
    <row r="40" spans="1:33" s="361" customFormat="1">
      <c r="A40" s="424"/>
      <c r="B40" s="425" t="s">
        <v>174</v>
      </c>
      <c r="C40" s="437" t="s">
        <v>154</v>
      </c>
      <c r="D40" s="437" t="s">
        <v>154</v>
      </c>
      <c r="E40" s="437" t="s">
        <v>154</v>
      </c>
      <c r="F40" s="437" t="s">
        <v>154</v>
      </c>
      <c r="G40" s="437" t="s">
        <v>154</v>
      </c>
      <c r="H40" s="437" t="s">
        <v>154</v>
      </c>
      <c r="I40" s="437" t="s">
        <v>154</v>
      </c>
      <c r="J40" s="437" t="s">
        <v>154</v>
      </c>
      <c r="K40" s="437" t="s">
        <v>154</v>
      </c>
      <c r="L40" s="437" t="s">
        <v>154</v>
      </c>
      <c r="M40" s="437" t="s">
        <v>154</v>
      </c>
      <c r="N40" s="437" t="s">
        <v>154</v>
      </c>
      <c r="O40" s="437" t="s">
        <v>154</v>
      </c>
      <c r="P40" s="437" t="s">
        <v>154</v>
      </c>
      <c r="Q40" s="437" t="s">
        <v>154</v>
      </c>
      <c r="R40" s="437" t="s">
        <v>154</v>
      </c>
      <c r="S40" s="437" t="s">
        <v>154</v>
      </c>
      <c r="T40" s="437" t="s">
        <v>154</v>
      </c>
      <c r="U40" s="437" t="s">
        <v>154</v>
      </c>
      <c r="V40" s="437" t="s">
        <v>154</v>
      </c>
      <c r="W40" s="437" t="s">
        <v>154</v>
      </c>
      <c r="X40" s="431">
        <f>'[5]2007-08'!P43</f>
        <v>0.75870663185044651</v>
      </c>
      <c r="Y40" s="441">
        <f>'[5]2008-09'!P42</f>
        <v>0.7396703503931763</v>
      </c>
      <c r="Z40" s="441">
        <f>'[5]2009-10'!P42</f>
        <v>0.72320487477568485</v>
      </c>
      <c r="AA40" s="441">
        <f>'[5]2010-11'!X33</f>
        <v>0.70476768809168155</v>
      </c>
      <c r="AB40" s="441">
        <f>'[5]2011-12'!X34</f>
        <v>0.6999761016596836</v>
      </c>
      <c r="AC40" s="441">
        <f>'[5]2012-13'!X34</f>
        <v>0.69062894489196103</v>
      </c>
      <c r="AD40" s="431">
        <f>'[5]2013-14_updated'!F33</f>
        <v>0.68115667777866984</v>
      </c>
      <c r="AE40" s="436">
        <f>'[5]2014-15_new'!F33</f>
        <v>0.67999853380346376</v>
      </c>
      <c r="AF40" s="436">
        <f>'[5]2015-16'!D37</f>
        <v>0.67146483112508137</v>
      </c>
      <c r="AG40" s="436">
        <f>'[5]2016-17'!D37</f>
        <v>0.67635001652506133</v>
      </c>
    </row>
    <row r="41" spans="1:33" s="361" customFormat="1" ht="12" thickBot="1">
      <c r="A41" s="432"/>
      <c r="B41" s="432" t="s">
        <v>545</v>
      </c>
      <c r="C41" s="442" t="s">
        <v>154</v>
      </c>
      <c r="D41" s="442" t="s">
        <v>154</v>
      </c>
      <c r="E41" s="442" t="s">
        <v>154</v>
      </c>
      <c r="F41" s="442" t="s">
        <v>154</v>
      </c>
      <c r="G41" s="442" t="s">
        <v>154</v>
      </c>
      <c r="H41" s="442" t="s">
        <v>154</v>
      </c>
      <c r="I41" s="442" t="s">
        <v>154</v>
      </c>
      <c r="J41" s="442" t="s">
        <v>154</v>
      </c>
      <c r="K41" s="442" t="s">
        <v>154</v>
      </c>
      <c r="L41" s="442" t="s">
        <v>154</v>
      </c>
      <c r="M41" s="442" t="s">
        <v>154</v>
      </c>
      <c r="N41" s="442" t="s">
        <v>154</v>
      </c>
      <c r="O41" s="442" t="s">
        <v>154</v>
      </c>
      <c r="P41" s="442" t="s">
        <v>154</v>
      </c>
      <c r="Q41" s="442" t="s">
        <v>154</v>
      </c>
      <c r="R41" s="442" t="s">
        <v>154</v>
      </c>
      <c r="S41" s="442" t="s">
        <v>154</v>
      </c>
      <c r="T41" s="442" t="s">
        <v>154</v>
      </c>
      <c r="U41" s="442" t="s">
        <v>154</v>
      </c>
      <c r="V41" s="442" t="s">
        <v>154</v>
      </c>
      <c r="W41" s="442" t="s">
        <v>154</v>
      </c>
      <c r="X41" s="442">
        <f>'[5]2007-08'!P44</f>
        <v>3.2528058683398121E-2</v>
      </c>
      <c r="Y41" s="442">
        <f>'[5]2008-09'!P43</f>
        <v>4.4343130589334132E-2</v>
      </c>
      <c r="Z41" s="442">
        <f>'[5]2009-10'!P43</f>
        <v>4.9903825426730615E-2</v>
      </c>
      <c r="AA41" s="442">
        <f>'[5]2010-11'!X34</f>
        <v>6.2193789837126402E-2</v>
      </c>
      <c r="AB41" s="442">
        <f>'[5]2011-12'!X35</f>
        <v>5.7664405148153283E-2</v>
      </c>
      <c r="AC41" s="442">
        <f>'[5]2012-13'!X35</f>
        <v>6.0985482521934142E-2</v>
      </c>
      <c r="AD41" s="442">
        <f>'[5]2013-14_updated'!F34</f>
        <v>6.4363991409806934E-2</v>
      </c>
      <c r="AE41" s="443">
        <f>'[5]2014-15_new'!F34</f>
        <v>6.364167127100058E-2</v>
      </c>
      <c r="AF41" s="443">
        <f>'[5]2015-16'!E37</f>
        <v>6.8458089575740441E-2</v>
      </c>
      <c r="AG41" s="443">
        <f>'[5]2016-17'!E37</f>
        <v>6.1522791525095433E-2</v>
      </c>
    </row>
    <row r="42" spans="1:33" s="361" customFormat="1" ht="37.5" customHeight="1">
      <c r="A42" s="433" t="s">
        <v>701</v>
      </c>
      <c r="B42" s="433"/>
      <c r="C42" s="433"/>
      <c r="D42" s="433"/>
      <c r="E42" s="433"/>
      <c r="F42" s="433"/>
      <c r="G42" s="433"/>
      <c r="H42" s="418"/>
      <c r="I42" s="418"/>
      <c r="J42" s="418"/>
      <c r="K42" s="418"/>
      <c r="L42" s="418"/>
      <c r="M42" s="418"/>
      <c r="N42" s="418"/>
      <c r="O42" s="418"/>
      <c r="P42" s="418"/>
      <c r="Q42" s="418"/>
      <c r="R42" s="418"/>
      <c r="S42" s="418"/>
      <c r="T42" s="418"/>
      <c r="U42" s="418"/>
      <c r="V42" s="418"/>
      <c r="W42" s="418"/>
      <c r="X42" s="418"/>
      <c r="Y42" s="418"/>
      <c r="Z42" s="418"/>
      <c r="AA42" s="418"/>
      <c r="AB42" s="418"/>
      <c r="AC42" s="418"/>
      <c r="AD42" s="418"/>
    </row>
    <row r="43" spans="1:33" s="361" customFormat="1" ht="31.5" customHeight="1">
      <c r="A43" s="434" t="s">
        <v>550</v>
      </c>
      <c r="B43" s="434"/>
      <c r="C43" s="434"/>
      <c r="D43" s="434"/>
      <c r="E43" s="434"/>
      <c r="F43" s="434"/>
      <c r="G43" s="434"/>
      <c r="H43" s="418"/>
      <c r="I43" s="418"/>
      <c r="J43" s="418"/>
      <c r="K43" s="418"/>
      <c r="L43" s="418"/>
      <c r="M43" s="418"/>
      <c r="N43" s="418"/>
      <c r="O43" s="418"/>
      <c r="P43" s="418"/>
      <c r="Q43" s="418"/>
      <c r="R43" s="418"/>
      <c r="S43" s="418"/>
      <c r="T43" s="418"/>
      <c r="U43" s="418"/>
      <c r="V43" s="418"/>
      <c r="W43" s="418"/>
      <c r="X43" s="418"/>
      <c r="Y43" s="418"/>
      <c r="Z43" s="418"/>
      <c r="AA43" s="418"/>
      <c r="AB43" s="418"/>
      <c r="AC43" s="418"/>
      <c r="AD43" s="418"/>
    </row>
    <row r="44" spans="1:33" s="361" customFormat="1" ht="22.9" customHeight="1">
      <c r="A44" s="1143" t="s">
        <v>537</v>
      </c>
      <c r="B44" s="1143"/>
      <c r="C44" s="1143"/>
      <c r="D44" s="1143"/>
      <c r="E44" s="1143"/>
      <c r="F44" s="418"/>
      <c r="G44" s="418"/>
      <c r="H44" s="418"/>
      <c r="I44" s="418"/>
      <c r="J44" s="418"/>
      <c r="K44" s="418"/>
      <c r="L44" s="418"/>
      <c r="M44" s="418"/>
      <c r="N44" s="418"/>
      <c r="O44" s="418"/>
      <c r="P44" s="418"/>
      <c r="Q44" s="418"/>
      <c r="R44" s="418"/>
      <c r="S44" s="418"/>
      <c r="T44" s="418"/>
      <c r="U44" s="418"/>
      <c r="V44" s="418"/>
      <c r="W44" s="418"/>
      <c r="X44" s="418"/>
      <c r="Y44" s="418"/>
      <c r="Z44" s="418"/>
      <c r="AA44" s="418"/>
      <c r="AB44" s="418"/>
      <c r="AC44" s="418"/>
      <c r="AD44" s="418"/>
    </row>
    <row r="45" spans="1:33" s="361" customFormat="1">
      <c r="A45" s="424"/>
      <c r="B45" s="424"/>
      <c r="C45" s="418"/>
      <c r="D45" s="418"/>
      <c r="E45" s="418"/>
      <c r="F45" s="418"/>
      <c r="G45" s="418"/>
      <c r="H45" s="418"/>
      <c r="I45" s="418"/>
      <c r="J45" s="418"/>
      <c r="K45" s="418"/>
      <c r="L45" s="418"/>
      <c r="M45" s="418"/>
      <c r="N45" s="418"/>
      <c r="O45" s="418"/>
      <c r="P45" s="418"/>
      <c r="Q45" s="418"/>
      <c r="R45" s="418"/>
      <c r="S45" s="418"/>
      <c r="T45" s="418"/>
      <c r="U45" s="418"/>
      <c r="V45" s="418"/>
      <c r="W45" s="418"/>
      <c r="X45" s="418"/>
      <c r="Y45" s="418"/>
      <c r="Z45" s="418"/>
      <c r="AA45" s="418"/>
      <c r="AB45" s="418"/>
      <c r="AC45" s="418"/>
      <c r="AD45" s="418"/>
    </row>
  </sheetData>
  <mergeCells count="9">
    <mergeCell ref="A32:B32"/>
    <mergeCell ref="A37:B37"/>
    <mergeCell ref="A44:E44"/>
    <mergeCell ref="A1:K1"/>
    <mergeCell ref="A2:B2"/>
    <mergeCell ref="A7:B7"/>
    <mergeCell ref="A12:B12"/>
    <mergeCell ref="A17:B17"/>
    <mergeCell ref="A22:C2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70A6F-F7BD-4ACF-AEAD-355653315BFC}">
  <sheetPr>
    <tabColor theme="5" tint="0.39997558519241921"/>
    <pageSetUpPr fitToPage="1"/>
  </sheetPr>
  <dimension ref="A1:S53"/>
  <sheetViews>
    <sheetView zoomScale="80" zoomScaleNormal="80" workbookViewId="0"/>
  </sheetViews>
  <sheetFormatPr defaultColWidth="5.7109375" defaultRowHeight="12.75"/>
  <cols>
    <col min="1" max="1" width="14.42578125" style="88" customWidth="1"/>
    <col min="2" max="5" width="12.28515625" style="342" customWidth="1"/>
    <col min="6" max="7" width="12.28515625" style="339" customWidth="1"/>
    <col min="8" max="8" width="13.42578125" style="342" customWidth="1"/>
    <col min="9" max="9" width="15.42578125" style="88" customWidth="1"/>
    <col min="10" max="10" width="11.7109375" style="88" customWidth="1"/>
    <col min="11" max="11" width="5.42578125" style="88" customWidth="1"/>
    <col min="12" max="14" width="6.42578125" style="342" customWidth="1"/>
    <col min="15" max="15" width="6.42578125" style="339" customWidth="1"/>
    <col min="16" max="18" width="6.42578125" style="342" customWidth="1"/>
    <col min="19" max="19" width="8.140625" style="342" customWidth="1"/>
    <col min="20" max="20" width="1.42578125" style="88" customWidth="1"/>
    <col min="21" max="16384" width="5.7109375" style="88"/>
  </cols>
  <sheetData>
    <row r="1" spans="1:19" ht="31.5" customHeight="1">
      <c r="A1" s="333" t="s">
        <v>520</v>
      </c>
      <c r="B1" s="334"/>
      <c r="C1" s="335"/>
      <c r="D1" s="336"/>
      <c r="E1" s="336"/>
      <c r="F1" s="337"/>
      <c r="G1" s="336"/>
      <c r="H1" s="336"/>
      <c r="I1" s="338"/>
      <c r="K1" s="339"/>
      <c r="L1" s="88"/>
      <c r="M1" s="88"/>
      <c r="N1" s="88"/>
      <c r="O1" s="88"/>
      <c r="P1" s="88"/>
      <c r="Q1" s="88"/>
      <c r="R1" s="88"/>
      <c r="S1" s="88"/>
    </row>
    <row r="2" spans="1:19" ht="12.75" customHeight="1">
      <c r="A2" s="404"/>
      <c r="B2" s="1147" t="s">
        <v>521</v>
      </c>
      <c r="C2" s="1148"/>
      <c r="D2" s="1147" t="s">
        <v>522</v>
      </c>
      <c r="E2" s="1148"/>
      <c r="F2" s="1147" t="s">
        <v>523</v>
      </c>
      <c r="G2" s="1148"/>
      <c r="H2" s="1147" t="s">
        <v>524</v>
      </c>
      <c r="I2" s="1152" t="s">
        <v>525</v>
      </c>
      <c r="J2" s="340"/>
      <c r="K2" s="341"/>
      <c r="L2" s="340"/>
      <c r="M2" s="340"/>
      <c r="N2" s="88"/>
      <c r="O2" s="88"/>
      <c r="P2" s="88"/>
      <c r="Q2" s="88"/>
      <c r="R2" s="88"/>
      <c r="S2" s="88"/>
    </row>
    <row r="3" spans="1:19">
      <c r="A3" s="405"/>
      <c r="B3" s="1149"/>
      <c r="C3" s="1150"/>
      <c r="D3" s="1149"/>
      <c r="E3" s="1150"/>
      <c r="F3" s="1149"/>
      <c r="G3" s="1150"/>
      <c r="H3" s="1151"/>
      <c r="I3" s="1153"/>
      <c r="J3" s="340"/>
      <c r="K3" s="341"/>
      <c r="L3" s="340"/>
      <c r="M3" s="340"/>
      <c r="N3" s="88"/>
      <c r="O3" s="88"/>
      <c r="P3" s="88"/>
      <c r="Q3" s="88"/>
      <c r="R3" s="88"/>
      <c r="S3" s="88"/>
    </row>
    <row r="4" spans="1:19" ht="34.9" customHeight="1">
      <c r="A4" s="406" t="s">
        <v>7</v>
      </c>
      <c r="B4" s="407" t="s">
        <v>526</v>
      </c>
      <c r="C4" s="408" t="s">
        <v>527</v>
      </c>
      <c r="D4" s="409" t="s">
        <v>526</v>
      </c>
      <c r="E4" s="410" t="s">
        <v>527</v>
      </c>
      <c r="F4" s="411" t="s">
        <v>528</v>
      </c>
      <c r="G4" s="410" t="s">
        <v>527</v>
      </c>
      <c r="H4" s="1149"/>
      <c r="I4" s="1154"/>
      <c r="J4" s="340"/>
      <c r="K4" s="341"/>
      <c r="L4" s="340"/>
      <c r="M4" s="340"/>
      <c r="N4" s="88"/>
      <c r="O4" s="88"/>
      <c r="P4" s="88"/>
      <c r="Q4" s="88"/>
      <c r="R4" s="88"/>
      <c r="S4" s="88"/>
    </row>
    <row r="5" spans="1:19">
      <c r="A5" s="399" t="s">
        <v>473</v>
      </c>
      <c r="B5" s="415">
        <v>47.588999999999999</v>
      </c>
      <c r="C5" s="415">
        <v>262.95984094808125</v>
      </c>
      <c r="D5" s="400">
        <v>452</v>
      </c>
      <c r="E5" s="400">
        <v>2497.5907900677203</v>
      </c>
      <c r="F5" s="400">
        <v>50</v>
      </c>
      <c r="G5" s="400">
        <v>276.2821670428894</v>
      </c>
      <c r="H5" s="401">
        <v>176</v>
      </c>
      <c r="I5" s="402">
        <v>0.13300000000000001</v>
      </c>
      <c r="J5" s="340"/>
      <c r="K5" s="341"/>
      <c r="L5" s="340"/>
      <c r="M5" s="340"/>
      <c r="N5" s="88"/>
      <c r="O5" s="88"/>
      <c r="P5" s="88"/>
      <c r="Q5" s="88"/>
      <c r="R5" s="88"/>
      <c r="S5" s="88"/>
    </row>
    <row r="6" spans="1:19">
      <c r="A6" s="399" t="s">
        <v>474</v>
      </c>
      <c r="B6" s="415">
        <v>358.35300000000001</v>
      </c>
      <c r="C6" s="415">
        <v>1775.7044019838056</v>
      </c>
      <c r="D6" s="400">
        <v>1050</v>
      </c>
      <c r="E6" s="400">
        <v>5202.9412955465586</v>
      </c>
      <c r="F6" s="400">
        <v>50</v>
      </c>
      <c r="G6" s="400">
        <v>247.75910931174087</v>
      </c>
      <c r="H6" s="401">
        <v>567</v>
      </c>
      <c r="I6" s="402">
        <v>0.219</v>
      </c>
      <c r="J6" s="340"/>
      <c r="K6" s="341"/>
      <c r="L6" s="340"/>
      <c r="M6" s="340"/>
      <c r="N6" s="88"/>
      <c r="O6" s="88"/>
      <c r="P6" s="88"/>
      <c r="Q6" s="88"/>
      <c r="R6" s="88"/>
      <c r="S6" s="88"/>
    </row>
    <row r="7" spans="1:19">
      <c r="A7" s="399" t="s">
        <v>475</v>
      </c>
      <c r="B7" s="415">
        <v>925.99800000000005</v>
      </c>
      <c r="C7" s="415">
        <v>4182.128162878229</v>
      </c>
      <c r="D7" s="400">
        <v>1400</v>
      </c>
      <c r="E7" s="400">
        <v>6322.8856088560888</v>
      </c>
      <c r="F7" s="400">
        <v>200</v>
      </c>
      <c r="G7" s="400">
        <v>903.26937269372695</v>
      </c>
      <c r="H7" s="401">
        <v>1217</v>
      </c>
      <c r="I7" s="402">
        <v>0.29799999999999999</v>
      </c>
      <c r="J7" s="340"/>
      <c r="K7" s="341"/>
      <c r="L7" s="340"/>
      <c r="M7" s="340"/>
      <c r="N7" s="88"/>
      <c r="O7" s="88"/>
      <c r="P7" s="88"/>
      <c r="Q7" s="88"/>
      <c r="R7" s="88"/>
      <c r="S7" s="88"/>
    </row>
    <row r="8" spans="1:19">
      <c r="A8" s="399" t="s">
        <v>476</v>
      </c>
      <c r="B8" s="415">
        <v>1475.444</v>
      </c>
      <c r="C8" s="415">
        <v>6325.1845005954456</v>
      </c>
      <c r="D8" s="400">
        <v>1400</v>
      </c>
      <c r="E8" s="400">
        <v>6001.7583187390537</v>
      </c>
      <c r="F8" s="400">
        <v>200</v>
      </c>
      <c r="G8" s="400">
        <v>857.39404553415056</v>
      </c>
      <c r="H8" s="401">
        <v>1944</v>
      </c>
      <c r="I8" s="402">
        <v>0.38300000000000001</v>
      </c>
      <c r="J8" s="340"/>
      <c r="K8" s="341"/>
      <c r="L8" s="340"/>
      <c r="M8" s="340"/>
      <c r="N8" s="88"/>
      <c r="O8" s="88"/>
      <c r="P8" s="88"/>
      <c r="Q8" s="88"/>
      <c r="R8" s="88"/>
      <c r="S8" s="88"/>
    </row>
    <row r="9" spans="1:19">
      <c r="A9" s="399" t="s">
        <v>78</v>
      </c>
      <c r="B9" s="415">
        <v>1524.34</v>
      </c>
      <c r="C9" s="415">
        <v>6117.0014957377043</v>
      </c>
      <c r="D9" s="400">
        <v>1400</v>
      </c>
      <c r="E9" s="400">
        <v>5618.0393442622953</v>
      </c>
      <c r="F9" s="400">
        <v>200</v>
      </c>
      <c r="G9" s="400">
        <v>802.57704918032789</v>
      </c>
      <c r="H9" s="401">
        <v>2011</v>
      </c>
      <c r="I9" s="402">
        <v>0.38500000000000001</v>
      </c>
      <c r="J9" s="340"/>
      <c r="K9" s="341"/>
      <c r="L9" s="340"/>
      <c r="M9" s="340"/>
      <c r="N9" s="88"/>
      <c r="O9" s="88"/>
      <c r="P9" s="88"/>
      <c r="Q9" s="88"/>
      <c r="R9" s="88"/>
      <c r="S9" s="88"/>
    </row>
    <row r="10" spans="1:19" ht="12.75" customHeight="1">
      <c r="A10" s="399" t="s">
        <v>80</v>
      </c>
      <c r="B10" s="415">
        <v>1540.895</v>
      </c>
      <c r="C10" s="415">
        <v>5741.0886372907153</v>
      </c>
      <c r="D10" s="400">
        <v>1600</v>
      </c>
      <c r="E10" s="400">
        <v>5961.3028919330291</v>
      </c>
      <c r="F10" s="400">
        <v>50</v>
      </c>
      <c r="G10" s="400">
        <v>186.29071537290716</v>
      </c>
      <c r="H10" s="401">
        <v>1893</v>
      </c>
      <c r="I10" s="402">
        <v>0.36699999999999999</v>
      </c>
      <c r="J10" s="340"/>
      <c r="K10" s="341"/>
      <c r="L10" s="340"/>
      <c r="M10" s="340"/>
      <c r="N10" s="88"/>
      <c r="O10" s="88"/>
      <c r="P10" s="88"/>
      <c r="Q10" s="88"/>
      <c r="R10" s="88"/>
      <c r="S10" s="88"/>
    </row>
    <row r="11" spans="1:19">
      <c r="A11" s="399" t="s">
        <v>82</v>
      </c>
      <c r="B11" s="415">
        <v>2357.2220000000002</v>
      </c>
      <c r="C11" s="415">
        <v>7893.5012926402196</v>
      </c>
      <c r="D11" s="400">
        <v>1800</v>
      </c>
      <c r="E11" s="400">
        <v>6027.5622435020523</v>
      </c>
      <c r="F11" s="400">
        <v>200</v>
      </c>
      <c r="G11" s="400">
        <v>669.7291381668947</v>
      </c>
      <c r="H11" s="401">
        <v>2537.875</v>
      </c>
      <c r="I11" s="402">
        <v>0.33800000000000002</v>
      </c>
      <c r="J11" s="340"/>
      <c r="K11" s="341"/>
      <c r="L11" s="340"/>
      <c r="M11" s="340"/>
      <c r="N11" s="88"/>
      <c r="O11" s="88"/>
      <c r="P11" s="88"/>
      <c r="Q11" s="88"/>
      <c r="R11" s="88"/>
      <c r="S11" s="88"/>
    </row>
    <row r="12" spans="1:19">
      <c r="A12" s="399" t="s">
        <v>83</v>
      </c>
      <c r="B12" s="415">
        <v>2387.1170000000002</v>
      </c>
      <c r="C12" s="415">
        <v>7065.6931313422019</v>
      </c>
      <c r="D12" s="400">
        <v>1750</v>
      </c>
      <c r="E12" s="400">
        <v>5179.8730350665055</v>
      </c>
      <c r="F12" s="400">
        <v>150</v>
      </c>
      <c r="G12" s="400">
        <v>443.98911729141474</v>
      </c>
      <c r="H12" s="401">
        <v>2707.9319999999998</v>
      </c>
      <c r="I12" s="402">
        <v>0.40600000000000003</v>
      </c>
      <c r="J12" s="340"/>
      <c r="K12" s="341"/>
      <c r="L12" s="340"/>
      <c r="M12" s="340"/>
      <c r="N12" s="88"/>
      <c r="O12" s="88"/>
      <c r="P12" s="88"/>
      <c r="Q12" s="88"/>
      <c r="R12" s="88"/>
      <c r="S12" s="88"/>
    </row>
    <row r="13" spans="1:19">
      <c r="A13" s="399" t="s">
        <v>85</v>
      </c>
      <c r="B13" s="415">
        <v>2299.7179999999998</v>
      </c>
      <c r="C13" s="415">
        <v>6145.6197636244542</v>
      </c>
      <c r="D13" s="400">
        <v>1670</v>
      </c>
      <c r="E13" s="400">
        <v>4462.8015283842797</v>
      </c>
      <c r="F13" s="400">
        <v>120</v>
      </c>
      <c r="G13" s="400">
        <v>320.6803493449782</v>
      </c>
      <c r="H13" s="401">
        <v>2709.076</v>
      </c>
      <c r="I13" s="402">
        <v>0.41899999999999998</v>
      </c>
      <c r="J13" s="340"/>
      <c r="K13" s="341"/>
      <c r="L13" s="340"/>
      <c r="M13" s="340"/>
      <c r="N13" s="88"/>
      <c r="O13" s="88"/>
      <c r="P13" s="88"/>
      <c r="Q13" s="88"/>
      <c r="R13" s="88"/>
      <c r="S13" s="88"/>
    </row>
    <row r="14" spans="1:19">
      <c r="A14" s="399" t="s">
        <v>87</v>
      </c>
      <c r="B14" s="415">
        <v>2420.5169999999998</v>
      </c>
      <c r="C14" s="415">
        <v>6077.0120447384616</v>
      </c>
      <c r="D14" s="400">
        <v>1800</v>
      </c>
      <c r="E14" s="400">
        <v>4519.126153846154</v>
      </c>
      <c r="F14" s="400">
        <v>50</v>
      </c>
      <c r="G14" s="400">
        <v>125.53128205128206</v>
      </c>
      <c r="H14" s="401">
        <v>2522.7460000000001</v>
      </c>
      <c r="I14" s="402">
        <v>0.45900000000000002</v>
      </c>
      <c r="J14" s="340"/>
      <c r="K14" s="341"/>
      <c r="L14" s="340"/>
      <c r="M14" s="340"/>
      <c r="N14" s="88"/>
      <c r="O14" s="88"/>
      <c r="P14" s="88"/>
      <c r="Q14" s="88"/>
      <c r="R14" s="88"/>
      <c r="S14" s="88"/>
    </row>
    <row r="15" spans="1:19">
      <c r="A15" s="399" t="s">
        <v>88</v>
      </c>
      <c r="B15" s="415">
        <v>2797.0569999999998</v>
      </c>
      <c r="C15" s="415">
        <v>6853.6576056256254</v>
      </c>
      <c r="D15" s="400">
        <v>1800</v>
      </c>
      <c r="E15" s="400">
        <v>4410.5585585585586</v>
      </c>
      <c r="F15" s="400">
        <v>200</v>
      </c>
      <c r="G15" s="400">
        <v>490.06206206206207</v>
      </c>
      <c r="H15" s="401">
        <v>2758.9059999999999</v>
      </c>
      <c r="I15" s="402">
        <v>0.47499999999999998</v>
      </c>
      <c r="K15" s="341"/>
      <c r="L15" s="88"/>
      <c r="M15" s="88"/>
      <c r="N15" s="88"/>
      <c r="O15" s="88"/>
      <c r="P15" s="88"/>
      <c r="Q15" s="88"/>
      <c r="R15" s="88"/>
      <c r="S15" s="88"/>
    </row>
    <row r="16" spans="1:19">
      <c r="A16" s="399" t="s">
        <v>89</v>
      </c>
      <c r="B16" s="415">
        <v>3052.9990520000001</v>
      </c>
      <c r="C16" s="415">
        <v>7178.9762338412302</v>
      </c>
      <c r="D16" s="400">
        <v>1900</v>
      </c>
      <c r="E16" s="400">
        <v>4467.7560038424599</v>
      </c>
      <c r="F16" s="400">
        <v>200</v>
      </c>
      <c r="G16" s="400">
        <v>470.2901056676273</v>
      </c>
      <c r="H16" s="401">
        <v>2747.1</v>
      </c>
      <c r="I16" s="402">
        <v>0.48599999999999999</v>
      </c>
      <c r="K16" s="341"/>
      <c r="L16" s="88"/>
      <c r="M16" s="88"/>
      <c r="N16" s="88"/>
      <c r="O16" s="88"/>
      <c r="P16" s="88"/>
      <c r="Q16" s="88"/>
      <c r="R16" s="88"/>
      <c r="S16" s="88"/>
    </row>
    <row r="17" spans="1:19">
      <c r="A17" s="399" t="s">
        <v>91</v>
      </c>
      <c r="B17" s="415">
        <v>3597.3799210000002</v>
      </c>
      <c r="C17" s="415">
        <v>8168.7220903701855</v>
      </c>
      <c r="D17" s="400">
        <v>2100</v>
      </c>
      <c r="E17" s="400">
        <v>4768.5584415584417</v>
      </c>
      <c r="F17" s="400">
        <v>200</v>
      </c>
      <c r="G17" s="400">
        <v>454.14842300556586</v>
      </c>
      <c r="H17" s="401">
        <v>2813.489</v>
      </c>
      <c r="I17" s="402">
        <v>0.504</v>
      </c>
      <c r="K17" s="341"/>
      <c r="L17" s="88"/>
      <c r="M17" s="88"/>
      <c r="N17" s="88"/>
      <c r="O17" s="88"/>
      <c r="P17" s="88"/>
      <c r="Q17" s="88"/>
      <c r="R17" s="88"/>
      <c r="S17" s="88"/>
    </row>
    <row r="18" spans="1:19">
      <c r="A18" s="399" t="s">
        <v>93</v>
      </c>
      <c r="B18" s="415">
        <v>3460.0065509999999</v>
      </c>
      <c r="C18" s="415">
        <v>7734.8051469688226</v>
      </c>
      <c r="D18" s="400">
        <v>2100</v>
      </c>
      <c r="E18" s="400">
        <v>4694.5260273972608</v>
      </c>
      <c r="F18" s="400">
        <v>100</v>
      </c>
      <c r="G18" s="400">
        <v>223.54885844748858</v>
      </c>
      <c r="H18" s="401">
        <v>2659.5070000000001</v>
      </c>
      <c r="I18" s="402">
        <v>0.53900000000000003</v>
      </c>
      <c r="K18" s="341"/>
      <c r="L18" s="88"/>
      <c r="M18" s="88"/>
      <c r="N18" s="88"/>
      <c r="O18" s="88"/>
      <c r="P18" s="88"/>
      <c r="Q18" s="88"/>
      <c r="R18" s="88"/>
      <c r="S18" s="88"/>
    </row>
    <row r="19" spans="1:19">
      <c r="A19" s="399" t="s">
        <v>84</v>
      </c>
      <c r="B19" s="415">
        <v>3754.3294810000002</v>
      </c>
      <c r="C19" s="415">
        <v>8075.6352929355544</v>
      </c>
      <c r="D19" s="400">
        <v>2100</v>
      </c>
      <c r="E19" s="400">
        <v>4517.1405975395437</v>
      </c>
      <c r="F19" s="400">
        <v>200</v>
      </c>
      <c r="G19" s="400">
        <v>430.20386643233746</v>
      </c>
      <c r="H19" s="401">
        <v>2881.547</v>
      </c>
      <c r="I19" s="402">
        <v>0.57499999999999996</v>
      </c>
      <c r="K19" s="341"/>
      <c r="L19" s="88"/>
      <c r="M19" s="88"/>
      <c r="N19" s="88"/>
      <c r="O19" s="88"/>
      <c r="P19" s="88"/>
      <c r="Q19" s="88"/>
      <c r="R19" s="88"/>
      <c r="S19" s="88"/>
    </row>
    <row r="20" spans="1:19">
      <c r="A20" s="399" t="s">
        <v>95</v>
      </c>
      <c r="B20" s="415">
        <v>4475.6932489999999</v>
      </c>
      <c r="C20" s="415">
        <v>9245.4603177191057</v>
      </c>
      <c r="D20" s="400">
        <v>2200</v>
      </c>
      <c r="E20" s="400">
        <v>4544.5502109704639</v>
      </c>
      <c r="F20" s="400">
        <v>200</v>
      </c>
      <c r="G20" s="400">
        <v>413.1409282700422</v>
      </c>
      <c r="H20" s="401">
        <v>3198.2860000000001</v>
      </c>
      <c r="I20" s="402">
        <v>0.57899999999999996</v>
      </c>
      <c r="K20" s="341"/>
      <c r="L20" s="88"/>
      <c r="M20" s="88"/>
      <c r="N20" s="88"/>
      <c r="O20" s="88"/>
      <c r="P20" s="88"/>
      <c r="Q20" s="88"/>
      <c r="R20" s="88"/>
      <c r="S20" s="88"/>
    </row>
    <row r="21" spans="1:19">
      <c r="A21" s="399" t="s">
        <v>96</v>
      </c>
      <c r="B21" s="415">
        <v>4777.8442320000004</v>
      </c>
      <c r="C21" s="415">
        <v>9401.5223325912539</v>
      </c>
      <c r="D21" s="400">
        <v>2300</v>
      </c>
      <c r="E21" s="400">
        <v>4525.7861736334398</v>
      </c>
      <c r="F21" s="400">
        <v>200</v>
      </c>
      <c r="G21" s="400">
        <v>393.54662379421217</v>
      </c>
      <c r="H21" s="401">
        <v>3322.1509999999998</v>
      </c>
      <c r="I21" s="402">
        <v>0.59</v>
      </c>
      <c r="K21" s="341"/>
      <c r="L21" s="88"/>
      <c r="M21" s="88"/>
      <c r="N21" s="88"/>
      <c r="O21" s="88"/>
      <c r="P21" s="88"/>
      <c r="Q21" s="88"/>
      <c r="R21" s="88"/>
      <c r="S21" s="88"/>
    </row>
    <row r="22" spans="1:19">
      <c r="A22" s="399" t="s">
        <v>97</v>
      </c>
      <c r="B22" s="415">
        <v>4935.1910049999997</v>
      </c>
      <c r="C22" s="415">
        <v>9264.3072496160257</v>
      </c>
      <c r="D22" s="400">
        <v>2300</v>
      </c>
      <c r="E22" s="400">
        <v>4317.5444785276068</v>
      </c>
      <c r="F22" s="400">
        <v>100</v>
      </c>
      <c r="G22" s="400">
        <v>187.71932515337423</v>
      </c>
      <c r="H22" s="401">
        <v>3404.81</v>
      </c>
      <c r="I22" s="402">
        <v>0.61099999999999999</v>
      </c>
      <c r="K22" s="341"/>
      <c r="L22" s="88"/>
      <c r="M22" s="88"/>
      <c r="N22" s="88"/>
      <c r="O22" s="88"/>
      <c r="P22" s="88"/>
      <c r="Q22" s="88"/>
      <c r="R22" s="88"/>
      <c r="S22" s="88"/>
    </row>
    <row r="23" spans="1:19">
      <c r="A23" s="399" t="s">
        <v>98</v>
      </c>
      <c r="B23" s="415">
        <v>5792.7028289999998</v>
      </c>
      <c r="C23" s="415">
        <v>10410.958551392026</v>
      </c>
      <c r="D23" s="400">
        <v>2400</v>
      </c>
      <c r="E23" s="400">
        <v>4313.4096916299559</v>
      </c>
      <c r="F23" s="400">
        <v>200</v>
      </c>
      <c r="G23" s="400">
        <v>359.45080763582968</v>
      </c>
      <c r="H23" s="401">
        <v>3786.23</v>
      </c>
      <c r="I23" s="402">
        <v>0.61499999999999999</v>
      </c>
      <c r="K23" s="341"/>
      <c r="L23" s="88"/>
      <c r="M23" s="88"/>
      <c r="N23" s="88"/>
      <c r="O23" s="88"/>
      <c r="P23" s="88"/>
      <c r="Q23" s="88"/>
      <c r="R23" s="88"/>
      <c r="S23" s="88"/>
    </row>
    <row r="24" spans="1:19">
      <c r="A24" s="399" t="s">
        <v>99</v>
      </c>
      <c r="B24" s="415">
        <v>6175.9023639999996</v>
      </c>
      <c r="C24" s="415">
        <v>10759.960399103942</v>
      </c>
      <c r="D24" s="400">
        <v>2400</v>
      </c>
      <c r="E24" s="400">
        <v>4181.3978647686827</v>
      </c>
      <c r="F24" s="400">
        <v>200</v>
      </c>
      <c r="G24" s="400">
        <v>348.44982206405695</v>
      </c>
      <c r="H24" s="401">
        <v>4002.0450000000001</v>
      </c>
      <c r="I24" s="402">
        <v>0.621</v>
      </c>
      <c r="K24" s="341"/>
      <c r="L24" s="88"/>
      <c r="M24" s="88"/>
      <c r="N24" s="88"/>
      <c r="O24" s="88"/>
      <c r="P24" s="88"/>
      <c r="Q24" s="88"/>
      <c r="R24" s="88"/>
      <c r="S24" s="88"/>
    </row>
    <row r="25" spans="1:19">
      <c r="A25" s="399" t="s">
        <v>100</v>
      </c>
      <c r="B25" s="415">
        <v>5654.4532650000001</v>
      </c>
      <c r="C25" s="415">
        <v>9585.3947155560254</v>
      </c>
      <c r="D25" s="400">
        <v>2300</v>
      </c>
      <c r="E25" s="400">
        <v>3898.9459833795013</v>
      </c>
      <c r="F25" s="400">
        <v>400</v>
      </c>
      <c r="G25" s="400">
        <v>678.07756232686984</v>
      </c>
      <c r="H25" s="401">
        <v>3755.6750000000002</v>
      </c>
      <c r="I25" s="402">
        <v>0.59199999999999997</v>
      </c>
      <c r="K25" s="341"/>
      <c r="L25" s="88"/>
      <c r="M25" s="88"/>
      <c r="N25" s="88"/>
      <c r="O25" s="88"/>
      <c r="P25" s="88"/>
      <c r="Q25" s="88"/>
      <c r="R25" s="88"/>
      <c r="S25" s="88"/>
    </row>
    <row r="26" spans="1:19">
      <c r="A26" s="399" t="s">
        <v>101</v>
      </c>
      <c r="B26" s="415">
        <v>5519.4744920000003</v>
      </c>
      <c r="C26" s="415">
        <v>9104.3806131988676</v>
      </c>
      <c r="D26" s="400">
        <v>2300</v>
      </c>
      <c r="E26" s="400">
        <v>3793.8530997304583</v>
      </c>
      <c r="F26" s="400">
        <v>400</v>
      </c>
      <c r="G26" s="400">
        <v>659.80053908355796</v>
      </c>
      <c r="H26" s="401">
        <v>3674.9670000000001</v>
      </c>
      <c r="I26" s="402">
        <v>0.59299999999999997</v>
      </c>
      <c r="K26" s="341"/>
      <c r="L26" s="88"/>
      <c r="M26" s="88"/>
      <c r="N26" s="88"/>
      <c r="O26" s="88"/>
      <c r="P26" s="88"/>
      <c r="Q26" s="88"/>
      <c r="R26" s="88"/>
      <c r="S26" s="88"/>
    </row>
    <row r="27" spans="1:19">
      <c r="A27" s="399" t="s">
        <v>102</v>
      </c>
      <c r="B27" s="415">
        <v>5471.7077099999997</v>
      </c>
      <c r="C27" s="415">
        <v>8782.9340557380983</v>
      </c>
      <c r="D27" s="400">
        <v>2340</v>
      </c>
      <c r="E27" s="400">
        <v>3756.0605901639346</v>
      </c>
      <c r="F27" s="400">
        <v>400</v>
      </c>
      <c r="G27" s="400">
        <v>642.06163934426229</v>
      </c>
      <c r="H27" s="401">
        <v>3611.8209999999999</v>
      </c>
      <c r="I27" s="402">
        <v>0.58499999999999996</v>
      </c>
      <c r="K27" s="341"/>
      <c r="L27" s="88"/>
      <c r="M27" s="88"/>
      <c r="N27" s="88"/>
      <c r="O27" s="88"/>
      <c r="P27" s="88"/>
      <c r="Q27" s="88"/>
      <c r="R27" s="88"/>
      <c r="S27" s="88"/>
    </row>
    <row r="28" spans="1:19">
      <c r="A28" s="399" t="s">
        <v>103</v>
      </c>
      <c r="B28" s="415">
        <v>5780.0328879999997</v>
      </c>
      <c r="C28" s="415">
        <v>9011.9180288023435</v>
      </c>
      <c r="D28" s="400">
        <v>2470</v>
      </c>
      <c r="E28" s="400">
        <v>3851.0918471337577</v>
      </c>
      <c r="F28" s="400">
        <v>400</v>
      </c>
      <c r="G28" s="400">
        <v>623.65859872611463</v>
      </c>
      <c r="H28" s="401">
        <v>3665.654</v>
      </c>
      <c r="I28" s="402">
        <v>0.57599999999999996</v>
      </c>
      <c r="K28" s="341"/>
      <c r="L28" s="88"/>
      <c r="M28" s="88"/>
      <c r="N28" s="88"/>
      <c r="O28" s="88"/>
      <c r="P28" s="88"/>
      <c r="Q28" s="88"/>
      <c r="R28" s="88"/>
      <c r="S28" s="88"/>
    </row>
    <row r="29" spans="1:19">
      <c r="A29" s="399" t="s">
        <v>86</v>
      </c>
      <c r="B29" s="415">
        <v>6331.091265</v>
      </c>
      <c r="C29" s="415">
        <v>9655.84116133514</v>
      </c>
      <c r="D29" s="400">
        <v>2700</v>
      </c>
      <c r="E29" s="400">
        <v>4117.895327102804</v>
      </c>
      <c r="F29" s="400">
        <v>400</v>
      </c>
      <c r="G29" s="400">
        <v>610.0585669781932</v>
      </c>
      <c r="H29" s="401">
        <v>3732.8069999999998</v>
      </c>
      <c r="I29" s="402">
        <v>0.56599999999999995</v>
      </c>
      <c r="K29" s="341"/>
      <c r="L29" s="88"/>
      <c r="M29" s="88"/>
      <c r="N29" s="88"/>
      <c r="O29" s="88"/>
      <c r="P29" s="88"/>
      <c r="Q29" s="88"/>
      <c r="R29" s="88"/>
      <c r="S29" s="88"/>
    </row>
    <row r="30" spans="1:19">
      <c r="A30" s="399" t="s">
        <v>104</v>
      </c>
      <c r="B30" s="415">
        <v>7232.781489</v>
      </c>
      <c r="C30" s="415">
        <v>10848.55177430364</v>
      </c>
      <c r="D30" s="400">
        <v>3000</v>
      </c>
      <c r="E30" s="400">
        <v>4499.7426470588234</v>
      </c>
      <c r="F30" s="400">
        <v>400</v>
      </c>
      <c r="G30" s="400">
        <v>599.96568627450984</v>
      </c>
      <c r="H30" s="401">
        <v>3855.18</v>
      </c>
      <c r="I30" s="402">
        <v>0.55300000000000005</v>
      </c>
      <c r="K30" s="341"/>
      <c r="L30" s="88"/>
      <c r="M30" s="88"/>
      <c r="N30" s="88"/>
      <c r="O30" s="88"/>
      <c r="P30" s="88"/>
      <c r="Q30" s="88"/>
      <c r="R30" s="88"/>
      <c r="S30" s="88"/>
    </row>
    <row r="31" spans="1:19">
      <c r="A31" s="399" t="s">
        <v>105</v>
      </c>
      <c r="B31" s="415">
        <v>7208.5004909999998</v>
      </c>
      <c r="C31" s="415">
        <v>10585.122982543047</v>
      </c>
      <c r="D31" s="400">
        <v>3125</v>
      </c>
      <c r="E31" s="400">
        <v>4588.8197360527902</v>
      </c>
      <c r="F31" s="400">
        <v>400</v>
      </c>
      <c r="G31" s="400">
        <v>587.36892621475704</v>
      </c>
      <c r="H31" s="401">
        <v>3763.71</v>
      </c>
      <c r="I31" s="402">
        <v>0.55500000000000005</v>
      </c>
      <c r="K31" s="341"/>
      <c r="L31" s="88"/>
      <c r="M31" s="88"/>
      <c r="N31" s="88"/>
      <c r="O31" s="88"/>
      <c r="P31" s="88"/>
      <c r="Q31" s="88"/>
      <c r="R31" s="88"/>
      <c r="S31" s="88"/>
    </row>
    <row r="32" spans="1:19">
      <c r="A32" s="399" t="s">
        <v>106</v>
      </c>
      <c r="B32" s="415">
        <v>7956.3041839999996</v>
      </c>
      <c r="C32" s="415">
        <v>11270.786319355462</v>
      </c>
      <c r="D32" s="400">
        <v>3300</v>
      </c>
      <c r="E32" s="400">
        <v>4674.7326388888887</v>
      </c>
      <c r="F32" s="400">
        <v>400</v>
      </c>
      <c r="G32" s="400">
        <v>566.63425925925924</v>
      </c>
      <c r="H32" s="401">
        <v>3899.433</v>
      </c>
      <c r="I32" s="402">
        <v>0.56200000000000006</v>
      </c>
      <c r="K32" s="341"/>
      <c r="L32" s="88"/>
      <c r="M32" s="88"/>
      <c r="N32" s="88"/>
      <c r="O32" s="88"/>
      <c r="P32" s="88"/>
      <c r="Q32" s="88"/>
      <c r="R32" s="88"/>
      <c r="S32" s="88"/>
    </row>
    <row r="33" spans="1:19">
      <c r="A33" s="399" t="s">
        <v>107</v>
      </c>
      <c r="B33" s="415">
        <v>9975.0923399999992</v>
      </c>
      <c r="C33" s="415">
        <v>13756.411005854872</v>
      </c>
      <c r="D33" s="400">
        <v>3750</v>
      </c>
      <c r="E33" s="400">
        <v>5171.5352112676055</v>
      </c>
      <c r="F33" s="400">
        <v>400</v>
      </c>
      <c r="G33" s="400">
        <v>551.63042253521132</v>
      </c>
      <c r="H33" s="401">
        <v>4340.8789999999999</v>
      </c>
      <c r="I33" s="402">
        <v>0.57099999999999995</v>
      </c>
      <c r="K33" s="341"/>
      <c r="L33" s="88"/>
      <c r="M33" s="88"/>
      <c r="N33" s="88"/>
      <c r="O33" s="88"/>
      <c r="P33" s="88"/>
      <c r="Q33" s="88"/>
      <c r="R33" s="88"/>
      <c r="S33" s="88"/>
    </row>
    <row r="34" spans="1:19">
      <c r="A34" s="399" t="s">
        <v>48</v>
      </c>
      <c r="B34" s="415">
        <v>11641.551718000001</v>
      </c>
      <c r="C34" s="415">
        <v>15822.814429996382</v>
      </c>
      <c r="D34" s="400">
        <v>4000</v>
      </c>
      <c r="E34" s="400">
        <v>5436.6685174902832</v>
      </c>
      <c r="F34" s="400">
        <v>400</v>
      </c>
      <c r="G34" s="400">
        <v>543.66685174902841</v>
      </c>
      <c r="H34" s="401">
        <v>4778.5069999999996</v>
      </c>
      <c r="I34" s="402">
        <v>0.57499999999999996</v>
      </c>
      <c r="K34" s="341"/>
      <c r="L34" s="88"/>
      <c r="M34" s="88"/>
      <c r="N34" s="88"/>
      <c r="O34" s="88"/>
      <c r="P34" s="88"/>
      <c r="Q34" s="88"/>
      <c r="R34" s="88"/>
      <c r="S34" s="88"/>
    </row>
    <row r="35" spans="1:19">
      <c r="A35" s="399" t="s">
        <v>108</v>
      </c>
      <c r="B35" s="415">
        <v>12707.897337</v>
      </c>
      <c r="C35" s="415">
        <v>16915.254798993377</v>
      </c>
      <c r="D35" s="400">
        <v>4050</v>
      </c>
      <c r="E35" s="400">
        <v>5390.8825448613379</v>
      </c>
      <c r="F35" s="400">
        <v>400</v>
      </c>
      <c r="G35" s="400">
        <v>532.43284393692227</v>
      </c>
      <c r="H35" s="401">
        <v>5139.6379999999999</v>
      </c>
      <c r="I35" s="402">
        <v>0.57799999999999996</v>
      </c>
      <c r="K35" s="341"/>
      <c r="L35" s="88"/>
      <c r="M35" s="88"/>
      <c r="N35" s="88"/>
      <c r="O35" s="88"/>
      <c r="P35" s="88"/>
      <c r="Q35" s="88"/>
      <c r="R35" s="88"/>
      <c r="S35" s="88"/>
    </row>
    <row r="36" spans="1:19">
      <c r="A36" s="399" t="s">
        <v>109</v>
      </c>
      <c r="B36" s="415">
        <v>13149.939759999999</v>
      </c>
      <c r="C36" s="415">
        <v>16995.359842087433</v>
      </c>
      <c r="D36" s="400">
        <v>4050</v>
      </c>
      <c r="E36" s="400">
        <v>5234.3363252375921</v>
      </c>
      <c r="F36" s="400">
        <v>400</v>
      </c>
      <c r="G36" s="400">
        <v>516.97148891235486</v>
      </c>
      <c r="H36" s="401">
        <v>5308.433</v>
      </c>
      <c r="I36" s="402">
        <v>0.58299999999999996</v>
      </c>
      <c r="K36" s="341"/>
      <c r="L36" s="88"/>
      <c r="M36" s="88"/>
      <c r="N36" s="88"/>
      <c r="O36" s="88"/>
      <c r="P36" s="88"/>
      <c r="Q36" s="88"/>
      <c r="R36" s="88"/>
      <c r="S36" s="88"/>
    </row>
    <row r="37" spans="1:19">
      <c r="A37" s="399" t="s">
        <v>110</v>
      </c>
      <c r="B37" s="415">
        <v>12693.127982</v>
      </c>
      <c r="C37" s="415">
        <v>15901.228383837522</v>
      </c>
      <c r="D37" s="400">
        <v>4050</v>
      </c>
      <c r="E37" s="400">
        <v>5073.6095189355165</v>
      </c>
      <c r="F37" s="400">
        <v>400</v>
      </c>
      <c r="G37" s="400">
        <v>501.09723643807575</v>
      </c>
      <c r="H37" s="401">
        <v>5167.9790000000003</v>
      </c>
      <c r="I37" s="402">
        <v>0.58950000000000002</v>
      </c>
      <c r="K37" s="341"/>
      <c r="L37" s="88"/>
      <c r="M37" s="88"/>
      <c r="N37" s="88"/>
      <c r="O37" s="88"/>
      <c r="P37" s="88"/>
      <c r="Q37" s="88"/>
      <c r="R37" s="88"/>
      <c r="S37" s="88"/>
    </row>
    <row r="38" spans="1:19">
      <c r="A38" s="399" t="s">
        <v>111</v>
      </c>
      <c r="B38" s="415">
        <v>12817.316257</v>
      </c>
      <c r="C38" s="415">
        <v>15417.688340471754</v>
      </c>
      <c r="D38" s="400">
        <v>4050</v>
      </c>
      <c r="E38" s="400">
        <v>4871.6624078624072</v>
      </c>
      <c r="F38" s="400">
        <v>400</v>
      </c>
      <c r="G38" s="400">
        <v>481.15184275184271</v>
      </c>
      <c r="H38" s="401">
        <v>5164.9589999999998</v>
      </c>
      <c r="I38" s="402">
        <v>0.58399999999999996</v>
      </c>
      <c r="K38" s="341"/>
      <c r="L38" s="88"/>
      <c r="M38" s="88"/>
      <c r="N38" s="88"/>
      <c r="O38" s="88"/>
      <c r="P38" s="88"/>
      <c r="Q38" s="88"/>
      <c r="R38" s="88"/>
      <c r="S38" s="88"/>
    </row>
    <row r="39" spans="1:19">
      <c r="A39" s="399" t="s">
        <v>49</v>
      </c>
      <c r="B39" s="415">
        <v>14676.345099</v>
      </c>
      <c r="C39" s="415">
        <v>17247.14862483168</v>
      </c>
      <c r="D39" s="400">
        <v>4310</v>
      </c>
      <c r="E39" s="400">
        <v>5064.9674746398205</v>
      </c>
      <c r="F39" s="400">
        <v>400</v>
      </c>
      <c r="G39" s="400">
        <v>470.06658697353328</v>
      </c>
      <c r="H39" s="401">
        <v>5542.893</v>
      </c>
      <c r="I39" s="402">
        <v>0.57799999999999996</v>
      </c>
      <c r="K39" s="341"/>
      <c r="L39" s="88"/>
      <c r="M39" s="88"/>
      <c r="N39" s="88"/>
      <c r="O39" s="88"/>
      <c r="P39" s="88"/>
      <c r="Q39" s="88"/>
      <c r="R39" s="88"/>
      <c r="S39" s="88"/>
    </row>
    <row r="40" spans="1:19">
      <c r="A40" s="399" t="s">
        <v>112</v>
      </c>
      <c r="B40" s="415">
        <v>18291.082120999999</v>
      </c>
      <c r="C40" s="415">
        <v>20355.152788961401</v>
      </c>
      <c r="D40" s="400">
        <v>4731</v>
      </c>
      <c r="E40" s="400">
        <v>5264.8731883399096</v>
      </c>
      <c r="F40" s="400">
        <v>890</v>
      </c>
      <c r="G40" s="400">
        <v>990.43270717026417</v>
      </c>
      <c r="H40" s="401">
        <v>6156.75</v>
      </c>
      <c r="I40" s="402">
        <v>0.59042075770495794</v>
      </c>
      <c r="K40" s="341"/>
      <c r="L40" s="88"/>
      <c r="M40" s="88"/>
      <c r="N40" s="88"/>
      <c r="O40" s="88"/>
      <c r="P40" s="88"/>
      <c r="Q40" s="88"/>
      <c r="R40" s="88"/>
      <c r="S40" s="88"/>
    </row>
    <row r="41" spans="1:19">
      <c r="A41" s="399" t="s">
        <v>113</v>
      </c>
      <c r="B41" s="415">
        <v>29992.440234000002</v>
      </c>
      <c r="C41" s="415">
        <v>34091.92190944052</v>
      </c>
      <c r="D41" s="400">
        <v>5350</v>
      </c>
      <c r="E41" s="400">
        <v>6081.2585035593065</v>
      </c>
      <c r="F41" s="400">
        <v>976</v>
      </c>
      <c r="G41" s="400">
        <v>1109.4034204624079</v>
      </c>
      <c r="H41" s="401">
        <v>8094.0240000000003</v>
      </c>
      <c r="I41" s="402">
        <v>0.60524554909999995</v>
      </c>
      <c r="J41" s="154"/>
      <c r="K41" s="341"/>
      <c r="L41" s="88"/>
      <c r="M41" s="88"/>
      <c r="N41" s="88"/>
      <c r="O41" s="88"/>
      <c r="P41" s="88"/>
      <c r="Q41" s="88"/>
      <c r="R41" s="88"/>
      <c r="S41" s="88"/>
    </row>
    <row r="42" spans="1:19">
      <c r="A42" s="399" t="s">
        <v>114</v>
      </c>
      <c r="B42" s="415">
        <v>35676.927368999997</v>
      </c>
      <c r="C42" s="415">
        <v>40058.585772956561</v>
      </c>
      <c r="D42" s="400">
        <v>5550</v>
      </c>
      <c r="E42" s="400">
        <v>6231.6227162849582</v>
      </c>
      <c r="F42" s="400">
        <v>555</v>
      </c>
      <c r="G42" s="400">
        <v>623.16227162849577</v>
      </c>
      <c r="H42" s="401">
        <v>9308.2340000000004</v>
      </c>
      <c r="I42" s="402">
        <v>0.59559385808306919</v>
      </c>
      <c r="J42" s="154"/>
      <c r="K42" s="341"/>
      <c r="L42" s="88"/>
      <c r="M42" s="88"/>
      <c r="N42" s="88"/>
      <c r="O42" s="88"/>
      <c r="P42" s="88"/>
      <c r="Q42" s="88"/>
      <c r="R42" s="88"/>
      <c r="S42" s="88"/>
    </row>
    <row r="43" spans="1:19">
      <c r="A43" s="399" t="s">
        <v>115</v>
      </c>
      <c r="B43" s="415">
        <v>33575.066024</v>
      </c>
      <c r="C43" s="415">
        <v>36378.511662214674</v>
      </c>
      <c r="D43" s="400">
        <v>5550</v>
      </c>
      <c r="E43" s="400">
        <v>6013.4130363576805</v>
      </c>
      <c r="F43" s="400">
        <v>555</v>
      </c>
      <c r="G43" s="400">
        <v>601.3413036357681</v>
      </c>
      <c r="H43" s="401">
        <v>9444.3680000000004</v>
      </c>
      <c r="I43" s="402">
        <v>0.59145672849681419</v>
      </c>
    </row>
    <row r="44" spans="1:19">
      <c r="A44" s="399" t="s">
        <v>50</v>
      </c>
      <c r="B44" s="415">
        <v>32060.935590000001</v>
      </c>
      <c r="C44" s="415">
        <v>34255.483009173739</v>
      </c>
      <c r="D44" s="400">
        <v>5550</v>
      </c>
      <c r="E44" s="400">
        <v>5929.8934108527128</v>
      </c>
      <c r="F44" s="400">
        <v>602</v>
      </c>
      <c r="G44" s="400">
        <v>643.20645645645641</v>
      </c>
      <c r="H44" s="401">
        <v>8958.7129999999997</v>
      </c>
      <c r="I44" s="402">
        <v>0.57754188575970677</v>
      </c>
    </row>
    <row r="45" spans="1:19">
      <c r="A45" s="399" t="s">
        <v>90</v>
      </c>
      <c r="B45" s="415">
        <v>31476.774043000001</v>
      </c>
      <c r="C45" s="415">
        <v>32984.612796836416</v>
      </c>
      <c r="D45" s="400">
        <v>5645</v>
      </c>
      <c r="E45" s="400">
        <v>5915.4136629051873</v>
      </c>
      <c r="F45" s="400">
        <v>582</v>
      </c>
      <c r="G45" s="400">
        <v>609.87967259713355</v>
      </c>
      <c r="H45" s="401">
        <v>8662.6530000000002</v>
      </c>
      <c r="I45" s="402">
        <v>0.55771147707290136</v>
      </c>
    </row>
    <row r="46" spans="1:19">
      <c r="A46" s="399" t="s">
        <v>92</v>
      </c>
      <c r="B46" s="415">
        <v>30626.469238999998</v>
      </c>
      <c r="C46" s="415">
        <v>31466.656449686689</v>
      </c>
      <c r="D46" s="400">
        <v>5730</v>
      </c>
      <c r="E46" s="400">
        <v>5887.193200419727</v>
      </c>
      <c r="F46" s="400">
        <v>587</v>
      </c>
      <c r="G46" s="400">
        <v>603.10338719832112</v>
      </c>
      <c r="H46" s="401">
        <v>8315.5329999999994</v>
      </c>
      <c r="I46" s="402">
        <v>0.54866861811503842</v>
      </c>
    </row>
    <row r="47" spans="1:19">
      <c r="A47" s="399" t="s">
        <v>94</v>
      </c>
      <c r="B47" s="415">
        <v>28558.923713</v>
      </c>
      <c r="C47" s="415">
        <v>29292.719585719991</v>
      </c>
      <c r="D47" s="400">
        <v>5775</v>
      </c>
      <c r="E47" s="400">
        <v>5923.3834337576582</v>
      </c>
      <c r="F47" s="400">
        <v>581</v>
      </c>
      <c r="G47" s="400">
        <v>595.92827272955833</v>
      </c>
      <c r="H47" s="401">
        <v>7660.0360000000001</v>
      </c>
      <c r="I47" s="402">
        <v>0.52866344231280371</v>
      </c>
    </row>
    <row r="48" spans="1:19">
      <c r="A48" s="403" t="s">
        <v>70</v>
      </c>
      <c r="B48" s="415">
        <v>26893.884227999999</v>
      </c>
      <c r="C48" s="415">
        <v>27356.444687177518</v>
      </c>
      <c r="D48" s="400">
        <v>5815</v>
      </c>
      <c r="E48" s="400">
        <v>5915.0148973392561</v>
      </c>
      <c r="F48" s="400">
        <v>589</v>
      </c>
      <c r="G48" s="400">
        <v>599.13048573221363</v>
      </c>
      <c r="H48" s="401">
        <v>7194.7610000000004</v>
      </c>
      <c r="I48" s="402">
        <v>0.51046184855897225</v>
      </c>
    </row>
    <row r="49" spans="1:9">
      <c r="A49" s="412" t="s">
        <v>51</v>
      </c>
      <c r="B49" s="416">
        <v>28232.419757169999</v>
      </c>
      <c r="C49" s="416">
        <v>28232.419757169999</v>
      </c>
      <c r="D49" s="413">
        <v>5920</v>
      </c>
      <c r="E49" s="413">
        <v>5920</v>
      </c>
      <c r="F49" s="413">
        <v>596</v>
      </c>
      <c r="G49" s="413">
        <v>596</v>
      </c>
      <c r="H49" s="414">
        <v>7035.3029999999999</v>
      </c>
      <c r="I49" s="417" t="s">
        <v>539</v>
      </c>
    </row>
    <row r="51" spans="1:9" ht="32.25" customHeight="1">
      <c r="A51" s="598" t="s">
        <v>540</v>
      </c>
    </row>
    <row r="52" spans="1:9" ht="30.75" customHeight="1">
      <c r="A52" s="598" t="s">
        <v>541</v>
      </c>
    </row>
    <row r="53" spans="1:9" ht="24" customHeight="1">
      <c r="A53" s="598" t="s">
        <v>537</v>
      </c>
    </row>
  </sheetData>
  <mergeCells count="5">
    <mergeCell ref="B2:C3"/>
    <mergeCell ref="D2:E3"/>
    <mergeCell ref="F2:G3"/>
    <mergeCell ref="H2:H4"/>
    <mergeCell ref="I2:I4"/>
  </mergeCells>
  <printOptions horizontalCentered="1"/>
  <pageMargins left="0.25" right="0.27" top="0.25" bottom="0.5" header="0.25" footer="0.5"/>
  <pageSetup orientation="portrait"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F4613-72C5-4440-B634-18092E6FFCBE}">
  <sheetPr>
    <tabColor theme="5" tint="0.39997558519241921"/>
  </sheetPr>
  <dimension ref="A1:D65"/>
  <sheetViews>
    <sheetView zoomScale="90" zoomScaleNormal="90" workbookViewId="0">
      <selection sqref="A1:D1"/>
    </sheetView>
  </sheetViews>
  <sheetFormatPr defaultColWidth="11.42578125" defaultRowHeight="12.75"/>
  <cols>
    <col min="1" max="1" width="17.42578125" style="456" customWidth="1"/>
    <col min="2" max="2" width="13.140625" style="457" customWidth="1"/>
    <col min="3" max="3" width="23.140625" style="457" customWidth="1"/>
    <col min="4" max="4" width="24.28515625" style="457" customWidth="1"/>
    <col min="5" max="256" width="11.42578125" style="63"/>
    <col min="257" max="257" width="12.140625" style="63" customWidth="1"/>
    <col min="258" max="258" width="13.140625" style="63" customWidth="1"/>
    <col min="259" max="259" width="23.140625" style="63" customWidth="1"/>
    <col min="260" max="260" width="24.28515625" style="63" customWidth="1"/>
    <col min="261" max="512" width="11.42578125" style="63"/>
    <col min="513" max="513" width="12.140625" style="63" customWidth="1"/>
    <col min="514" max="514" width="13.140625" style="63" customWidth="1"/>
    <col min="515" max="515" width="23.140625" style="63" customWidth="1"/>
    <col min="516" max="516" width="24.28515625" style="63" customWidth="1"/>
    <col min="517" max="768" width="11.42578125" style="63"/>
    <col min="769" max="769" width="12.140625" style="63" customWidth="1"/>
    <col min="770" max="770" width="13.140625" style="63" customWidth="1"/>
    <col min="771" max="771" width="23.140625" style="63" customWidth="1"/>
    <col min="772" max="772" width="24.28515625" style="63" customWidth="1"/>
    <col min="773" max="1024" width="11.42578125" style="63"/>
    <col min="1025" max="1025" width="12.140625" style="63" customWidth="1"/>
    <col min="1026" max="1026" width="13.140625" style="63" customWidth="1"/>
    <col min="1027" max="1027" width="23.140625" style="63" customWidth="1"/>
    <col min="1028" max="1028" width="24.28515625" style="63" customWidth="1"/>
    <col min="1029" max="1280" width="11.42578125" style="63"/>
    <col min="1281" max="1281" width="12.140625" style="63" customWidth="1"/>
    <col min="1282" max="1282" width="13.140625" style="63" customWidth="1"/>
    <col min="1283" max="1283" width="23.140625" style="63" customWidth="1"/>
    <col min="1284" max="1284" width="24.28515625" style="63" customWidth="1"/>
    <col min="1285" max="1536" width="11.42578125" style="63"/>
    <col min="1537" max="1537" width="12.140625" style="63" customWidth="1"/>
    <col min="1538" max="1538" width="13.140625" style="63" customWidth="1"/>
    <col min="1539" max="1539" width="23.140625" style="63" customWidth="1"/>
    <col min="1540" max="1540" width="24.28515625" style="63" customWidth="1"/>
    <col min="1541" max="1792" width="11.42578125" style="63"/>
    <col min="1793" max="1793" width="12.140625" style="63" customWidth="1"/>
    <col min="1794" max="1794" width="13.140625" style="63" customWidth="1"/>
    <col min="1795" max="1795" width="23.140625" style="63" customWidth="1"/>
    <col min="1796" max="1796" width="24.28515625" style="63" customWidth="1"/>
    <col min="1797" max="2048" width="11.42578125" style="63"/>
    <col min="2049" max="2049" width="12.140625" style="63" customWidth="1"/>
    <col min="2050" max="2050" width="13.140625" style="63" customWidth="1"/>
    <col min="2051" max="2051" width="23.140625" style="63" customWidth="1"/>
    <col min="2052" max="2052" width="24.28515625" style="63" customWidth="1"/>
    <col min="2053" max="2304" width="11.42578125" style="63"/>
    <col min="2305" max="2305" width="12.140625" style="63" customWidth="1"/>
    <col min="2306" max="2306" width="13.140625" style="63" customWidth="1"/>
    <col min="2307" max="2307" width="23.140625" style="63" customWidth="1"/>
    <col min="2308" max="2308" width="24.28515625" style="63" customWidth="1"/>
    <col min="2309" max="2560" width="11.42578125" style="63"/>
    <col min="2561" max="2561" width="12.140625" style="63" customWidth="1"/>
    <col min="2562" max="2562" width="13.140625" style="63" customWidth="1"/>
    <col min="2563" max="2563" width="23.140625" style="63" customWidth="1"/>
    <col min="2564" max="2564" width="24.28515625" style="63" customWidth="1"/>
    <col min="2565" max="2816" width="11.42578125" style="63"/>
    <col min="2817" max="2817" width="12.140625" style="63" customWidth="1"/>
    <col min="2818" max="2818" width="13.140625" style="63" customWidth="1"/>
    <col min="2819" max="2819" width="23.140625" style="63" customWidth="1"/>
    <col min="2820" max="2820" width="24.28515625" style="63" customWidth="1"/>
    <col min="2821" max="3072" width="11.42578125" style="63"/>
    <col min="3073" max="3073" width="12.140625" style="63" customWidth="1"/>
    <col min="3074" max="3074" width="13.140625" style="63" customWidth="1"/>
    <col min="3075" max="3075" width="23.140625" style="63" customWidth="1"/>
    <col min="3076" max="3076" width="24.28515625" style="63" customWidth="1"/>
    <col min="3077" max="3328" width="11.42578125" style="63"/>
    <col min="3329" max="3329" width="12.140625" style="63" customWidth="1"/>
    <col min="3330" max="3330" width="13.140625" style="63" customWidth="1"/>
    <col min="3331" max="3331" width="23.140625" style="63" customWidth="1"/>
    <col min="3332" max="3332" width="24.28515625" style="63" customWidth="1"/>
    <col min="3333" max="3584" width="11.42578125" style="63"/>
    <col min="3585" max="3585" width="12.140625" style="63" customWidth="1"/>
    <col min="3586" max="3586" width="13.140625" style="63" customWidth="1"/>
    <col min="3587" max="3587" width="23.140625" style="63" customWidth="1"/>
    <col min="3588" max="3588" width="24.28515625" style="63" customWidth="1"/>
    <col min="3589" max="3840" width="11.42578125" style="63"/>
    <col min="3841" max="3841" width="12.140625" style="63" customWidth="1"/>
    <col min="3842" max="3842" width="13.140625" style="63" customWidth="1"/>
    <col min="3843" max="3843" width="23.140625" style="63" customWidth="1"/>
    <col min="3844" max="3844" width="24.28515625" style="63" customWidth="1"/>
    <col min="3845" max="4096" width="11.42578125" style="63"/>
    <col min="4097" max="4097" width="12.140625" style="63" customWidth="1"/>
    <col min="4098" max="4098" width="13.140625" style="63" customWidth="1"/>
    <col min="4099" max="4099" width="23.140625" style="63" customWidth="1"/>
    <col min="4100" max="4100" width="24.28515625" style="63" customWidth="1"/>
    <col min="4101" max="4352" width="11.42578125" style="63"/>
    <col min="4353" max="4353" width="12.140625" style="63" customWidth="1"/>
    <col min="4354" max="4354" width="13.140625" style="63" customWidth="1"/>
    <col min="4355" max="4355" width="23.140625" style="63" customWidth="1"/>
    <col min="4356" max="4356" width="24.28515625" style="63" customWidth="1"/>
    <col min="4357" max="4608" width="11.42578125" style="63"/>
    <col min="4609" max="4609" width="12.140625" style="63" customWidth="1"/>
    <col min="4610" max="4610" width="13.140625" style="63" customWidth="1"/>
    <col min="4611" max="4611" width="23.140625" style="63" customWidth="1"/>
    <col min="4612" max="4612" width="24.28515625" style="63" customWidth="1"/>
    <col min="4613" max="4864" width="11.42578125" style="63"/>
    <col min="4865" max="4865" width="12.140625" style="63" customWidth="1"/>
    <col min="4866" max="4866" width="13.140625" style="63" customWidth="1"/>
    <col min="4867" max="4867" width="23.140625" style="63" customWidth="1"/>
    <col min="4868" max="4868" width="24.28515625" style="63" customWidth="1"/>
    <col min="4869" max="5120" width="11.42578125" style="63"/>
    <col min="5121" max="5121" width="12.140625" style="63" customWidth="1"/>
    <col min="5122" max="5122" width="13.140625" style="63" customWidth="1"/>
    <col min="5123" max="5123" width="23.140625" style="63" customWidth="1"/>
    <col min="5124" max="5124" width="24.28515625" style="63" customWidth="1"/>
    <col min="5125" max="5376" width="11.42578125" style="63"/>
    <col min="5377" max="5377" width="12.140625" style="63" customWidth="1"/>
    <col min="5378" max="5378" width="13.140625" style="63" customWidth="1"/>
    <col min="5379" max="5379" width="23.140625" style="63" customWidth="1"/>
    <col min="5380" max="5380" width="24.28515625" style="63" customWidth="1"/>
    <col min="5381" max="5632" width="11.42578125" style="63"/>
    <col min="5633" max="5633" width="12.140625" style="63" customWidth="1"/>
    <col min="5634" max="5634" width="13.140625" style="63" customWidth="1"/>
    <col min="5635" max="5635" width="23.140625" style="63" customWidth="1"/>
    <col min="5636" max="5636" width="24.28515625" style="63" customWidth="1"/>
    <col min="5637" max="5888" width="11.42578125" style="63"/>
    <col min="5889" max="5889" width="12.140625" style="63" customWidth="1"/>
    <col min="5890" max="5890" width="13.140625" style="63" customWidth="1"/>
    <col min="5891" max="5891" width="23.140625" style="63" customWidth="1"/>
    <col min="5892" max="5892" width="24.28515625" style="63" customWidth="1"/>
    <col min="5893" max="6144" width="11.42578125" style="63"/>
    <col min="6145" max="6145" width="12.140625" style="63" customWidth="1"/>
    <col min="6146" max="6146" width="13.140625" style="63" customWidth="1"/>
    <col min="6147" max="6147" width="23.140625" style="63" customWidth="1"/>
    <col min="6148" max="6148" width="24.28515625" style="63" customWidth="1"/>
    <col min="6149" max="6400" width="11.42578125" style="63"/>
    <col min="6401" max="6401" width="12.140625" style="63" customWidth="1"/>
    <col min="6402" max="6402" width="13.140625" style="63" customWidth="1"/>
    <col min="6403" max="6403" width="23.140625" style="63" customWidth="1"/>
    <col min="6404" max="6404" width="24.28515625" style="63" customWidth="1"/>
    <col min="6405" max="6656" width="11.42578125" style="63"/>
    <col min="6657" max="6657" width="12.140625" style="63" customWidth="1"/>
    <col min="6658" max="6658" width="13.140625" style="63" customWidth="1"/>
    <col min="6659" max="6659" width="23.140625" style="63" customWidth="1"/>
    <col min="6660" max="6660" width="24.28515625" style="63" customWidth="1"/>
    <col min="6661" max="6912" width="11.42578125" style="63"/>
    <col min="6913" max="6913" width="12.140625" style="63" customWidth="1"/>
    <col min="6914" max="6914" width="13.140625" style="63" customWidth="1"/>
    <col min="6915" max="6915" width="23.140625" style="63" customWidth="1"/>
    <col min="6916" max="6916" width="24.28515625" style="63" customWidth="1"/>
    <col min="6917" max="7168" width="11.42578125" style="63"/>
    <col min="7169" max="7169" width="12.140625" style="63" customWidth="1"/>
    <col min="7170" max="7170" width="13.140625" style="63" customWidth="1"/>
    <col min="7171" max="7171" width="23.140625" style="63" customWidth="1"/>
    <col min="7172" max="7172" width="24.28515625" style="63" customWidth="1"/>
    <col min="7173" max="7424" width="11.42578125" style="63"/>
    <col min="7425" max="7425" width="12.140625" style="63" customWidth="1"/>
    <col min="7426" max="7426" width="13.140625" style="63" customWidth="1"/>
    <col min="7427" max="7427" width="23.140625" style="63" customWidth="1"/>
    <col min="7428" max="7428" width="24.28515625" style="63" customWidth="1"/>
    <col min="7429" max="7680" width="11.42578125" style="63"/>
    <col min="7681" max="7681" width="12.140625" style="63" customWidth="1"/>
    <col min="7682" max="7682" width="13.140625" style="63" customWidth="1"/>
    <col min="7683" max="7683" width="23.140625" style="63" customWidth="1"/>
    <col min="7684" max="7684" width="24.28515625" style="63" customWidth="1"/>
    <col min="7685" max="7936" width="11.42578125" style="63"/>
    <col min="7937" max="7937" width="12.140625" style="63" customWidth="1"/>
    <col min="7938" max="7938" width="13.140625" style="63" customWidth="1"/>
    <col min="7939" max="7939" width="23.140625" style="63" customWidth="1"/>
    <col min="7940" max="7940" width="24.28515625" style="63" customWidth="1"/>
    <col min="7941" max="8192" width="11.42578125" style="63"/>
    <col min="8193" max="8193" width="12.140625" style="63" customWidth="1"/>
    <col min="8194" max="8194" width="13.140625" style="63" customWidth="1"/>
    <col min="8195" max="8195" width="23.140625" style="63" customWidth="1"/>
    <col min="8196" max="8196" width="24.28515625" style="63" customWidth="1"/>
    <col min="8197" max="8448" width="11.42578125" style="63"/>
    <col min="8449" max="8449" width="12.140625" style="63" customWidth="1"/>
    <col min="8450" max="8450" width="13.140625" style="63" customWidth="1"/>
    <col min="8451" max="8451" width="23.140625" style="63" customWidth="1"/>
    <col min="8452" max="8452" width="24.28515625" style="63" customWidth="1"/>
    <col min="8453" max="8704" width="11.42578125" style="63"/>
    <col min="8705" max="8705" width="12.140625" style="63" customWidth="1"/>
    <col min="8706" max="8706" width="13.140625" style="63" customWidth="1"/>
    <col min="8707" max="8707" width="23.140625" style="63" customWidth="1"/>
    <col min="8708" max="8708" width="24.28515625" style="63" customWidth="1"/>
    <col min="8709" max="8960" width="11.42578125" style="63"/>
    <col min="8961" max="8961" width="12.140625" style="63" customWidth="1"/>
    <col min="8962" max="8962" width="13.140625" style="63" customWidth="1"/>
    <col min="8963" max="8963" width="23.140625" style="63" customWidth="1"/>
    <col min="8964" max="8964" width="24.28515625" style="63" customWidth="1"/>
    <col min="8965" max="9216" width="11.42578125" style="63"/>
    <col min="9217" max="9217" width="12.140625" style="63" customWidth="1"/>
    <col min="9218" max="9218" width="13.140625" style="63" customWidth="1"/>
    <col min="9219" max="9219" width="23.140625" style="63" customWidth="1"/>
    <col min="9220" max="9220" width="24.28515625" style="63" customWidth="1"/>
    <col min="9221" max="9472" width="11.42578125" style="63"/>
    <col min="9473" max="9473" width="12.140625" style="63" customWidth="1"/>
    <col min="9474" max="9474" width="13.140625" style="63" customWidth="1"/>
    <col min="9475" max="9475" width="23.140625" style="63" customWidth="1"/>
    <col min="9476" max="9476" width="24.28515625" style="63" customWidth="1"/>
    <col min="9477" max="9728" width="11.42578125" style="63"/>
    <col min="9729" max="9729" width="12.140625" style="63" customWidth="1"/>
    <col min="9730" max="9730" width="13.140625" style="63" customWidth="1"/>
    <col min="9731" max="9731" width="23.140625" style="63" customWidth="1"/>
    <col min="9732" max="9732" width="24.28515625" style="63" customWidth="1"/>
    <col min="9733" max="9984" width="11.42578125" style="63"/>
    <col min="9985" max="9985" width="12.140625" style="63" customWidth="1"/>
    <col min="9986" max="9986" width="13.140625" style="63" customWidth="1"/>
    <col min="9987" max="9987" width="23.140625" style="63" customWidth="1"/>
    <col min="9988" max="9988" width="24.28515625" style="63" customWidth="1"/>
    <col min="9989" max="10240" width="11.42578125" style="63"/>
    <col min="10241" max="10241" width="12.140625" style="63" customWidth="1"/>
    <col min="10242" max="10242" width="13.140625" style="63" customWidth="1"/>
    <col min="10243" max="10243" width="23.140625" style="63" customWidth="1"/>
    <col min="10244" max="10244" width="24.28515625" style="63" customWidth="1"/>
    <col min="10245" max="10496" width="11.42578125" style="63"/>
    <col min="10497" max="10497" width="12.140625" style="63" customWidth="1"/>
    <col min="10498" max="10498" width="13.140625" style="63" customWidth="1"/>
    <col min="10499" max="10499" width="23.140625" style="63" customWidth="1"/>
    <col min="10500" max="10500" width="24.28515625" style="63" customWidth="1"/>
    <col min="10501" max="10752" width="11.42578125" style="63"/>
    <col min="10753" max="10753" width="12.140625" style="63" customWidth="1"/>
    <col min="10754" max="10754" width="13.140625" style="63" customWidth="1"/>
    <col min="10755" max="10755" width="23.140625" style="63" customWidth="1"/>
    <col min="10756" max="10756" width="24.28515625" style="63" customWidth="1"/>
    <col min="10757" max="11008" width="11.42578125" style="63"/>
    <col min="11009" max="11009" width="12.140625" style="63" customWidth="1"/>
    <col min="11010" max="11010" width="13.140625" style="63" customWidth="1"/>
    <col min="11011" max="11011" width="23.140625" style="63" customWidth="1"/>
    <col min="11012" max="11012" width="24.28515625" style="63" customWidth="1"/>
    <col min="11013" max="11264" width="11.42578125" style="63"/>
    <col min="11265" max="11265" width="12.140625" style="63" customWidth="1"/>
    <col min="11266" max="11266" width="13.140625" style="63" customWidth="1"/>
    <col min="11267" max="11267" width="23.140625" style="63" customWidth="1"/>
    <col min="11268" max="11268" width="24.28515625" style="63" customWidth="1"/>
    <col min="11269" max="11520" width="11.42578125" style="63"/>
    <col min="11521" max="11521" width="12.140625" style="63" customWidth="1"/>
    <col min="11522" max="11522" width="13.140625" style="63" customWidth="1"/>
    <col min="11523" max="11523" width="23.140625" style="63" customWidth="1"/>
    <col min="11524" max="11524" width="24.28515625" style="63" customWidth="1"/>
    <col min="11525" max="11776" width="11.42578125" style="63"/>
    <col min="11777" max="11777" width="12.140625" style="63" customWidth="1"/>
    <col min="11778" max="11778" width="13.140625" style="63" customWidth="1"/>
    <col min="11779" max="11779" width="23.140625" style="63" customWidth="1"/>
    <col min="11780" max="11780" width="24.28515625" style="63" customWidth="1"/>
    <col min="11781" max="12032" width="11.42578125" style="63"/>
    <col min="12033" max="12033" width="12.140625" style="63" customWidth="1"/>
    <col min="12034" max="12034" width="13.140625" style="63" customWidth="1"/>
    <col min="12035" max="12035" width="23.140625" style="63" customWidth="1"/>
    <col min="12036" max="12036" width="24.28515625" style="63" customWidth="1"/>
    <col min="12037" max="12288" width="11.42578125" style="63"/>
    <col min="12289" max="12289" width="12.140625" style="63" customWidth="1"/>
    <col min="12290" max="12290" width="13.140625" style="63" customWidth="1"/>
    <col min="12291" max="12291" width="23.140625" style="63" customWidth="1"/>
    <col min="12292" max="12292" width="24.28515625" style="63" customWidth="1"/>
    <col min="12293" max="12544" width="11.42578125" style="63"/>
    <col min="12545" max="12545" width="12.140625" style="63" customWidth="1"/>
    <col min="12546" max="12546" width="13.140625" style="63" customWidth="1"/>
    <col min="12547" max="12547" width="23.140625" style="63" customWidth="1"/>
    <col min="12548" max="12548" width="24.28515625" style="63" customWidth="1"/>
    <col min="12549" max="12800" width="11.42578125" style="63"/>
    <col min="12801" max="12801" width="12.140625" style="63" customWidth="1"/>
    <col min="12802" max="12802" width="13.140625" style="63" customWidth="1"/>
    <col min="12803" max="12803" width="23.140625" style="63" customWidth="1"/>
    <col min="12804" max="12804" width="24.28515625" style="63" customWidth="1"/>
    <col min="12805" max="13056" width="11.42578125" style="63"/>
    <col min="13057" max="13057" width="12.140625" style="63" customWidth="1"/>
    <col min="13058" max="13058" width="13.140625" style="63" customWidth="1"/>
    <col min="13059" max="13059" width="23.140625" style="63" customWidth="1"/>
    <col min="13060" max="13060" width="24.28515625" style="63" customWidth="1"/>
    <col min="13061" max="13312" width="11.42578125" style="63"/>
    <col min="13313" max="13313" width="12.140625" style="63" customWidth="1"/>
    <col min="13314" max="13314" width="13.140625" style="63" customWidth="1"/>
    <col min="13315" max="13315" width="23.140625" style="63" customWidth="1"/>
    <col min="13316" max="13316" width="24.28515625" style="63" customWidth="1"/>
    <col min="13317" max="13568" width="11.42578125" style="63"/>
    <col min="13569" max="13569" width="12.140625" style="63" customWidth="1"/>
    <col min="13570" max="13570" width="13.140625" style="63" customWidth="1"/>
    <col min="13571" max="13571" width="23.140625" style="63" customWidth="1"/>
    <col min="13572" max="13572" width="24.28515625" style="63" customWidth="1"/>
    <col min="13573" max="13824" width="11.42578125" style="63"/>
    <col min="13825" max="13825" width="12.140625" style="63" customWidth="1"/>
    <col min="13826" max="13826" width="13.140625" style="63" customWidth="1"/>
    <col min="13827" max="13827" width="23.140625" style="63" customWidth="1"/>
    <col min="13828" max="13828" width="24.28515625" style="63" customWidth="1"/>
    <col min="13829" max="14080" width="11.42578125" style="63"/>
    <col min="14081" max="14081" width="12.140625" style="63" customWidth="1"/>
    <col min="14082" max="14082" width="13.140625" style="63" customWidth="1"/>
    <col min="14083" max="14083" width="23.140625" style="63" customWidth="1"/>
    <col min="14084" max="14084" width="24.28515625" style="63" customWidth="1"/>
    <col min="14085" max="14336" width="11.42578125" style="63"/>
    <col min="14337" max="14337" width="12.140625" style="63" customWidth="1"/>
    <col min="14338" max="14338" width="13.140625" style="63" customWidth="1"/>
    <col min="14339" max="14339" width="23.140625" style="63" customWidth="1"/>
    <col min="14340" max="14340" width="24.28515625" style="63" customWidth="1"/>
    <col min="14341" max="14592" width="11.42578125" style="63"/>
    <col min="14593" max="14593" width="12.140625" style="63" customWidth="1"/>
    <col min="14594" max="14594" width="13.140625" style="63" customWidth="1"/>
    <col min="14595" max="14595" width="23.140625" style="63" customWidth="1"/>
    <col min="14596" max="14596" width="24.28515625" style="63" customWidth="1"/>
    <col min="14597" max="14848" width="11.42578125" style="63"/>
    <col min="14849" max="14849" width="12.140625" style="63" customWidth="1"/>
    <col min="14850" max="14850" width="13.140625" style="63" customWidth="1"/>
    <col min="14851" max="14851" width="23.140625" style="63" customWidth="1"/>
    <col min="14852" max="14852" width="24.28515625" style="63" customWidth="1"/>
    <col min="14853" max="15104" width="11.42578125" style="63"/>
    <col min="15105" max="15105" width="12.140625" style="63" customWidth="1"/>
    <col min="15106" max="15106" width="13.140625" style="63" customWidth="1"/>
    <col min="15107" max="15107" width="23.140625" style="63" customWidth="1"/>
    <col min="15108" max="15108" width="24.28515625" style="63" customWidth="1"/>
    <col min="15109" max="15360" width="11.42578125" style="63"/>
    <col min="15361" max="15361" width="12.140625" style="63" customWidth="1"/>
    <col min="15362" max="15362" width="13.140625" style="63" customWidth="1"/>
    <col min="15363" max="15363" width="23.140625" style="63" customWidth="1"/>
    <col min="15364" max="15364" width="24.28515625" style="63" customWidth="1"/>
    <col min="15365" max="15616" width="11.42578125" style="63"/>
    <col min="15617" max="15617" width="12.140625" style="63" customWidth="1"/>
    <col min="15618" max="15618" width="13.140625" style="63" customWidth="1"/>
    <col min="15619" max="15619" width="23.140625" style="63" customWidth="1"/>
    <col min="15620" max="15620" width="24.28515625" style="63" customWidth="1"/>
    <col min="15621" max="15872" width="11.42578125" style="63"/>
    <col min="15873" max="15873" width="12.140625" style="63" customWidth="1"/>
    <col min="15874" max="15874" width="13.140625" style="63" customWidth="1"/>
    <col min="15875" max="15875" width="23.140625" style="63" customWidth="1"/>
    <col min="15876" max="15876" width="24.28515625" style="63" customWidth="1"/>
    <col min="15877" max="16128" width="11.42578125" style="63"/>
    <col min="16129" max="16129" width="12.140625" style="63" customWidth="1"/>
    <col min="16130" max="16130" width="13.140625" style="63" customWidth="1"/>
    <col min="16131" max="16131" width="23.140625" style="63" customWidth="1"/>
    <col min="16132" max="16132" width="24.28515625" style="63" customWidth="1"/>
    <col min="16133" max="16384" width="11.42578125" style="63"/>
  </cols>
  <sheetData>
    <row r="1" spans="1:4" ht="32.25" customHeight="1">
      <c r="A1" s="1155" t="s">
        <v>551</v>
      </c>
      <c r="B1" s="1155"/>
      <c r="C1" s="1155"/>
      <c r="D1" s="1155"/>
    </row>
    <row r="2" spans="1:4" ht="15.75" customHeight="1">
      <c r="A2" s="1156" t="s">
        <v>552</v>
      </c>
      <c r="B2" s="1157"/>
      <c r="C2" s="1157"/>
      <c r="D2" s="1157"/>
    </row>
    <row r="3" spans="1:4" ht="22.5">
      <c r="A3" s="499"/>
      <c r="B3" s="499" t="s">
        <v>553</v>
      </c>
      <c r="C3" s="500" t="s">
        <v>555</v>
      </c>
      <c r="D3" s="500" t="s">
        <v>556</v>
      </c>
    </row>
    <row r="4" spans="1:4">
      <c r="A4" s="444">
        <v>1962</v>
      </c>
      <c r="B4" s="445">
        <v>30.3</v>
      </c>
      <c r="C4" s="446">
        <v>8.3170297029702969</v>
      </c>
      <c r="D4" s="446">
        <v>8.0787458745874581</v>
      </c>
    </row>
    <row r="5" spans="1:4">
      <c r="A5" s="447">
        <v>1963</v>
      </c>
      <c r="B5" s="448">
        <v>30.7</v>
      </c>
      <c r="C5" s="449">
        <v>8.2086644951140073</v>
      </c>
      <c r="D5" s="449">
        <v>7.9734853420195444</v>
      </c>
    </row>
    <row r="6" spans="1:4">
      <c r="A6" s="447">
        <v>1964</v>
      </c>
      <c r="B6" s="448">
        <v>31.1</v>
      </c>
      <c r="C6" s="449">
        <v>8.103086816720257</v>
      </c>
      <c r="D6" s="449">
        <v>7.8709324758842438</v>
      </c>
    </row>
    <row r="7" spans="1:4">
      <c r="A7" s="447">
        <v>1965</v>
      </c>
      <c r="B7" s="448">
        <v>31.6</v>
      </c>
      <c r="C7" s="449">
        <v>7.9748734177215184</v>
      </c>
      <c r="D7" s="449">
        <v>7.7463924050632906</v>
      </c>
    </row>
    <row r="8" spans="1:4">
      <c r="A8" s="447">
        <v>1966</v>
      </c>
      <c r="B8" s="448">
        <v>32.5</v>
      </c>
      <c r="C8" s="449">
        <v>7.7540307692307691</v>
      </c>
      <c r="D8" s="449">
        <v>7.5318769230769229</v>
      </c>
    </row>
    <row r="9" spans="1:4">
      <c r="A9" s="447">
        <v>1967</v>
      </c>
      <c r="B9" s="448">
        <v>33.4</v>
      </c>
      <c r="C9" s="449">
        <v>7.5450898203592818</v>
      </c>
      <c r="D9" s="449">
        <v>7.3289221556886233</v>
      </c>
    </row>
    <row r="10" spans="1:4">
      <c r="A10" s="447">
        <v>1968</v>
      </c>
      <c r="B10" s="448">
        <v>34.9</v>
      </c>
      <c r="C10" s="449">
        <v>7.2208022922636106</v>
      </c>
      <c r="D10" s="449">
        <v>7.0139255014326647</v>
      </c>
    </row>
    <row r="11" spans="1:4">
      <c r="A11" s="447">
        <v>1969</v>
      </c>
      <c r="B11" s="448">
        <v>36.799999999999997</v>
      </c>
      <c r="C11" s="449">
        <v>6.8479891304347831</v>
      </c>
      <c r="D11" s="449">
        <v>6.6517934782608705</v>
      </c>
    </row>
    <row r="12" spans="1:4">
      <c r="A12" s="447">
        <v>1970</v>
      </c>
      <c r="B12" s="448">
        <v>39</v>
      </c>
      <c r="C12" s="449">
        <v>6.4616923076923074</v>
      </c>
      <c r="D12" s="449">
        <v>6.2765641025641026</v>
      </c>
    </row>
    <row r="13" spans="1:4">
      <c r="A13" s="447">
        <v>1971</v>
      </c>
      <c r="B13" s="448">
        <v>40.700000000000003</v>
      </c>
      <c r="C13" s="449">
        <v>6.191793611793611</v>
      </c>
      <c r="D13" s="449">
        <v>6.0143980343980337</v>
      </c>
    </row>
    <row r="14" spans="1:4">
      <c r="A14" s="447">
        <v>1972</v>
      </c>
      <c r="B14" s="448">
        <v>41.9</v>
      </c>
      <c r="C14" s="449">
        <v>6.0144630071599048</v>
      </c>
      <c r="D14" s="449">
        <v>5.8421479713603821</v>
      </c>
    </row>
    <row r="15" spans="1:4">
      <c r="A15" s="447">
        <v>1973</v>
      </c>
      <c r="B15" s="448">
        <v>44.3</v>
      </c>
      <c r="C15" s="449">
        <v>5.6886230248306999</v>
      </c>
      <c r="D15" s="449">
        <v>5.5256433408577879</v>
      </c>
    </row>
    <row r="16" spans="1:4">
      <c r="A16" s="447">
        <v>1974</v>
      </c>
      <c r="B16" s="448">
        <v>49.4</v>
      </c>
      <c r="C16" s="449">
        <v>5.1013360323886641</v>
      </c>
      <c r="D16" s="449">
        <v>4.9551821862348175</v>
      </c>
    </row>
    <row r="17" spans="1:4">
      <c r="A17" s="447">
        <v>1975</v>
      </c>
      <c r="B17" s="448">
        <v>54.2</v>
      </c>
      <c r="C17" s="449">
        <v>4.6495571955719557</v>
      </c>
      <c r="D17" s="449">
        <v>4.5163468634686348</v>
      </c>
    </row>
    <row r="18" spans="1:4">
      <c r="A18" s="447">
        <v>1976</v>
      </c>
      <c r="B18" s="448">
        <v>57.1</v>
      </c>
      <c r="C18" s="449">
        <v>4.4134150612959715</v>
      </c>
      <c r="D18" s="449">
        <v>4.2869702276707526</v>
      </c>
    </row>
    <row r="19" spans="1:4">
      <c r="A19" s="447">
        <v>1977</v>
      </c>
      <c r="B19" s="448">
        <v>61</v>
      </c>
      <c r="C19" s="449">
        <v>4.1312459016393444</v>
      </c>
      <c r="D19" s="449">
        <v>4.0128852459016393</v>
      </c>
    </row>
    <row r="20" spans="1:4">
      <c r="A20" s="447">
        <v>1978</v>
      </c>
      <c r="B20" s="448">
        <v>65.7</v>
      </c>
      <c r="C20" s="449">
        <v>3.8357077625570777</v>
      </c>
      <c r="D20" s="449">
        <v>3.7258143074581431</v>
      </c>
    </row>
    <row r="21" spans="1:4">
      <c r="A21" s="447">
        <v>1979</v>
      </c>
      <c r="B21" s="448">
        <v>73.099999999999994</v>
      </c>
      <c r="C21" s="449">
        <v>3.4474145006839949</v>
      </c>
      <c r="D21" s="449">
        <v>3.3486456908344735</v>
      </c>
    </row>
    <row r="22" spans="1:4">
      <c r="A22" s="447">
        <v>1980</v>
      </c>
      <c r="B22" s="448">
        <v>82.7</v>
      </c>
      <c r="C22" s="449">
        <v>3.0472309552599759</v>
      </c>
      <c r="D22" s="449">
        <v>2.9599274486094318</v>
      </c>
    </row>
    <row r="23" spans="1:4">
      <c r="A23" s="447">
        <v>1981</v>
      </c>
      <c r="B23" s="448">
        <v>91.6</v>
      </c>
      <c r="C23" s="449">
        <v>2.7511572052401747</v>
      </c>
      <c r="D23" s="449">
        <v>2.6723362445414849</v>
      </c>
    </row>
    <row r="24" spans="1:4">
      <c r="A24" s="447">
        <v>1982</v>
      </c>
      <c r="B24" s="448">
        <v>97.5</v>
      </c>
      <c r="C24" s="449">
        <v>2.5846769230769229</v>
      </c>
      <c r="D24" s="449">
        <v>2.5106256410256411</v>
      </c>
    </row>
    <row r="25" spans="1:4">
      <c r="A25" s="447">
        <v>1983</v>
      </c>
      <c r="B25" s="448">
        <v>99.9</v>
      </c>
      <c r="C25" s="449">
        <v>2.5225825825825825</v>
      </c>
      <c r="D25" s="449">
        <v>2.4503103103103103</v>
      </c>
    </row>
    <row r="26" spans="1:4">
      <c r="A26" s="447">
        <v>1984</v>
      </c>
      <c r="B26" s="448">
        <v>104.1</v>
      </c>
      <c r="C26" s="449">
        <v>2.4208069164265131</v>
      </c>
      <c r="D26" s="449">
        <v>2.3514505283381366</v>
      </c>
    </row>
    <row r="27" spans="1:4">
      <c r="A27" s="447">
        <v>1985</v>
      </c>
      <c r="B27" s="448">
        <v>107.8</v>
      </c>
      <c r="C27" s="449">
        <v>2.3377179962894248</v>
      </c>
      <c r="D27" s="449">
        <v>2.2707421150278293</v>
      </c>
    </row>
    <row r="28" spans="1:4">
      <c r="A28" s="447">
        <v>1986</v>
      </c>
      <c r="B28" s="448">
        <v>109.5</v>
      </c>
      <c r="C28" s="449">
        <v>2.3014246575342465</v>
      </c>
      <c r="D28" s="449">
        <v>2.235488584474886</v>
      </c>
    </row>
    <row r="29" spans="1:4">
      <c r="A29" s="447">
        <v>1987</v>
      </c>
      <c r="B29" s="448">
        <v>113.8</v>
      </c>
      <c r="C29" s="449">
        <v>2.2144639718804919</v>
      </c>
      <c r="D29" s="449">
        <v>2.1510193321616873</v>
      </c>
    </row>
    <row r="30" spans="1:4">
      <c r="A30" s="447">
        <v>1988</v>
      </c>
      <c r="B30" s="448">
        <v>118.5</v>
      </c>
      <c r="C30" s="449">
        <v>2.126632911392405</v>
      </c>
      <c r="D30" s="449">
        <v>2.0657046413502109</v>
      </c>
    </row>
    <row r="31" spans="1:4">
      <c r="A31" s="447">
        <v>1989</v>
      </c>
      <c r="B31" s="448">
        <v>124.4</v>
      </c>
      <c r="C31" s="449">
        <v>2.0257717041800642</v>
      </c>
      <c r="D31" s="449">
        <v>1.967733118971061</v>
      </c>
    </row>
    <row r="32" spans="1:4">
      <c r="A32" s="447">
        <v>1990</v>
      </c>
      <c r="B32" s="448">
        <v>130.4</v>
      </c>
      <c r="C32" s="449">
        <v>1.9325613496932514</v>
      </c>
      <c r="D32" s="449">
        <v>1.8771932515337422</v>
      </c>
    </row>
    <row r="33" spans="1:4">
      <c r="A33" s="447">
        <v>1991</v>
      </c>
      <c r="B33" s="448">
        <v>136.19999999999999</v>
      </c>
      <c r="C33" s="449">
        <v>1.8502643171806168</v>
      </c>
      <c r="D33" s="449">
        <v>1.7972540381791484</v>
      </c>
    </row>
    <row r="34" spans="1:4">
      <c r="A34" s="447">
        <v>1992</v>
      </c>
      <c r="B34" s="448">
        <v>140.5</v>
      </c>
      <c r="C34" s="449">
        <v>1.7936370106761566</v>
      </c>
      <c r="D34" s="449">
        <v>1.7422491103202846</v>
      </c>
    </row>
    <row r="35" spans="1:4">
      <c r="A35" s="447">
        <v>1993</v>
      </c>
      <c r="B35" s="448">
        <v>144.4</v>
      </c>
      <c r="C35" s="449">
        <v>1.7451939058171744</v>
      </c>
      <c r="D35" s="449">
        <v>1.6951939058171746</v>
      </c>
    </row>
    <row r="36" spans="1:4">
      <c r="A36" s="447">
        <v>1994</v>
      </c>
      <c r="B36" s="448">
        <v>148.4</v>
      </c>
      <c r="C36" s="449">
        <v>1.6981536388140162</v>
      </c>
      <c r="D36" s="449">
        <v>1.6495013477088949</v>
      </c>
    </row>
    <row r="37" spans="1:4">
      <c r="A37" s="447">
        <v>1995</v>
      </c>
      <c r="B37" s="448">
        <v>152.5</v>
      </c>
      <c r="C37" s="449">
        <v>1.6524983606557377</v>
      </c>
      <c r="D37" s="449">
        <v>1.6051540983606558</v>
      </c>
    </row>
    <row r="38" spans="1:4">
      <c r="A38" s="447">
        <v>1996</v>
      </c>
      <c r="B38" s="448">
        <v>157</v>
      </c>
      <c r="C38" s="449">
        <v>1.6051337579617835</v>
      </c>
      <c r="D38" s="449">
        <v>1.5591464968152866</v>
      </c>
    </row>
    <row r="39" spans="1:4">
      <c r="A39" s="447">
        <v>1997</v>
      </c>
      <c r="B39" s="448">
        <v>160.5</v>
      </c>
      <c r="C39" s="449">
        <v>1.5701308411214954</v>
      </c>
      <c r="D39" s="449">
        <v>1.525146417445483</v>
      </c>
    </row>
    <row r="40" spans="1:4">
      <c r="A40" s="447">
        <v>1998</v>
      </c>
      <c r="B40" s="448">
        <v>163.19999999999999</v>
      </c>
      <c r="C40" s="449">
        <v>1.5441544117647059</v>
      </c>
      <c r="D40" s="449">
        <v>1.4999142156862746</v>
      </c>
    </row>
    <row r="41" spans="1:4">
      <c r="A41" s="447">
        <v>1999</v>
      </c>
      <c r="B41" s="448">
        <v>166.7</v>
      </c>
      <c r="C41" s="449">
        <v>1.5117336532693462</v>
      </c>
      <c r="D41" s="449">
        <v>1.4684223155368927</v>
      </c>
    </row>
    <row r="42" spans="1:4">
      <c r="A42" s="447">
        <v>2000</v>
      </c>
      <c r="B42" s="448">
        <v>172.8</v>
      </c>
      <c r="C42" s="449">
        <v>1.4583680555555554</v>
      </c>
      <c r="D42" s="449">
        <v>1.416585648148148</v>
      </c>
    </row>
    <row r="43" spans="1:4">
      <c r="A43" s="447">
        <v>2001</v>
      </c>
      <c r="B43" s="448">
        <v>177.5</v>
      </c>
      <c r="C43" s="449">
        <v>1.4197521126760564</v>
      </c>
      <c r="D43" s="449">
        <v>1.3790760563380282</v>
      </c>
    </row>
    <row r="44" spans="1:4">
      <c r="A44" s="447">
        <v>2002</v>
      </c>
      <c r="B44" s="448">
        <v>180.1</v>
      </c>
      <c r="C44" s="449">
        <v>1.3992559689061632</v>
      </c>
      <c r="D44" s="449">
        <v>1.3591671293725709</v>
      </c>
    </row>
    <row r="45" spans="1:4">
      <c r="A45" s="447">
        <v>2003</v>
      </c>
      <c r="B45" s="448">
        <v>183.9</v>
      </c>
      <c r="C45" s="449">
        <v>1.3703425774877651</v>
      </c>
      <c r="D45" s="449">
        <v>1.3310821098423056</v>
      </c>
    </row>
    <row r="46" spans="1:4">
      <c r="A46" s="447">
        <v>2004</v>
      </c>
      <c r="B46" s="448">
        <v>189.4</v>
      </c>
      <c r="C46" s="449">
        <v>1.3305491024287222</v>
      </c>
      <c r="D46" s="449">
        <v>1.292428722280887</v>
      </c>
    </row>
    <row r="47" spans="1:4">
      <c r="A47" s="447">
        <v>2005</v>
      </c>
      <c r="B47" s="448">
        <v>195.4</v>
      </c>
      <c r="C47" s="449">
        <v>1.2896929375639714</v>
      </c>
      <c r="D47" s="449">
        <v>1.2527430910951893</v>
      </c>
    </row>
    <row r="48" spans="1:4">
      <c r="A48" s="447">
        <v>2006</v>
      </c>
      <c r="B48" s="448">
        <v>203.5</v>
      </c>
      <c r="C48" s="449">
        <v>1.2383587223587225</v>
      </c>
      <c r="D48" s="449">
        <v>1.2028796068796068</v>
      </c>
    </row>
    <row r="49" spans="1:4">
      <c r="A49" s="447">
        <v>2007</v>
      </c>
      <c r="B49" s="448">
        <v>208.29900000000001</v>
      </c>
      <c r="C49" s="449">
        <v>1.2098281796840118</v>
      </c>
      <c r="D49" s="449">
        <v>1.1751664674338331</v>
      </c>
    </row>
    <row r="50" spans="1:4">
      <c r="A50" s="447">
        <v>2008</v>
      </c>
      <c r="B50" s="448">
        <v>219.964</v>
      </c>
      <c r="C50" s="449">
        <v>1.1456692913385826</v>
      </c>
      <c r="D50" s="449">
        <v>1.1128457383935553</v>
      </c>
    </row>
    <row r="51" spans="1:4">
      <c r="A51" s="447">
        <v>2009</v>
      </c>
      <c r="B51" s="448">
        <v>215.351</v>
      </c>
      <c r="C51" s="449">
        <v>1.1702104935663173</v>
      </c>
      <c r="D51" s="449">
        <v>1.1366838324409918</v>
      </c>
    </row>
    <row r="52" spans="1:4">
      <c r="A52" s="447">
        <v>2010</v>
      </c>
      <c r="B52" s="448">
        <v>218.011</v>
      </c>
      <c r="C52" s="449">
        <v>1.1559324988188671</v>
      </c>
      <c r="D52" s="449">
        <v>1.1228149038351276</v>
      </c>
    </row>
    <row r="53" spans="1:4">
      <c r="A53" s="447">
        <v>2011</v>
      </c>
      <c r="B53" s="448">
        <v>225.922</v>
      </c>
      <c r="C53" s="449">
        <v>1.1154557767725144</v>
      </c>
      <c r="D53" s="449">
        <v>1.0834978443887713</v>
      </c>
    </row>
    <row r="54" spans="1:4">
      <c r="A54" s="447">
        <v>2012</v>
      </c>
      <c r="B54" s="448">
        <v>229.10400000000001</v>
      </c>
      <c r="C54" s="449">
        <v>1.0999633354284517</v>
      </c>
      <c r="D54" s="449">
        <v>1.0684492632167051</v>
      </c>
    </row>
    <row r="55" spans="1:4">
      <c r="A55" s="447">
        <v>2013</v>
      </c>
      <c r="B55" s="448">
        <v>233.596</v>
      </c>
      <c r="C55" s="449">
        <v>1.0788112810150858</v>
      </c>
      <c r="D55" s="449">
        <v>1.047903217520848</v>
      </c>
    </row>
    <row r="56" spans="1:4" ht="12.75" customHeight="1">
      <c r="A56" s="447">
        <v>2014</v>
      </c>
      <c r="B56" s="448">
        <v>238.25</v>
      </c>
      <c r="C56" s="449">
        <v>1.0577376705141659</v>
      </c>
      <c r="D56" s="449">
        <v>1.0274333683105981</v>
      </c>
    </row>
    <row r="57" spans="1:4" ht="12.75" customHeight="1">
      <c r="A57" s="447">
        <v>2015</v>
      </c>
      <c r="B57" s="448">
        <v>238.654</v>
      </c>
      <c r="C57" s="449">
        <v>1.0559471033378867</v>
      </c>
      <c r="D57" s="449">
        <v>1.0256941010835772</v>
      </c>
    </row>
    <row r="58" spans="1:4" ht="12.75" customHeight="1">
      <c r="A58" s="447">
        <v>2016</v>
      </c>
      <c r="B58" s="448">
        <v>240.64699999999999</v>
      </c>
      <c r="C58" s="449">
        <v>1.0472019181622876</v>
      </c>
      <c r="D58" s="449">
        <v>1.0171994664383932</v>
      </c>
    </row>
    <row r="59" spans="1:4" ht="12.75" customHeight="1">
      <c r="A59" s="447">
        <v>2017</v>
      </c>
      <c r="B59" s="448">
        <v>244.786</v>
      </c>
      <c r="C59" s="449">
        <v>1.0294951508664711</v>
      </c>
      <c r="D59" s="449">
        <v>1</v>
      </c>
    </row>
    <row r="60" spans="1:4" ht="12.6" customHeight="1">
      <c r="A60" s="450">
        <v>2018</v>
      </c>
      <c r="B60" s="451">
        <v>252.006</v>
      </c>
      <c r="C60" s="452">
        <v>1</v>
      </c>
      <c r="D60" s="452"/>
    </row>
    <row r="61" spans="1:4" ht="12.6" customHeight="1">
      <c r="A61" s="453"/>
      <c r="B61" s="454"/>
      <c r="C61" s="455"/>
      <c r="D61" s="455"/>
    </row>
    <row r="62" spans="1:4" ht="72.75" customHeight="1">
      <c r="A62" s="1158" t="s">
        <v>702</v>
      </c>
      <c r="B62" s="1158"/>
      <c r="C62" s="1158"/>
      <c r="D62" s="1158"/>
    </row>
    <row r="63" spans="1:4" ht="27" customHeight="1">
      <c r="A63" s="1159" t="s">
        <v>554</v>
      </c>
      <c r="B63" s="1159"/>
      <c r="C63" s="1159"/>
      <c r="D63" s="1159"/>
    </row>
    <row r="64" spans="1:4" ht="24.75" customHeight="1">
      <c r="A64" s="603" t="s">
        <v>537</v>
      </c>
      <c r="B64" s="604"/>
      <c r="C64" s="604"/>
      <c r="D64" s="605"/>
    </row>
    <row r="65" spans="1:4">
      <c r="A65" s="281"/>
      <c r="B65" s="606"/>
      <c r="C65" s="606"/>
      <c r="D65" s="606"/>
    </row>
  </sheetData>
  <mergeCells count="4">
    <mergeCell ref="A1:D1"/>
    <mergeCell ref="A2:D2"/>
    <mergeCell ref="A62:D62"/>
    <mergeCell ref="A63:D63"/>
  </mergeCells>
  <hyperlinks>
    <hyperlink ref="A63" r:id="rId1" display="ftp://ftp.bls.gov/pub/special.requests/cpi/cpiai.txt" xr:uid="{4CB2AACD-41C6-4706-ABFA-17DDD38850A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21D59-F640-4B3A-8452-261D0D9FDE72}">
  <sheetPr>
    <pageSetUpPr fitToPage="1"/>
  </sheetPr>
  <dimension ref="A1:J29"/>
  <sheetViews>
    <sheetView zoomScale="90" zoomScaleNormal="90" zoomScalePageLayoutView="110" workbookViewId="0"/>
  </sheetViews>
  <sheetFormatPr defaultColWidth="8.7109375" defaultRowHeight="12.75"/>
  <cols>
    <col min="1" max="1" width="14.140625" customWidth="1"/>
    <col min="3" max="3" width="9.5703125" customWidth="1"/>
    <col min="4" max="4" width="8.7109375" customWidth="1"/>
    <col min="6" max="6" width="4.42578125" customWidth="1"/>
  </cols>
  <sheetData>
    <row r="1" spans="1:10" s="1" customFormat="1" ht="33" customHeight="1">
      <c r="A1" s="461" t="s">
        <v>786</v>
      </c>
      <c r="C1" s="2"/>
      <c r="D1" s="2"/>
      <c r="E1" s="2"/>
      <c r="F1" s="2"/>
      <c r="G1" s="3"/>
      <c r="J1" s="2"/>
    </row>
    <row r="2" spans="1:10">
      <c r="A2" s="801"/>
      <c r="B2" s="1162" t="s">
        <v>518</v>
      </c>
      <c r="C2" s="1162"/>
      <c r="D2" s="1162"/>
      <c r="E2" s="1162"/>
      <c r="F2" s="802"/>
      <c r="G2" s="1162" t="s">
        <v>519</v>
      </c>
      <c r="H2" s="1162"/>
      <c r="I2" s="1162"/>
      <c r="J2" s="1162"/>
    </row>
    <row r="3" spans="1:10" ht="51.75" customHeight="1">
      <c r="A3" s="462" t="s">
        <v>2</v>
      </c>
      <c r="B3" s="799" t="s">
        <v>3</v>
      </c>
      <c r="C3" s="799" t="s">
        <v>4</v>
      </c>
      <c r="D3" s="799" t="s">
        <v>5</v>
      </c>
      <c r="E3" s="800" t="s">
        <v>6</v>
      </c>
      <c r="F3" s="800"/>
      <c r="G3" s="799" t="s">
        <v>3</v>
      </c>
      <c r="H3" s="799" t="s">
        <v>4</v>
      </c>
      <c r="I3" s="799" t="s">
        <v>5</v>
      </c>
      <c r="J3" s="800" t="s">
        <v>6</v>
      </c>
    </row>
    <row r="4" spans="1:10">
      <c r="A4" s="6" t="s">
        <v>8</v>
      </c>
      <c r="B4" s="7">
        <v>3890</v>
      </c>
      <c r="C4" s="7">
        <v>3540</v>
      </c>
      <c r="D4" s="7">
        <v>350</v>
      </c>
      <c r="E4" s="576">
        <v>7780</v>
      </c>
      <c r="F4" s="576"/>
      <c r="G4" s="7">
        <v>5200</v>
      </c>
      <c r="H4" s="7">
        <v>10010</v>
      </c>
      <c r="I4" s="7">
        <v>340</v>
      </c>
      <c r="J4" s="576">
        <v>15550</v>
      </c>
    </row>
    <row r="5" spans="1:10">
      <c r="A5" s="6" t="s">
        <v>9</v>
      </c>
      <c r="B5" s="7">
        <v>4230</v>
      </c>
      <c r="C5" s="7">
        <v>3550</v>
      </c>
      <c r="D5" s="7">
        <v>650</v>
      </c>
      <c r="E5" s="576">
        <v>8430</v>
      </c>
      <c r="F5" s="576"/>
      <c r="G5" s="7">
        <v>5700</v>
      </c>
      <c r="H5" s="7">
        <v>10400</v>
      </c>
      <c r="I5" s="7">
        <v>670</v>
      </c>
      <c r="J5" s="576">
        <v>16770</v>
      </c>
    </row>
    <row r="6" spans="1:10">
      <c r="A6" s="6" t="s">
        <v>10</v>
      </c>
      <c r="B6" s="7">
        <v>4350</v>
      </c>
      <c r="C6" s="7">
        <v>3520</v>
      </c>
      <c r="D6" s="7">
        <v>720</v>
      </c>
      <c r="E6" s="576">
        <v>8590</v>
      </c>
      <c r="F6" s="576"/>
      <c r="G6" s="7">
        <v>6130</v>
      </c>
      <c r="H6" s="7">
        <v>10630</v>
      </c>
      <c r="I6" s="7">
        <v>750</v>
      </c>
      <c r="J6" s="576">
        <v>17510</v>
      </c>
    </row>
    <row r="7" spans="1:10">
      <c r="A7" s="6" t="s">
        <v>11</v>
      </c>
      <c r="B7" s="7">
        <v>4460</v>
      </c>
      <c r="C7" s="7">
        <v>3470</v>
      </c>
      <c r="D7" s="7">
        <v>700</v>
      </c>
      <c r="E7" s="576">
        <v>8630</v>
      </c>
      <c r="F7" s="576"/>
      <c r="G7" s="7">
        <v>6120</v>
      </c>
      <c r="H7" s="7">
        <v>10430</v>
      </c>
      <c r="I7" s="7">
        <v>730</v>
      </c>
      <c r="J7" s="576">
        <v>17280</v>
      </c>
    </row>
    <row r="8" spans="1:10">
      <c r="A8" s="8" t="s">
        <v>12</v>
      </c>
      <c r="B8" s="7">
        <v>4680</v>
      </c>
      <c r="C8" s="7">
        <v>3520</v>
      </c>
      <c r="D8" s="7">
        <v>720</v>
      </c>
      <c r="E8" s="576">
        <v>8920</v>
      </c>
      <c r="F8" s="576"/>
      <c r="G8" s="7">
        <v>6000</v>
      </c>
      <c r="H8" s="7">
        <v>10760</v>
      </c>
      <c r="I8" s="7">
        <v>770</v>
      </c>
      <c r="J8" s="576">
        <v>17530</v>
      </c>
    </row>
    <row r="9" spans="1:10" s="1" customFormat="1">
      <c r="A9" s="8" t="s">
        <v>13</v>
      </c>
      <c r="B9" s="7">
        <v>4930</v>
      </c>
      <c r="C9" s="7">
        <v>3760</v>
      </c>
      <c r="D9" s="7">
        <v>760</v>
      </c>
      <c r="E9" s="576">
        <v>9450</v>
      </c>
      <c r="F9" s="576"/>
      <c r="G9" s="7">
        <v>5560</v>
      </c>
      <c r="H9" s="7">
        <v>11610</v>
      </c>
      <c r="I9" s="7">
        <v>800</v>
      </c>
      <c r="J9" s="576">
        <v>17970</v>
      </c>
    </row>
    <row r="10" spans="1:10">
      <c r="A10" s="9" t="s">
        <v>14</v>
      </c>
      <c r="B10" s="7">
        <v>5220</v>
      </c>
      <c r="C10" s="7">
        <v>4140</v>
      </c>
      <c r="D10" s="7">
        <v>800</v>
      </c>
      <c r="E10" s="576">
        <v>10160</v>
      </c>
      <c r="F10" s="576"/>
      <c r="G10" s="7">
        <v>5580</v>
      </c>
      <c r="H10" s="7">
        <v>12620</v>
      </c>
      <c r="I10" s="7">
        <v>830</v>
      </c>
      <c r="J10" s="576">
        <v>19030</v>
      </c>
    </row>
    <row r="11" spans="1:10">
      <c r="A11" s="9" t="s">
        <v>15</v>
      </c>
      <c r="B11" s="7">
        <v>5280</v>
      </c>
      <c r="C11" s="7">
        <v>4320</v>
      </c>
      <c r="D11" s="7">
        <v>790</v>
      </c>
      <c r="E11" s="576">
        <v>10390</v>
      </c>
      <c r="F11" s="576"/>
      <c r="G11" s="7">
        <v>5930</v>
      </c>
      <c r="H11" s="7">
        <v>13200</v>
      </c>
      <c r="I11" s="7">
        <v>860</v>
      </c>
      <c r="J11" s="576">
        <v>19990</v>
      </c>
    </row>
    <row r="12" spans="1:10">
      <c r="A12" s="9" t="s">
        <v>16</v>
      </c>
      <c r="B12" s="7">
        <v>5270</v>
      </c>
      <c r="C12" s="7">
        <v>4360</v>
      </c>
      <c r="D12" s="7">
        <v>770</v>
      </c>
      <c r="E12" s="576">
        <v>10400</v>
      </c>
      <c r="F12" s="576"/>
      <c r="G12" s="7">
        <v>6410</v>
      </c>
      <c r="H12" s="7">
        <v>13350</v>
      </c>
      <c r="I12" s="7">
        <v>880</v>
      </c>
      <c r="J12" s="576">
        <v>20640</v>
      </c>
    </row>
    <row r="13" spans="1:10">
      <c r="A13" s="9" t="s">
        <v>17</v>
      </c>
      <c r="B13" s="7">
        <v>5360</v>
      </c>
      <c r="C13" s="7">
        <v>4190</v>
      </c>
      <c r="D13" s="7">
        <v>750</v>
      </c>
      <c r="E13" s="576">
        <v>10300</v>
      </c>
      <c r="F13" s="576"/>
      <c r="G13" s="7">
        <v>6810</v>
      </c>
      <c r="H13" s="7">
        <v>14400</v>
      </c>
      <c r="I13" s="7">
        <v>890</v>
      </c>
      <c r="J13" s="576">
        <v>22100</v>
      </c>
    </row>
    <row r="14" spans="1:10">
      <c r="A14" s="9" t="s">
        <v>18</v>
      </c>
      <c r="B14" s="7">
        <v>5560</v>
      </c>
      <c r="C14" s="7">
        <v>4380</v>
      </c>
      <c r="D14" s="7">
        <v>730</v>
      </c>
      <c r="E14" s="576">
        <v>10670</v>
      </c>
      <c r="F14" s="576"/>
      <c r="G14" s="7">
        <v>7230</v>
      </c>
      <c r="H14" s="7">
        <v>15910</v>
      </c>
      <c r="I14" s="7">
        <v>880</v>
      </c>
      <c r="J14" s="576">
        <v>24020</v>
      </c>
    </row>
    <row r="15" spans="1:10">
      <c r="A15" s="9" t="s">
        <v>19</v>
      </c>
      <c r="B15" s="7">
        <v>5770</v>
      </c>
      <c r="C15" s="7">
        <v>5240</v>
      </c>
      <c r="D15" s="7">
        <v>1030</v>
      </c>
      <c r="E15" s="576">
        <v>12040</v>
      </c>
      <c r="F15" s="576"/>
      <c r="G15" s="7">
        <v>7050</v>
      </c>
      <c r="H15" s="7">
        <v>16640</v>
      </c>
      <c r="I15" s="7">
        <v>1120</v>
      </c>
      <c r="J15" s="576">
        <v>24810</v>
      </c>
    </row>
    <row r="16" spans="1:10">
      <c r="A16" s="9" t="s">
        <v>20</v>
      </c>
      <c r="B16" s="7">
        <v>7080</v>
      </c>
      <c r="C16" s="7">
        <v>5790</v>
      </c>
      <c r="D16" s="7">
        <v>1480</v>
      </c>
      <c r="E16" s="576">
        <v>14350</v>
      </c>
      <c r="F16" s="576"/>
      <c r="G16" s="7">
        <v>7370</v>
      </c>
      <c r="H16" s="7">
        <v>18330</v>
      </c>
      <c r="I16" s="7">
        <v>1430</v>
      </c>
      <c r="J16" s="576">
        <v>27130</v>
      </c>
    </row>
    <row r="17" spans="1:10">
      <c r="A17" s="9" t="s">
        <v>21</v>
      </c>
      <c r="B17" s="7">
        <v>7740</v>
      </c>
      <c r="C17" s="7">
        <v>5830</v>
      </c>
      <c r="D17" s="7">
        <v>1640</v>
      </c>
      <c r="E17" s="576">
        <v>15210</v>
      </c>
      <c r="F17" s="576"/>
      <c r="G17" s="7">
        <v>7590</v>
      </c>
      <c r="H17" s="7">
        <v>19180</v>
      </c>
      <c r="I17" s="7">
        <v>1330</v>
      </c>
      <c r="J17" s="576">
        <v>28100</v>
      </c>
    </row>
    <row r="18" spans="1:10">
      <c r="A18" s="9" t="s">
        <v>22</v>
      </c>
      <c r="B18" s="7">
        <v>7560</v>
      </c>
      <c r="C18" s="7">
        <v>5680</v>
      </c>
      <c r="D18" s="7">
        <v>1530</v>
      </c>
      <c r="E18" s="576">
        <v>14770</v>
      </c>
      <c r="F18" s="576"/>
      <c r="G18" s="7">
        <v>7690</v>
      </c>
      <c r="H18" s="7">
        <v>18690</v>
      </c>
      <c r="I18" s="7">
        <v>1000</v>
      </c>
      <c r="J18" s="576">
        <v>27380</v>
      </c>
    </row>
    <row r="19" spans="1:10">
      <c r="A19" s="9" t="s">
        <v>23</v>
      </c>
      <c r="B19" s="7">
        <v>7890</v>
      </c>
      <c r="C19" s="7">
        <v>5450</v>
      </c>
      <c r="D19" s="7">
        <v>1410</v>
      </c>
      <c r="E19" s="576">
        <v>14750</v>
      </c>
      <c r="F19" s="576"/>
      <c r="G19" s="7">
        <v>7970</v>
      </c>
      <c r="H19" s="7">
        <v>18020</v>
      </c>
      <c r="I19" s="7">
        <v>910</v>
      </c>
      <c r="J19" s="576">
        <v>26900</v>
      </c>
    </row>
    <row r="20" spans="1:10">
      <c r="A20" s="9" t="s">
        <v>24</v>
      </c>
      <c r="B20" s="7">
        <v>8110</v>
      </c>
      <c r="C20" s="7">
        <v>5240</v>
      </c>
      <c r="D20" s="7">
        <v>1410</v>
      </c>
      <c r="E20" s="576">
        <v>14760</v>
      </c>
      <c r="F20" s="576"/>
      <c r="G20" s="7">
        <v>7970</v>
      </c>
      <c r="H20" s="7">
        <v>18040</v>
      </c>
      <c r="I20" s="7">
        <v>890</v>
      </c>
      <c r="J20" s="576">
        <v>26900</v>
      </c>
    </row>
    <row r="21" spans="1:10">
      <c r="A21" s="9" t="s">
        <v>25</v>
      </c>
      <c r="B21" s="7">
        <v>8320</v>
      </c>
      <c r="C21" s="7">
        <v>4950</v>
      </c>
      <c r="D21" s="7">
        <v>1370</v>
      </c>
      <c r="E21" s="576">
        <v>14640</v>
      </c>
      <c r="F21" s="576"/>
      <c r="G21" s="7">
        <v>7980</v>
      </c>
      <c r="H21" s="7">
        <v>17340</v>
      </c>
      <c r="I21" s="7">
        <v>850</v>
      </c>
      <c r="J21" s="576">
        <v>26170</v>
      </c>
    </row>
    <row r="22" spans="1:10">
      <c r="A22" s="9" t="s">
        <v>26</v>
      </c>
      <c r="B22" s="7">
        <v>8560</v>
      </c>
      <c r="C22" s="7">
        <v>4810</v>
      </c>
      <c r="D22" s="7">
        <v>1330</v>
      </c>
      <c r="E22" s="576">
        <v>14700</v>
      </c>
      <c r="F22" s="576"/>
      <c r="G22" s="7">
        <v>8020</v>
      </c>
      <c r="H22" s="7">
        <v>17410</v>
      </c>
      <c r="I22" s="7">
        <v>800</v>
      </c>
      <c r="J22" s="576">
        <v>26230</v>
      </c>
    </row>
    <row r="23" spans="1:10">
      <c r="A23" s="6" t="s">
        <v>27</v>
      </c>
      <c r="B23" s="7">
        <v>8640</v>
      </c>
      <c r="C23" s="7">
        <v>4680</v>
      </c>
      <c r="D23" s="7">
        <v>1300</v>
      </c>
      <c r="E23" s="577">
        <v>14620</v>
      </c>
      <c r="F23" s="577"/>
      <c r="G23" s="7">
        <v>8130</v>
      </c>
      <c r="H23" s="7">
        <v>17680</v>
      </c>
      <c r="I23" s="7">
        <v>770</v>
      </c>
      <c r="J23" s="577">
        <v>26580</v>
      </c>
    </row>
    <row r="24" spans="1:10">
      <c r="A24" s="460" t="s">
        <v>28</v>
      </c>
      <c r="B24" s="379">
        <v>8970</v>
      </c>
      <c r="C24" s="379">
        <v>4510</v>
      </c>
      <c r="D24" s="379">
        <v>1310</v>
      </c>
      <c r="E24" s="578">
        <v>14790</v>
      </c>
      <c r="F24" s="578"/>
      <c r="G24" s="379">
        <v>8460</v>
      </c>
      <c r="H24" s="379">
        <v>17990</v>
      </c>
      <c r="I24" s="379">
        <v>780</v>
      </c>
      <c r="J24" s="578">
        <v>27230</v>
      </c>
    </row>
    <row r="25" spans="1:10">
      <c r="A25" s="212"/>
      <c r="B25" s="212"/>
      <c r="C25" s="212"/>
      <c r="D25" s="212"/>
      <c r="E25" s="212"/>
      <c r="F25" s="212"/>
      <c r="G25" s="212"/>
      <c r="H25" s="212"/>
      <c r="I25" s="212"/>
      <c r="J25" s="212"/>
    </row>
    <row r="26" spans="1:10" ht="50.25" customHeight="1">
      <c r="A26" s="1161" t="s">
        <v>602</v>
      </c>
      <c r="B26" s="1161"/>
      <c r="C26" s="1161"/>
      <c r="D26" s="1161"/>
      <c r="E26" s="1161"/>
      <c r="F26" s="1161"/>
      <c r="G26" s="1161"/>
      <c r="H26" s="1161"/>
      <c r="I26" s="1161"/>
      <c r="J26" s="1161"/>
    </row>
    <row r="27" spans="1:10" ht="22.5" customHeight="1">
      <c r="A27" s="1160" t="s">
        <v>557</v>
      </c>
      <c r="B27" s="1160"/>
      <c r="C27" s="1160"/>
      <c r="D27" s="1160"/>
      <c r="E27" s="1160"/>
      <c r="F27" s="1160"/>
      <c r="G27" s="1160"/>
      <c r="H27" s="10"/>
      <c r="I27" s="10"/>
      <c r="J27" s="10"/>
    </row>
    <row r="28" spans="1:10" ht="26.25" customHeight="1">
      <c r="A28" s="60" t="s">
        <v>537</v>
      </c>
      <c r="E28" s="86"/>
      <c r="H28" s="10"/>
      <c r="I28" s="10"/>
      <c r="J28" s="10"/>
    </row>
    <row r="29" spans="1:10" ht="26.25" customHeight="1"/>
  </sheetData>
  <mergeCells count="4">
    <mergeCell ref="A27:G27"/>
    <mergeCell ref="A26:J26"/>
    <mergeCell ref="B2:E2"/>
    <mergeCell ref="G2:J2"/>
  </mergeCell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F60F3-4A3D-47BE-8FD5-7E17770BAA5C}">
  <dimension ref="A1:V52"/>
  <sheetViews>
    <sheetView zoomScale="80" zoomScaleNormal="80" workbookViewId="0"/>
  </sheetViews>
  <sheetFormatPr defaultColWidth="11.42578125" defaultRowHeight="12.75"/>
  <cols>
    <col min="1" max="1" width="20.7109375" style="1" customWidth="1"/>
    <col min="2" max="16384" width="11.42578125" style="1"/>
  </cols>
  <sheetData>
    <row r="1" spans="1:22" ht="27.75" customHeight="1">
      <c r="A1" s="461" t="s">
        <v>558</v>
      </c>
      <c r="C1" s="126"/>
      <c r="E1" s="3"/>
      <c r="H1" s="21"/>
    </row>
    <row r="2" spans="1:22">
      <c r="A2" s="354"/>
      <c r="B2" s="465" t="s">
        <v>8</v>
      </c>
      <c r="C2" s="466" t="s">
        <v>9</v>
      </c>
      <c r="D2" s="466" t="s">
        <v>10</v>
      </c>
      <c r="E2" s="466" t="s">
        <v>11</v>
      </c>
      <c r="F2" s="467" t="s">
        <v>12</v>
      </c>
      <c r="G2" s="467" t="s">
        <v>13</v>
      </c>
      <c r="H2" s="467" t="s">
        <v>14</v>
      </c>
      <c r="I2" s="467" t="s">
        <v>15</v>
      </c>
      <c r="J2" s="467" t="s">
        <v>16</v>
      </c>
      <c r="K2" s="467" t="s">
        <v>17</v>
      </c>
      <c r="L2" s="467" t="s">
        <v>18</v>
      </c>
      <c r="M2" s="467" t="s">
        <v>19</v>
      </c>
      <c r="N2" s="467" t="s">
        <v>20</v>
      </c>
      <c r="O2" s="467" t="s">
        <v>21</v>
      </c>
      <c r="P2" s="467" t="s">
        <v>22</v>
      </c>
      <c r="Q2" s="467" t="s">
        <v>23</v>
      </c>
      <c r="R2" s="467" t="s">
        <v>24</v>
      </c>
      <c r="S2" s="467" t="s">
        <v>25</v>
      </c>
      <c r="T2" s="468" t="s">
        <v>26</v>
      </c>
      <c r="U2" s="468" t="s">
        <v>27</v>
      </c>
      <c r="V2" s="466" t="s">
        <v>28</v>
      </c>
    </row>
    <row r="3" spans="1:22">
      <c r="A3" s="209" t="s">
        <v>0</v>
      </c>
      <c r="B3" s="470"/>
      <c r="C3" s="471"/>
      <c r="D3" s="471"/>
      <c r="E3" s="471"/>
      <c r="F3" s="472"/>
      <c r="G3" s="472"/>
      <c r="H3" s="472"/>
      <c r="I3" s="472"/>
      <c r="J3" s="472"/>
      <c r="K3" s="472"/>
      <c r="L3" s="472"/>
      <c r="M3" s="472"/>
      <c r="N3" s="472"/>
      <c r="O3" s="472"/>
      <c r="P3" s="472"/>
      <c r="Q3" s="472"/>
      <c r="R3" s="472"/>
      <c r="S3" s="472"/>
      <c r="T3" s="473"/>
      <c r="U3" s="473"/>
      <c r="V3" s="471"/>
    </row>
    <row r="4" spans="1:22">
      <c r="A4" s="469" t="s">
        <v>151</v>
      </c>
      <c r="B4" s="463">
        <v>0.48872075692718836</v>
      </c>
      <c r="C4" s="463">
        <v>0.48738849649877242</v>
      </c>
      <c r="D4" s="463">
        <v>0.47723330113105894</v>
      </c>
      <c r="E4" s="463">
        <v>0.48576118421097447</v>
      </c>
      <c r="F4" s="463">
        <v>0.49025449859125331</v>
      </c>
      <c r="G4" s="463">
        <v>0.48220626839073155</v>
      </c>
      <c r="H4" s="463">
        <v>0.46672462538480253</v>
      </c>
      <c r="I4" s="463">
        <v>0.45262289131075495</v>
      </c>
      <c r="J4" s="463">
        <v>0.44191949708878003</v>
      </c>
      <c r="K4" s="463">
        <v>0.4439973069462107</v>
      </c>
      <c r="L4" s="463">
        <v>0.44188321460875712</v>
      </c>
      <c r="M4" s="463">
        <v>0.4455464105685194</v>
      </c>
      <c r="N4" s="463">
        <v>0.47394585887102109</v>
      </c>
      <c r="O4" s="463">
        <v>0.49153081550960698</v>
      </c>
      <c r="P4" s="463">
        <v>0.49254485435609868</v>
      </c>
      <c r="Q4" s="463">
        <v>0.51267498232790498</v>
      </c>
      <c r="R4" s="463">
        <v>0.52558587877895846</v>
      </c>
      <c r="S4" s="463">
        <v>0.54232654965600025</v>
      </c>
      <c r="T4" s="463">
        <v>0.55506091366754839</v>
      </c>
      <c r="U4" s="463">
        <v>0.56136252820575694</v>
      </c>
      <c r="V4" s="463">
        <v>0.57423554645535613</v>
      </c>
    </row>
    <row r="5" spans="1:22">
      <c r="A5" s="344" t="s">
        <v>159</v>
      </c>
      <c r="B5" s="208">
        <v>0.46700561617913594</v>
      </c>
      <c r="C5" s="208">
        <v>0.43722412637082042</v>
      </c>
      <c r="D5" s="208">
        <v>0.44387469673519631</v>
      </c>
      <c r="E5" s="208">
        <v>0.43783617164126637</v>
      </c>
      <c r="F5" s="208">
        <v>0.43445792014976087</v>
      </c>
      <c r="G5" s="208">
        <v>0.44328877258902172</v>
      </c>
      <c r="H5" s="208">
        <v>0.46197005563992422</v>
      </c>
      <c r="I5" s="208">
        <v>0.47973634342237576</v>
      </c>
      <c r="J5" s="208">
        <v>0.4931957543781279</v>
      </c>
      <c r="K5" s="208">
        <v>0.49385397628231326</v>
      </c>
      <c r="L5" s="208">
        <v>0.50013051986476786</v>
      </c>
      <c r="M5" s="208">
        <v>0.47453479662957598</v>
      </c>
      <c r="N5" s="208">
        <v>0.42720736659219793</v>
      </c>
      <c r="O5" s="208">
        <v>0.40412068320027106</v>
      </c>
      <c r="P5" s="208">
        <v>0.40758041336972362</v>
      </c>
      <c r="Q5" s="208">
        <v>0.39544636590782622</v>
      </c>
      <c r="R5" s="208">
        <v>0.38280170982521766</v>
      </c>
      <c r="S5" s="208">
        <v>0.36837245469967272</v>
      </c>
      <c r="T5" s="208">
        <v>0.35879794041085245</v>
      </c>
      <c r="U5" s="208">
        <v>0.35422830132140148</v>
      </c>
      <c r="V5" s="208">
        <v>0.34184869317618932</v>
      </c>
    </row>
    <row r="6" spans="1:22">
      <c r="A6" s="14" t="s">
        <v>167</v>
      </c>
      <c r="B6" s="464">
        <v>4.4273626893675734E-2</v>
      </c>
      <c r="C6" s="464">
        <v>7.5387377130407204E-2</v>
      </c>
      <c r="D6" s="464">
        <v>7.8892002133744907E-2</v>
      </c>
      <c r="E6" s="464">
        <v>7.6402644147759186E-2</v>
      </c>
      <c r="F6" s="464">
        <v>7.5287581258985922E-2</v>
      </c>
      <c r="G6" s="464">
        <v>7.4504959020246772E-2</v>
      </c>
      <c r="H6" s="464">
        <v>7.1305318975273188E-2</v>
      </c>
      <c r="I6" s="464">
        <v>6.7640765266869365E-2</v>
      </c>
      <c r="J6" s="464">
        <v>6.4884748533092049E-2</v>
      </c>
      <c r="K6" s="464">
        <v>6.2148716771476001E-2</v>
      </c>
      <c r="L6" s="464">
        <v>5.7986265526475025E-2</v>
      </c>
      <c r="M6" s="464">
        <v>7.991879280190467E-2</v>
      </c>
      <c r="N6" s="464">
        <v>9.8846774536781076E-2</v>
      </c>
      <c r="O6" s="464">
        <v>0.10434850129012195</v>
      </c>
      <c r="P6" s="464">
        <v>9.9874732274177772E-2</v>
      </c>
      <c r="Q6" s="464">
        <v>9.1878651764268668E-2</v>
      </c>
      <c r="R6" s="464">
        <v>9.1612411395823906E-2</v>
      </c>
      <c r="S6" s="464">
        <v>8.9300995644327058E-2</v>
      </c>
      <c r="T6" s="464">
        <v>8.614114592159898E-2</v>
      </c>
      <c r="U6" s="464">
        <v>8.4409170472841688E-2</v>
      </c>
      <c r="V6" s="464">
        <v>8.3915760368454578E-2</v>
      </c>
    </row>
    <row r="7" spans="1:22">
      <c r="A7" s="209" t="s">
        <v>1</v>
      </c>
      <c r="B7" s="470"/>
      <c r="C7" s="471"/>
      <c r="D7" s="471"/>
      <c r="E7" s="471"/>
      <c r="F7" s="472"/>
      <c r="G7" s="472"/>
      <c r="H7" s="472"/>
      <c r="I7" s="472"/>
      <c r="J7" s="472"/>
      <c r="K7" s="472"/>
      <c r="L7" s="472"/>
      <c r="M7" s="472"/>
      <c r="N7" s="472"/>
      <c r="O7" s="472"/>
      <c r="P7" s="472"/>
      <c r="Q7" s="472"/>
      <c r="R7" s="472"/>
      <c r="S7" s="472"/>
      <c r="T7" s="473"/>
      <c r="U7" s="473"/>
      <c r="V7" s="471"/>
    </row>
    <row r="8" spans="1:22">
      <c r="A8" s="469" t="s">
        <v>151</v>
      </c>
      <c r="B8" s="463">
        <v>0.30717987579872147</v>
      </c>
      <c r="C8" s="463">
        <v>0.31210030272143724</v>
      </c>
      <c r="D8" s="463">
        <v>0.32697335661364546</v>
      </c>
      <c r="E8" s="463">
        <v>0.32909828263110924</v>
      </c>
      <c r="F8" s="463">
        <v>0.3150591329168333</v>
      </c>
      <c r="G8" s="463">
        <v>0.2794675876373483</v>
      </c>
      <c r="H8" s="463">
        <v>0.26594413400184452</v>
      </c>
      <c r="I8" s="463">
        <v>0.26561687715838062</v>
      </c>
      <c r="J8" s="463">
        <v>0.27831965742858578</v>
      </c>
      <c r="K8" s="463">
        <v>0.27919367252574928</v>
      </c>
      <c r="L8" s="463">
        <v>0.27780418893549746</v>
      </c>
      <c r="M8" s="463">
        <v>0.27356309824708541</v>
      </c>
      <c r="N8" s="463">
        <v>0.264927282203829</v>
      </c>
      <c r="O8" s="463">
        <v>0.26463465226679217</v>
      </c>
      <c r="P8" s="463">
        <v>0.2756609510366459</v>
      </c>
      <c r="Q8" s="463">
        <v>0.28944956303168567</v>
      </c>
      <c r="R8" s="463">
        <v>0.28907650153571163</v>
      </c>
      <c r="S8" s="463">
        <v>0.29711194878878738</v>
      </c>
      <c r="T8" s="463">
        <v>0.29804323711131547</v>
      </c>
      <c r="U8" s="463">
        <v>0.29853482219228772</v>
      </c>
      <c r="V8" s="463">
        <v>0.30408454085568132</v>
      </c>
    </row>
    <row r="9" spans="1:22">
      <c r="A9" s="469" t="s">
        <v>159</v>
      </c>
      <c r="B9" s="463">
        <v>0.67272920164005545</v>
      </c>
      <c r="C9" s="463">
        <v>0.65104969492420239</v>
      </c>
      <c r="D9" s="463">
        <v>0.6330800271445215</v>
      </c>
      <c r="E9" s="463">
        <v>0.63137862673165057</v>
      </c>
      <c r="F9" s="463">
        <v>0.64458892765400466</v>
      </c>
      <c r="G9" s="463">
        <v>0.68020794937369577</v>
      </c>
      <c r="H9" s="463">
        <v>0.69441155475287397</v>
      </c>
      <c r="I9" s="463">
        <v>0.69593392205421656</v>
      </c>
      <c r="J9" s="463">
        <v>0.68335842325447271</v>
      </c>
      <c r="K9" s="463">
        <v>0.6843441116963519</v>
      </c>
      <c r="L9" s="463">
        <v>0.68832007057967926</v>
      </c>
      <c r="M9" s="463">
        <v>0.68294319561082606</v>
      </c>
      <c r="N9" s="463">
        <v>0.68377908427736245</v>
      </c>
      <c r="O9" s="463">
        <v>0.68883703100516835</v>
      </c>
      <c r="P9" s="463">
        <v>0.68837896482802252</v>
      </c>
      <c r="Q9" s="463">
        <v>0.67744376452029864</v>
      </c>
      <c r="R9" s="463">
        <v>0.67855603338141812</v>
      </c>
      <c r="S9" s="463">
        <v>0.67123250566991355</v>
      </c>
      <c r="T9" s="463">
        <v>0.67209036831926383</v>
      </c>
      <c r="U9" s="463">
        <v>0.67322809475139944</v>
      </c>
      <c r="V9" s="463">
        <v>0.66801574156194177</v>
      </c>
    </row>
    <row r="10" spans="1:22">
      <c r="A10" s="14" t="s">
        <v>167</v>
      </c>
      <c r="B10" s="464">
        <v>2.0090922561223204E-2</v>
      </c>
      <c r="C10" s="464">
        <v>3.6850002354360319E-2</v>
      </c>
      <c r="D10" s="464">
        <v>3.9946616241832933E-2</v>
      </c>
      <c r="E10" s="464">
        <v>3.9523090637240216E-2</v>
      </c>
      <c r="F10" s="464">
        <v>4.035193942916189E-2</v>
      </c>
      <c r="G10" s="464">
        <v>4.0324462988955929E-2</v>
      </c>
      <c r="H10" s="464">
        <v>3.9644311245281519E-2</v>
      </c>
      <c r="I10" s="464">
        <v>3.8449200787402785E-2</v>
      </c>
      <c r="J10" s="464">
        <v>3.8321919316941705E-2</v>
      </c>
      <c r="K10" s="464">
        <v>3.6462215777898849E-2</v>
      </c>
      <c r="L10" s="464">
        <v>3.3875740484823218E-2</v>
      </c>
      <c r="M10" s="464">
        <v>4.3493706142088522E-2</v>
      </c>
      <c r="N10" s="464">
        <v>5.1293633518808467E-2</v>
      </c>
      <c r="O10" s="464">
        <v>4.6528316728039532E-2</v>
      </c>
      <c r="P10" s="464">
        <v>3.5960084135331506E-2</v>
      </c>
      <c r="Q10" s="464">
        <v>3.3106672448015607E-2</v>
      </c>
      <c r="R10" s="464">
        <v>3.2367465082870278E-2</v>
      </c>
      <c r="S10" s="464">
        <v>3.1655545541299103E-2</v>
      </c>
      <c r="T10" s="464">
        <v>2.9866394569420748E-2</v>
      </c>
      <c r="U10" s="464">
        <v>2.8237083056312746E-2</v>
      </c>
      <c r="V10" s="464">
        <v>2.7899717582377033E-2</v>
      </c>
    </row>
    <row r="11" spans="1:22">
      <c r="K11" s="17"/>
    </row>
    <row r="12" spans="1:22" ht="27.75" customHeight="1">
      <c r="A12" s="1163" t="s">
        <v>603</v>
      </c>
      <c r="B12" s="1163"/>
      <c r="C12" s="1163"/>
      <c r="D12" s="1163"/>
      <c r="E12" s="1163"/>
      <c r="F12" s="1163"/>
      <c r="G12" s="1163"/>
      <c r="H12" s="1163"/>
      <c r="I12" s="1163"/>
      <c r="J12" s="1163"/>
      <c r="K12" s="1163"/>
      <c r="L12" s="1163"/>
      <c r="M12" s="1163"/>
      <c r="N12" s="1163"/>
      <c r="O12" s="1163"/>
      <c r="P12" s="1163"/>
      <c r="Q12" s="1163"/>
      <c r="R12" s="1163"/>
      <c r="S12" s="1163"/>
      <c r="T12" s="1163"/>
    </row>
    <row r="13" spans="1:22" ht="27.75" customHeight="1">
      <c r="A13" s="474" t="s">
        <v>604</v>
      </c>
      <c r="B13"/>
      <c r="C13"/>
      <c r="D13"/>
      <c r="E13"/>
      <c r="F13"/>
      <c r="G13"/>
      <c r="H13"/>
      <c r="I13"/>
      <c r="J13"/>
      <c r="K13"/>
      <c r="L13"/>
      <c r="M13" s="3"/>
      <c r="R13" s="475"/>
      <c r="S13" s="475"/>
      <c r="T13" s="475"/>
    </row>
    <row r="14" spans="1:22" ht="34.5" customHeight="1">
      <c r="A14" s="60" t="s">
        <v>537</v>
      </c>
      <c r="B14"/>
      <c r="C14"/>
      <c r="D14"/>
      <c r="E14"/>
      <c r="F14"/>
      <c r="G14"/>
      <c r="H14"/>
      <c r="I14"/>
      <c r="J14"/>
      <c r="K14"/>
      <c r="L14"/>
      <c r="M14" s="3"/>
      <c r="R14" s="475"/>
      <c r="S14" s="475"/>
      <c r="T14" s="475"/>
    </row>
    <row r="18" spans="11:13">
      <c r="K18" s="3"/>
    </row>
    <row r="20" spans="11:13">
      <c r="M20" s="3"/>
    </row>
    <row r="22" spans="11:13">
      <c r="K22" s="3"/>
    </row>
    <row r="23" spans="11:13">
      <c r="K23" s="3"/>
    </row>
    <row r="25" spans="11:13">
      <c r="K25" s="3"/>
    </row>
    <row r="38" spans="1:20">
      <c r="A38" s="3"/>
      <c r="B38" s="127"/>
      <c r="C38" s="127"/>
      <c r="D38" s="127"/>
      <c r="E38" s="127"/>
      <c r="F38" s="127"/>
      <c r="G38" s="127"/>
      <c r="H38" s="127"/>
      <c r="I38" s="127"/>
      <c r="J38" s="127"/>
      <c r="K38" s="127"/>
      <c r="L38" s="127"/>
      <c r="M38" s="127"/>
      <c r="N38" s="127"/>
      <c r="O38" s="127"/>
      <c r="P38" s="127"/>
      <c r="Q38" s="127"/>
      <c r="R38" s="127"/>
      <c r="S38" s="127"/>
      <c r="T38" s="127"/>
    </row>
    <row r="39" spans="1:20">
      <c r="B39" s="127"/>
      <c r="C39" s="127"/>
      <c r="D39" s="127"/>
      <c r="E39" s="127"/>
      <c r="F39" s="127"/>
      <c r="G39" s="127"/>
      <c r="H39" s="127"/>
      <c r="I39" s="127"/>
      <c r="J39" s="127"/>
      <c r="K39" s="127"/>
      <c r="L39" s="128"/>
      <c r="M39" s="127"/>
      <c r="N39" s="127"/>
      <c r="O39" s="127"/>
      <c r="P39" s="127"/>
      <c r="Q39" s="127"/>
      <c r="R39" s="127"/>
      <c r="S39" s="127"/>
      <c r="T39" s="127"/>
    </row>
    <row r="40" spans="1:20">
      <c r="A40" s="3"/>
      <c r="B40" s="127"/>
      <c r="C40" s="127"/>
      <c r="D40" s="127"/>
      <c r="E40" s="127"/>
      <c r="F40" s="127"/>
      <c r="G40" s="127"/>
      <c r="H40" s="127"/>
      <c r="I40" s="127"/>
      <c r="J40" s="127"/>
      <c r="K40" s="127"/>
      <c r="L40" s="127"/>
      <c r="M40" s="127"/>
      <c r="N40" s="127"/>
      <c r="O40" s="127"/>
      <c r="P40" s="127"/>
      <c r="Q40" s="127"/>
      <c r="R40" s="127"/>
      <c r="S40" s="127"/>
      <c r="T40" s="127"/>
    </row>
    <row r="42" spans="1:20">
      <c r="B42" s="17"/>
      <c r="C42" s="17"/>
      <c r="D42" s="17"/>
      <c r="E42" s="17"/>
      <c r="F42" s="17"/>
      <c r="G42" s="17"/>
      <c r="H42" s="17"/>
      <c r="I42" s="17"/>
      <c r="J42" s="17"/>
      <c r="K42" s="17"/>
      <c r="L42" s="17"/>
      <c r="M42" s="17"/>
      <c r="N42" s="17"/>
      <c r="O42" s="17"/>
      <c r="P42" s="17"/>
      <c r="Q42" s="17"/>
      <c r="R42" s="17"/>
      <c r="S42" s="17"/>
      <c r="T42" s="17"/>
    </row>
    <row r="43" spans="1:20">
      <c r="B43" s="17"/>
      <c r="C43" s="17"/>
      <c r="D43" s="17"/>
      <c r="E43" s="17"/>
      <c r="F43" s="17"/>
      <c r="G43" s="17"/>
      <c r="H43" s="17"/>
      <c r="I43" s="17"/>
      <c r="J43" s="17"/>
      <c r="K43" s="17"/>
      <c r="L43" s="17"/>
      <c r="M43" s="17"/>
      <c r="N43" s="17"/>
      <c r="O43" s="17"/>
      <c r="P43" s="17"/>
      <c r="Q43" s="17"/>
      <c r="R43" s="17"/>
      <c r="S43" s="17"/>
      <c r="T43" s="17"/>
    </row>
    <row r="44" spans="1:20">
      <c r="B44" s="17"/>
      <c r="C44" s="17"/>
      <c r="D44" s="17"/>
      <c r="E44" s="17"/>
      <c r="F44" s="17"/>
      <c r="G44" s="17"/>
      <c r="H44" s="17"/>
      <c r="I44" s="17"/>
      <c r="J44" s="17"/>
      <c r="K44" s="17"/>
      <c r="L44" s="17"/>
      <c r="M44" s="17"/>
      <c r="N44" s="17"/>
      <c r="O44" s="17"/>
      <c r="P44" s="17"/>
      <c r="Q44" s="17"/>
      <c r="R44" s="17"/>
      <c r="S44" s="17"/>
      <c r="T44" s="17"/>
    </row>
    <row r="46" spans="1:20">
      <c r="B46" s="127"/>
      <c r="C46" s="127"/>
      <c r="D46" s="127"/>
      <c r="E46" s="127"/>
      <c r="F46" s="127"/>
      <c r="G46" s="127"/>
      <c r="H46" s="127"/>
      <c r="I46" s="127"/>
      <c r="J46" s="127"/>
      <c r="K46" s="127"/>
      <c r="L46" s="127"/>
      <c r="M46" s="127"/>
      <c r="N46" s="127"/>
      <c r="O46" s="127"/>
      <c r="P46" s="127"/>
      <c r="Q46" s="127"/>
      <c r="R46" s="127"/>
      <c r="S46" s="127"/>
      <c r="T46" s="127"/>
    </row>
    <row r="47" spans="1:20">
      <c r="B47" s="127"/>
      <c r="C47" s="127"/>
      <c r="D47" s="127"/>
      <c r="E47" s="127"/>
      <c r="F47" s="127"/>
      <c r="G47" s="127"/>
      <c r="H47" s="127"/>
      <c r="I47" s="127"/>
      <c r="J47" s="127"/>
      <c r="K47" s="127"/>
      <c r="L47" s="128"/>
      <c r="M47" s="127"/>
      <c r="N47" s="127"/>
      <c r="O47" s="127"/>
      <c r="P47" s="127"/>
      <c r="Q47" s="127"/>
      <c r="R47" s="127"/>
      <c r="S47" s="127"/>
      <c r="T47" s="127"/>
    </row>
    <row r="48" spans="1:20">
      <c r="B48" s="127"/>
      <c r="C48" s="127"/>
      <c r="D48" s="127"/>
      <c r="E48" s="127"/>
      <c r="F48" s="127"/>
      <c r="G48" s="127"/>
      <c r="H48" s="127"/>
      <c r="I48" s="127"/>
      <c r="J48" s="127"/>
      <c r="K48" s="127"/>
      <c r="L48" s="127"/>
      <c r="M48" s="127"/>
      <c r="N48" s="127"/>
      <c r="O48" s="127"/>
      <c r="P48" s="127"/>
      <c r="Q48" s="127"/>
      <c r="R48" s="127"/>
      <c r="S48" s="127"/>
      <c r="T48" s="127"/>
    </row>
    <row r="50" spans="2:20">
      <c r="B50" s="17"/>
      <c r="C50" s="17"/>
      <c r="D50" s="17"/>
      <c r="E50" s="17"/>
      <c r="F50" s="17"/>
      <c r="G50" s="17"/>
      <c r="H50" s="17"/>
      <c r="I50" s="17"/>
      <c r="J50" s="17"/>
      <c r="K50" s="17"/>
      <c r="L50" s="17"/>
      <c r="M50" s="17"/>
      <c r="N50" s="17"/>
      <c r="O50" s="17"/>
      <c r="P50" s="17"/>
      <c r="Q50" s="17"/>
      <c r="R50" s="17"/>
      <c r="S50" s="17"/>
      <c r="T50" s="17"/>
    </row>
    <row r="51" spans="2:20">
      <c r="B51" s="17"/>
      <c r="C51" s="17"/>
      <c r="D51" s="17"/>
      <c r="E51" s="17"/>
      <c r="F51" s="17"/>
      <c r="G51" s="17"/>
      <c r="H51" s="17"/>
      <c r="I51" s="17"/>
      <c r="J51" s="17"/>
      <c r="K51" s="17"/>
      <c r="L51" s="17"/>
      <c r="M51" s="17"/>
      <c r="N51" s="17"/>
      <c r="O51" s="17"/>
      <c r="P51" s="17"/>
      <c r="Q51" s="17"/>
      <c r="R51" s="17"/>
      <c r="S51" s="17"/>
      <c r="T51" s="17"/>
    </row>
    <row r="52" spans="2:20">
      <c r="B52" s="17"/>
      <c r="C52" s="17"/>
      <c r="D52" s="17"/>
      <c r="E52" s="17"/>
      <c r="F52" s="17"/>
      <c r="G52" s="17"/>
      <c r="H52" s="17"/>
      <c r="I52" s="17"/>
      <c r="J52" s="17"/>
      <c r="K52" s="17"/>
      <c r="L52" s="17"/>
      <c r="M52" s="17"/>
      <c r="N52" s="17"/>
      <c r="O52" s="17"/>
      <c r="P52" s="17"/>
      <c r="Q52" s="17"/>
      <c r="R52" s="17"/>
      <c r="S52" s="17"/>
      <c r="T52" s="17"/>
    </row>
  </sheetData>
  <mergeCells count="1">
    <mergeCell ref="A12:T12"/>
  </mergeCells>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64136-76B7-42A4-92A4-4FF4FFE28AED}">
  <dimension ref="A1:W46"/>
  <sheetViews>
    <sheetView zoomScale="80" zoomScaleNormal="80" zoomScalePageLayoutView="110" workbookViewId="0"/>
  </sheetViews>
  <sheetFormatPr defaultColWidth="8.7109375" defaultRowHeight="12.75"/>
  <cols>
    <col min="1" max="1" width="33.85546875" style="130" customWidth="1"/>
    <col min="2" max="2" width="9.7109375" style="130" bestFit="1" customWidth="1"/>
    <col min="3" max="3" width="11" style="130" customWidth="1"/>
    <col min="4" max="4" width="11.28515625" style="130" customWidth="1"/>
    <col min="5" max="21" width="8.7109375" style="130"/>
    <col min="22" max="22" width="10.7109375" style="130" customWidth="1"/>
    <col min="23" max="16384" width="8.7109375" style="130"/>
  </cols>
  <sheetData>
    <row r="1" spans="1:23" ht="33.75" customHeight="1">
      <c r="A1" s="481" t="s">
        <v>559</v>
      </c>
      <c r="W1" s="146"/>
    </row>
    <row r="2" spans="1:23">
      <c r="A2" s="1164" t="s">
        <v>0</v>
      </c>
      <c r="B2" s="1164"/>
      <c r="C2" s="1164"/>
      <c r="D2" s="1164"/>
      <c r="E2" s="1164"/>
      <c r="F2" s="1164"/>
      <c r="G2" s="1164"/>
      <c r="H2" s="1164"/>
      <c r="I2" s="1164"/>
      <c r="J2" s="1164"/>
      <c r="K2" s="1164"/>
      <c r="L2" s="1164"/>
      <c r="M2" s="1164"/>
      <c r="N2" s="1164"/>
      <c r="O2" s="1164"/>
      <c r="P2" s="1164"/>
      <c r="Q2" s="1164"/>
      <c r="R2" s="1164"/>
      <c r="S2" s="1164"/>
      <c r="T2" s="1164"/>
      <c r="U2" s="1164"/>
      <c r="V2" s="1164"/>
      <c r="W2" s="146"/>
    </row>
    <row r="3" spans="1:23">
      <c r="A3" s="476"/>
      <c r="B3" s="478" t="str">
        <f>[6]T2!AD4</f>
        <v>97-98</v>
      </c>
      <c r="C3" s="478" t="str">
        <f>[6]T2!AE4</f>
        <v>98-99</v>
      </c>
      <c r="D3" s="478" t="str">
        <f>[6]T2!AF4</f>
        <v>99-00</v>
      </c>
      <c r="E3" s="478" t="str">
        <f>[6]T2!AG4</f>
        <v>00-01</v>
      </c>
      <c r="F3" s="478" t="str">
        <f>[6]T2!AH4</f>
        <v>01-02</v>
      </c>
      <c r="G3" s="478" t="str">
        <f>[6]T2!AI4</f>
        <v>02-03</v>
      </c>
      <c r="H3" s="478" t="str">
        <f>[6]T2!AJ4</f>
        <v>03-04</v>
      </c>
      <c r="I3" s="478" t="str">
        <f>[6]T2!AK4</f>
        <v>04-05</v>
      </c>
      <c r="J3" s="478" t="str">
        <f>[6]T2!AL4</f>
        <v>05-06</v>
      </c>
      <c r="K3" s="478" t="str">
        <f>[6]T2!AM4</f>
        <v>06-07</v>
      </c>
      <c r="L3" s="478" t="str">
        <f>[6]T2!AN4</f>
        <v>07-08</v>
      </c>
      <c r="M3" s="478" t="str">
        <f>[6]T2!AO4</f>
        <v>08-09</v>
      </c>
      <c r="N3" s="478" t="str">
        <f>[6]T2!AP4</f>
        <v>09-10</v>
      </c>
      <c r="O3" s="478" t="str">
        <f>[6]T2!AQ4</f>
        <v>10-11</v>
      </c>
      <c r="P3" s="478" t="str">
        <f>[6]T2!AR4</f>
        <v>11-12</v>
      </c>
      <c r="Q3" s="478" t="str">
        <f>[6]T2!AS4</f>
        <v>12-13</v>
      </c>
      <c r="R3" s="478" t="str">
        <f>[6]T2!AT4</f>
        <v>13-14</v>
      </c>
      <c r="S3" s="478" t="str">
        <f>[6]T2!AU4</f>
        <v>14-15</v>
      </c>
      <c r="T3" s="479" t="s">
        <v>26</v>
      </c>
      <c r="U3" s="479" t="s">
        <v>27</v>
      </c>
      <c r="V3" s="480" t="s">
        <v>28</v>
      </c>
    </row>
    <row r="4" spans="1:23">
      <c r="A4" s="131" t="s">
        <v>168</v>
      </c>
      <c r="B4" s="133">
        <v>9.6558411613351396</v>
      </c>
      <c r="C4" s="133">
        <v>10.84855177430364</v>
      </c>
      <c r="D4" s="133">
        <v>10.58512298254305</v>
      </c>
      <c r="E4" s="133">
        <v>11.27078631935546</v>
      </c>
      <c r="F4" s="133">
        <v>13.756411005854874</v>
      </c>
      <c r="G4" s="133">
        <v>15.822814429996383</v>
      </c>
      <c r="H4" s="133">
        <v>16.915254798993377</v>
      </c>
      <c r="I4" s="133">
        <v>16.995359842087431</v>
      </c>
      <c r="J4" s="133">
        <v>15.901228383837523</v>
      </c>
      <c r="K4" s="133">
        <v>15.417688340471754</v>
      </c>
      <c r="L4" s="133">
        <v>17.247148624831681</v>
      </c>
      <c r="M4" s="133">
        <v>20.355152788961405</v>
      </c>
      <c r="N4" s="133">
        <v>34.091921909440522</v>
      </c>
      <c r="O4" s="133">
        <v>40.058585772956569</v>
      </c>
      <c r="P4" s="133">
        <v>36.378511662214677</v>
      </c>
      <c r="Q4" s="133">
        <v>34.255483009173737</v>
      </c>
      <c r="R4" s="133">
        <v>32.984612796836409</v>
      </c>
      <c r="S4" s="133">
        <v>31.466656449686688</v>
      </c>
      <c r="T4" s="133">
        <v>29.29271958571999</v>
      </c>
      <c r="U4" s="133">
        <v>27.356444687177518</v>
      </c>
      <c r="V4" s="133">
        <v>28.23241975717</v>
      </c>
    </row>
    <row r="5" spans="1:23">
      <c r="A5" s="131" t="s">
        <v>169</v>
      </c>
      <c r="B5" s="133">
        <v>1.4195739055041761</v>
      </c>
      <c r="C5" s="133">
        <v>1.5867406616040443</v>
      </c>
      <c r="D5" s="133">
        <v>1.5107467061657753</v>
      </c>
      <c r="E5" s="133">
        <v>1.6919855919084712</v>
      </c>
      <c r="F5" s="133">
        <v>2.0127571375222284</v>
      </c>
      <c r="G5" s="133">
        <v>2.4277106542977043</v>
      </c>
      <c r="H5" s="133">
        <v>2.7583203091395552</v>
      </c>
      <c r="I5" s="133">
        <v>2.8823638997424497</v>
      </c>
      <c r="J5" s="133">
        <v>2.9786860238539306</v>
      </c>
      <c r="K5" s="133">
        <v>2.9880691176013756</v>
      </c>
      <c r="L5" s="133">
        <v>3.0374539940748542</v>
      </c>
      <c r="M5" s="133">
        <v>3.4698597811445633</v>
      </c>
      <c r="N5" s="133">
        <v>7.9389377577186249</v>
      </c>
      <c r="O5" s="133">
        <v>9.9107834399149866</v>
      </c>
      <c r="P5" s="133">
        <v>9.7392926253110854</v>
      </c>
      <c r="Q5" s="133">
        <v>11.010645776886511</v>
      </c>
      <c r="R5" s="133">
        <v>10.978908826034731</v>
      </c>
      <c r="S5" s="133">
        <v>10.944651418549906</v>
      </c>
      <c r="T5" s="133">
        <v>11.03088501802686</v>
      </c>
      <c r="U5" s="133">
        <v>10.434941952585071</v>
      </c>
      <c r="V5" s="133">
        <v>10.835989325722027</v>
      </c>
    </row>
    <row r="6" spans="1:23">
      <c r="A6" s="131" t="s">
        <v>33</v>
      </c>
      <c r="B6" s="133">
        <v>5.0398511704001683</v>
      </c>
      <c r="C6" s="133">
        <v>5.3908219586136088</v>
      </c>
      <c r="D6" s="133">
        <v>5.941662130768429</v>
      </c>
      <c r="E6" s="133">
        <v>6.4650559845975044</v>
      </c>
      <c r="F6" s="133">
        <v>6.9119373957315045</v>
      </c>
      <c r="G6" s="133">
        <v>7.664555169679736</v>
      </c>
      <c r="H6" s="133">
        <v>8.0028064477802712</v>
      </c>
      <c r="I6" s="133">
        <v>8.4197155731563118</v>
      </c>
      <c r="J6" s="133">
        <v>8.5991245569766637</v>
      </c>
      <c r="K6" s="133">
        <v>8.9597764589303512</v>
      </c>
      <c r="L6" s="133">
        <v>9.2772241980690175</v>
      </c>
      <c r="M6" s="133">
        <v>9.4130267340909271</v>
      </c>
      <c r="N6" s="133">
        <v>9.9486122646157948</v>
      </c>
      <c r="O6" s="133">
        <v>10.240143797238494</v>
      </c>
      <c r="P6" s="133">
        <v>10.023328765847557</v>
      </c>
      <c r="Q6" s="133">
        <v>10.056011379466268</v>
      </c>
      <c r="R6" s="133">
        <v>10.186587368082517</v>
      </c>
      <c r="S6" s="133">
        <v>10.526349889318462</v>
      </c>
      <c r="T6" s="133">
        <v>10.709162499805682</v>
      </c>
      <c r="U6" s="133">
        <v>10.868141065455827</v>
      </c>
      <c r="V6" s="133">
        <v>10.868141065455825</v>
      </c>
    </row>
    <row r="7" spans="1:23">
      <c r="A7" s="131" t="s">
        <v>31</v>
      </c>
      <c r="B7" s="133">
        <v>14.293824738940812</v>
      </c>
      <c r="C7" s="133">
        <v>15.498838577818628</v>
      </c>
      <c r="D7" s="133">
        <v>16.748751509898021</v>
      </c>
      <c r="E7" s="133">
        <v>17.138986439814811</v>
      </c>
      <c r="F7" s="133">
        <v>17.544522844169013</v>
      </c>
      <c r="G7" s="133">
        <v>18.410217784119933</v>
      </c>
      <c r="H7" s="133">
        <v>20.580174367376376</v>
      </c>
      <c r="I7" s="133">
        <v>21.738446994066699</v>
      </c>
      <c r="J7" s="133">
        <v>23.152361061610645</v>
      </c>
      <c r="K7" s="133">
        <v>24.383617102721171</v>
      </c>
      <c r="L7" s="133">
        <v>25.942763151428885</v>
      </c>
      <c r="M7" s="133">
        <v>27.379612812690578</v>
      </c>
      <c r="N7" s="133">
        <v>31.065810040582654</v>
      </c>
      <c r="O7" s="133">
        <v>33.688596464036095</v>
      </c>
      <c r="P7" s="133">
        <v>35.480979479426125</v>
      </c>
      <c r="Q7" s="133">
        <v>38.317882386400996</v>
      </c>
      <c r="R7" s="133">
        <v>40.437447309822261</v>
      </c>
      <c r="S7" s="133">
        <v>42.827263726379947</v>
      </c>
      <c r="T7" s="133">
        <v>45.468222547272823</v>
      </c>
      <c r="U7" s="133">
        <v>47.256061769392915</v>
      </c>
      <c r="V7" s="133">
        <v>48.686962949093555</v>
      </c>
    </row>
    <row r="8" spans="1:23">
      <c r="A8" s="131" t="s">
        <v>32</v>
      </c>
      <c r="B8" s="133">
        <v>3.9868547469158884</v>
      </c>
      <c r="C8" s="133">
        <v>4.5861377058823525</v>
      </c>
      <c r="D8" s="133">
        <v>5.2595363128974206</v>
      </c>
      <c r="E8" s="133">
        <v>5.6563129395500003</v>
      </c>
      <c r="F8" s="133">
        <v>6.1283904304226189</v>
      </c>
      <c r="G8" s="133">
        <v>6.7281213867377607</v>
      </c>
      <c r="H8" s="133">
        <v>7.2789999114257169</v>
      </c>
      <c r="I8" s="133">
        <v>7.5632445999847002</v>
      </c>
      <c r="J8" s="133">
        <v>7.8382584399396071</v>
      </c>
      <c r="K8" s="133">
        <v>8.0392327990569292</v>
      </c>
      <c r="L8" s="133">
        <v>8.3504922790496252</v>
      </c>
      <c r="M8" s="133">
        <v>8.7320795380372367</v>
      </c>
      <c r="N8" s="133">
        <v>9.130522911452994</v>
      </c>
      <c r="O8" s="133">
        <v>9.8508888568183117</v>
      </c>
      <c r="P8" s="133">
        <v>10.298644938227254</v>
      </c>
      <c r="Q8" s="133">
        <v>10.653297873957319</v>
      </c>
      <c r="R8" s="133">
        <v>10.9621641949016</v>
      </c>
      <c r="S8" s="133">
        <v>11.277965651417587</v>
      </c>
      <c r="T8" s="133">
        <v>11.819691620329014</v>
      </c>
      <c r="U8" s="133">
        <v>12.017310457242351</v>
      </c>
      <c r="V8" s="133">
        <v>12.320646</v>
      </c>
    </row>
    <row r="9" spans="1:23" ht="15" customHeight="1">
      <c r="A9" s="131" t="s">
        <v>170</v>
      </c>
      <c r="B9" s="133">
        <v>32.157717516297247</v>
      </c>
      <c r="C9" s="133">
        <v>32.567439076536758</v>
      </c>
      <c r="D9" s="133">
        <v>33.162464026590449</v>
      </c>
      <c r="E9" s="133">
        <v>33.565606225799343</v>
      </c>
      <c r="F9" s="133">
        <v>35.660834899929746</v>
      </c>
      <c r="G9" s="133">
        <v>39.739178419459122</v>
      </c>
      <c r="H9" s="133">
        <v>44.896215346484624</v>
      </c>
      <c r="I9" s="133">
        <v>48.045837722891051</v>
      </c>
      <c r="J9" s="133">
        <v>49.185026097198474</v>
      </c>
      <c r="K9" s="133">
        <v>47.953630094546938</v>
      </c>
      <c r="L9" s="133">
        <v>51.496453398921879</v>
      </c>
      <c r="M9" s="133">
        <v>64.448266018346146</v>
      </c>
      <c r="N9" s="133">
        <v>76.932448599870469</v>
      </c>
      <c r="O9" s="133">
        <v>79.606775565337713</v>
      </c>
      <c r="P9" s="133">
        <v>77.247542713838399</v>
      </c>
      <c r="Q9" s="133">
        <v>72.587305606188337</v>
      </c>
      <c r="R9" s="133">
        <v>68.797260371675236</v>
      </c>
      <c r="S9" s="133">
        <v>64.13560450499611</v>
      </c>
      <c r="T9" s="133">
        <v>61.352638035602425</v>
      </c>
      <c r="U9" s="133">
        <v>58.796281788369427</v>
      </c>
      <c r="V9" s="133">
        <v>56.138990050043709</v>
      </c>
    </row>
    <row r="10" spans="1:23">
      <c r="A10" s="131" t="s">
        <v>502</v>
      </c>
      <c r="B10" s="133">
        <v>2.0827504735584994</v>
      </c>
      <c r="C10" s="133">
        <v>4.9081742829471509</v>
      </c>
      <c r="D10" s="133">
        <v>5.6501186574289051</v>
      </c>
      <c r="E10" s="133">
        <v>5.608830833399943</v>
      </c>
      <c r="F10" s="133">
        <v>6.0406958991276793</v>
      </c>
      <c r="G10" s="133">
        <v>6.8406765734479276</v>
      </c>
      <c r="H10" s="133">
        <v>7.4767209742105871</v>
      </c>
      <c r="I10" s="133">
        <v>7.6336619861031965</v>
      </c>
      <c r="J10" s="133">
        <v>7.6494639051790951</v>
      </c>
      <c r="K10" s="133">
        <v>7.5503663251101543</v>
      </c>
      <c r="L10" s="133">
        <v>7.5746059758328173</v>
      </c>
      <c r="M10" s="133">
        <v>11.754571380639231</v>
      </c>
      <c r="N10" s="133">
        <v>18.637837317162841</v>
      </c>
      <c r="O10" s="133">
        <v>21.485045794017992</v>
      </c>
      <c r="P10" s="133">
        <v>19.887277884402582</v>
      </c>
      <c r="Q10" s="133">
        <v>17.909560239891054</v>
      </c>
      <c r="R10" s="133">
        <v>17.612842909125156</v>
      </c>
      <c r="S10" s="133">
        <v>16.848057860230849</v>
      </c>
      <c r="T10" s="133">
        <v>16.026162621200569</v>
      </c>
      <c r="U10" s="133">
        <v>15.467636806608851</v>
      </c>
      <c r="V10" s="133">
        <v>15.460899999999999</v>
      </c>
    </row>
    <row r="11" spans="1:23" ht="15" customHeight="1">
      <c r="A11" s="165" t="s">
        <v>171</v>
      </c>
      <c r="B11" s="166">
        <v>2.0101321048246432</v>
      </c>
      <c r="C11" s="166">
        <v>2.0245465792437414</v>
      </c>
      <c r="D11" s="166">
        <v>2.0350270904748493</v>
      </c>
      <c r="E11" s="166">
        <v>2.0589232914084024</v>
      </c>
      <c r="F11" s="166">
        <v>2.1881575795159889</v>
      </c>
      <c r="G11" s="166">
        <v>2.1986473404384825</v>
      </c>
      <c r="H11" s="166">
        <v>2.1862868353143803</v>
      </c>
      <c r="I11" s="166">
        <v>2.1309019743365303</v>
      </c>
      <c r="J11" s="166">
        <v>2.0656819443101351</v>
      </c>
      <c r="K11" s="166">
        <v>1.9615459074021369</v>
      </c>
      <c r="L11" s="166">
        <v>1.9185134080245294</v>
      </c>
      <c r="M11" s="166">
        <v>1.7991646750349903</v>
      </c>
      <c r="N11" s="166">
        <v>1.8107553147021467</v>
      </c>
      <c r="O11" s="166">
        <v>1.8205815280883499</v>
      </c>
      <c r="P11" s="166">
        <v>1.7382597109864089</v>
      </c>
      <c r="Q11" s="166">
        <v>1.7048927528480882</v>
      </c>
      <c r="R11" s="166">
        <v>1.6868587232003798</v>
      </c>
      <c r="S11" s="166">
        <v>1.6551943629624555</v>
      </c>
      <c r="T11" s="166">
        <v>1.653033001850351</v>
      </c>
      <c r="U11" s="166">
        <v>1.6195445409161071</v>
      </c>
      <c r="V11" s="166">
        <v>1.5921612344</v>
      </c>
    </row>
    <row r="12" spans="1:23">
      <c r="A12" s="131"/>
      <c r="B12" s="134">
        <v>70.646545817776584</v>
      </c>
      <c r="C12" s="134">
        <v>77.411250616949928</v>
      </c>
      <c r="D12" s="134">
        <v>80.893429416766907</v>
      </c>
      <c r="E12" s="134">
        <v>83.456487625833944</v>
      </c>
      <c r="F12" s="134">
        <v>90.243707192273661</v>
      </c>
      <c r="G12" s="134">
        <v>99.831921758177046</v>
      </c>
      <c r="H12" s="134">
        <v>110.09477899072489</v>
      </c>
      <c r="I12" s="134">
        <v>115.40953259236835</v>
      </c>
      <c r="J12" s="134">
        <v>117.36983041290607</v>
      </c>
      <c r="K12" s="134">
        <v>117.25392614584082</v>
      </c>
      <c r="L12" s="134">
        <v>124.84465503023327</v>
      </c>
      <c r="M12" s="134">
        <v>147.35173372894508</v>
      </c>
      <c r="N12" s="134">
        <v>189.55684611554605</v>
      </c>
      <c r="O12" s="134">
        <v>206.66140121840851</v>
      </c>
      <c r="P12" s="134">
        <v>200.79383778025408</v>
      </c>
      <c r="Q12" s="134">
        <v>196.4950790248123</v>
      </c>
      <c r="R12" s="134">
        <v>193.64668249967829</v>
      </c>
      <c r="S12" s="134">
        <v>189.68174386354198</v>
      </c>
      <c r="T12" s="134">
        <v>187.35251492980771</v>
      </c>
      <c r="U12" s="134">
        <v>183.81636306774806</v>
      </c>
      <c r="V12" s="134">
        <v>184.13621038188512</v>
      </c>
    </row>
    <row r="13" spans="1:23">
      <c r="A13" s="131"/>
    </row>
    <row r="14" spans="1:23">
      <c r="A14" s="477" t="s">
        <v>795</v>
      </c>
      <c r="B14" s="477"/>
      <c r="C14" s="477"/>
      <c r="D14" s="477"/>
      <c r="E14" s="477"/>
      <c r="F14" s="477"/>
      <c r="G14" s="477"/>
      <c r="H14" s="477"/>
      <c r="I14" s="477"/>
      <c r="J14" s="477"/>
      <c r="K14" s="477"/>
      <c r="L14" s="477"/>
      <c r="M14" s="477"/>
      <c r="N14" s="477"/>
      <c r="O14" s="477"/>
      <c r="P14" s="477"/>
      <c r="Q14" s="477"/>
      <c r="R14" s="477"/>
      <c r="S14" s="477"/>
      <c r="T14" s="477"/>
      <c r="U14" s="477"/>
      <c r="V14" s="476"/>
    </row>
    <row r="15" spans="1:23">
      <c r="A15" s="130" t="s">
        <v>168</v>
      </c>
      <c r="B15" s="127">
        <v>0.13667817795708093</v>
      </c>
      <c r="C15" s="127">
        <v>0.14014179706235422</v>
      </c>
      <c r="D15" s="127">
        <v>0.13085269173109201</v>
      </c>
      <c r="E15" s="127">
        <v>0.13504985220425919</v>
      </c>
      <c r="F15" s="127">
        <v>0.15243623554322078</v>
      </c>
      <c r="G15" s="127">
        <v>0.15849453913472686</v>
      </c>
      <c r="H15" s="127">
        <v>0.15364266093325307</v>
      </c>
      <c r="I15" s="127">
        <v>0.14726131767742104</v>
      </c>
      <c r="J15" s="127">
        <v>0.1354796912281217</v>
      </c>
      <c r="K15" s="127">
        <v>0.13148974066160635</v>
      </c>
      <c r="L15" s="127">
        <v>0.13814887486096211</v>
      </c>
      <c r="M15" s="127">
        <v>0.13813989339551921</v>
      </c>
      <c r="N15" s="127">
        <v>0.17985064959700528</v>
      </c>
      <c r="O15" s="127">
        <v>0.19383680521270133</v>
      </c>
      <c r="P15" s="127">
        <v>0.18117344667731689</v>
      </c>
      <c r="Q15" s="127">
        <v>0.17433252363967927</v>
      </c>
      <c r="R15" s="127">
        <v>0.17033399369953681</v>
      </c>
      <c r="S15" s="127">
        <v>0.16589185552998692</v>
      </c>
      <c r="T15" s="127">
        <v>0.15635082132041095</v>
      </c>
      <c r="U15" s="127">
        <v>0.1488248610222743</v>
      </c>
      <c r="V15" s="127">
        <v>0.15332356247919957</v>
      </c>
    </row>
    <row r="16" spans="1:23">
      <c r="A16" s="130" t="s">
        <v>169</v>
      </c>
      <c r="B16" s="127">
        <v>2.009403133687214E-2</v>
      </c>
      <c r="C16" s="127">
        <v>2.0497545885876857E-2</v>
      </c>
      <c r="D16" s="127">
        <v>1.8675765350265154E-2</v>
      </c>
      <c r="E16" s="127">
        <v>2.0273865340394666E-2</v>
      </c>
      <c r="F16" s="127">
        <v>2.2303573292194644E-2</v>
      </c>
      <c r="G16" s="127">
        <v>2.4317979775831122E-2</v>
      </c>
      <c r="H16" s="127">
        <v>2.5054051921680448E-2</v>
      </c>
      <c r="I16" s="127">
        <v>2.4975093781231125E-2</v>
      </c>
      <c r="J16" s="127">
        <v>2.5378634469990613E-2</v>
      </c>
      <c r="K16" s="127">
        <v>2.5483744688299864E-2</v>
      </c>
      <c r="L16" s="127">
        <v>2.432986813363602E-2</v>
      </c>
      <c r="M16" s="127">
        <v>2.3548143570047187E-2</v>
      </c>
      <c r="N16" s="127">
        <v>4.1881567035987582E-2</v>
      </c>
      <c r="O16" s="127">
        <v>4.7956625579252947E-2</v>
      </c>
      <c r="P16" s="127">
        <v>4.8503941819019507E-2</v>
      </c>
      <c r="Q16" s="127">
        <v>5.6035224044955083E-2</v>
      </c>
      <c r="R16" s="127">
        <v>5.6695568879952127E-2</v>
      </c>
      <c r="S16" s="127">
        <v>5.7700078012903257E-2</v>
      </c>
      <c r="T16" s="127">
        <v>5.8877699198004466E-2</v>
      </c>
      <c r="U16" s="127">
        <v>5.6768297329107362E-2</v>
      </c>
      <c r="V16" s="127">
        <v>5.8847682936718271E-2</v>
      </c>
    </row>
    <row r="17" spans="1:23">
      <c r="A17" s="130" t="s">
        <v>33</v>
      </c>
      <c r="B17" s="127">
        <v>7.1338960908291213E-2</v>
      </c>
      <c r="C17" s="127">
        <v>6.9638740049411341E-2</v>
      </c>
      <c r="D17" s="127">
        <v>7.3450491264954232E-2</v>
      </c>
      <c r="E17" s="127">
        <v>7.7466188291828456E-2</v>
      </c>
      <c r="F17" s="127">
        <v>7.6591904419494858E-2</v>
      </c>
      <c r="G17" s="127">
        <v>7.6774593083018025E-2</v>
      </c>
      <c r="H17" s="127">
        <v>7.2690154075830252E-2</v>
      </c>
      <c r="I17" s="127">
        <v>7.2955113707072403E-2</v>
      </c>
      <c r="J17" s="127">
        <v>7.3265203900568107E-2</v>
      </c>
      <c r="K17" s="127">
        <v>7.6413445190621182E-2</v>
      </c>
      <c r="L17" s="127">
        <v>7.4310143240192209E-2</v>
      </c>
      <c r="M17" s="127">
        <v>6.3881343611513111E-2</v>
      </c>
      <c r="N17" s="127">
        <v>5.2483529181275419E-2</v>
      </c>
      <c r="O17" s="127">
        <v>4.955034533234523E-2</v>
      </c>
      <c r="P17" s="127">
        <v>4.9918507841943564E-2</v>
      </c>
      <c r="Q17" s="127">
        <v>5.1176912059952666E-2</v>
      </c>
      <c r="R17" s="127">
        <v>5.2603985963454031E-2</v>
      </c>
      <c r="S17" s="127">
        <v>5.5494797100195219E-2</v>
      </c>
      <c r="T17" s="127">
        <v>5.7160495036951642E-2</v>
      </c>
      <c r="U17" s="127">
        <v>5.9124992378672095E-2</v>
      </c>
      <c r="V17" s="127">
        <v>5.9022291394593654E-2</v>
      </c>
    </row>
    <row r="18" spans="1:23">
      <c r="A18" s="130" t="s">
        <v>31</v>
      </c>
      <c r="B18" s="127">
        <v>0.20232871364737126</v>
      </c>
      <c r="C18" s="127">
        <v>0.20021428996814333</v>
      </c>
      <c r="D18" s="127">
        <v>0.20704711903865064</v>
      </c>
      <c r="E18" s="127">
        <v>0.20536433927887279</v>
      </c>
      <c r="F18" s="127">
        <v>0.19441270078575751</v>
      </c>
      <c r="G18" s="127">
        <v>0.18441213451459965</v>
      </c>
      <c r="H18" s="127">
        <v>0.18693142904724105</v>
      </c>
      <c r="I18" s="127">
        <v>0.18835919794292791</v>
      </c>
      <c r="J18" s="127">
        <v>0.19725990043745342</v>
      </c>
      <c r="K18" s="127">
        <v>0.20795565576535788</v>
      </c>
      <c r="L18" s="127">
        <v>0.20780035112553596</v>
      </c>
      <c r="M18" s="127">
        <v>0.18581127021590149</v>
      </c>
      <c r="N18" s="127">
        <v>0.16388651044365982</v>
      </c>
      <c r="O18" s="127">
        <v>0.163013490982927</v>
      </c>
      <c r="P18" s="127">
        <v>0.17670352771610454</v>
      </c>
      <c r="Q18" s="127">
        <v>0.1950068295682989</v>
      </c>
      <c r="R18" s="127">
        <v>0.208820759477196</v>
      </c>
      <c r="S18" s="127">
        <v>0.22578484810425456</v>
      </c>
      <c r="T18" s="127">
        <v>0.2426880822192734</v>
      </c>
      <c r="U18" s="127">
        <v>0.25708299838342485</v>
      </c>
      <c r="V18" s="127">
        <v>0.26440732568635106</v>
      </c>
    </row>
    <row r="19" spans="1:23">
      <c r="A19" s="130" t="s">
        <v>32</v>
      </c>
      <c r="B19" s="127">
        <v>5.6433824198559579E-2</v>
      </c>
      <c r="C19" s="127">
        <v>5.9243813648944897E-2</v>
      </c>
      <c r="D19" s="127">
        <v>6.5018090478029214E-2</v>
      </c>
      <c r="E19" s="127">
        <v>6.7775593012125393E-2</v>
      </c>
      <c r="F19" s="127">
        <v>6.7909338180948631E-2</v>
      </c>
      <c r="G19" s="127">
        <v>6.739448934014608E-2</v>
      </c>
      <c r="H19" s="127">
        <v>6.6115759331684093E-2</v>
      </c>
      <c r="I19" s="127">
        <v>6.5533967862935721E-2</v>
      </c>
      <c r="J19" s="127">
        <v>6.6782565948716802E-2</v>
      </c>
      <c r="K19" s="127">
        <v>6.8562589444192301E-2</v>
      </c>
      <c r="L19" s="127">
        <v>6.68870627823627E-2</v>
      </c>
      <c r="M19" s="127">
        <v>5.9260107207832251E-2</v>
      </c>
      <c r="N19" s="127">
        <v>4.8167729620735532E-2</v>
      </c>
      <c r="O19" s="127">
        <v>4.7666805696374215E-2</v>
      </c>
      <c r="P19" s="127">
        <v>5.1289646395911534E-2</v>
      </c>
      <c r="Q19" s="127">
        <v>5.4216614109771577E-2</v>
      </c>
      <c r="R19" s="127">
        <v>5.6609098867055528E-2</v>
      </c>
      <c r="S19" s="127">
        <v>5.9457306864128229E-2</v>
      </c>
      <c r="T19" s="127">
        <v>6.3087979495537086E-2</v>
      </c>
      <c r="U19" s="127">
        <v>6.537671759294468E-2</v>
      </c>
      <c r="V19" s="127">
        <v>6.6910500517241428E-2</v>
      </c>
    </row>
    <row r="20" spans="1:23">
      <c r="A20" s="130" t="s">
        <v>170</v>
      </c>
      <c r="B20" s="127">
        <v>0.45519164658444622</v>
      </c>
      <c r="C20" s="127">
        <v>0.42070679412852435</v>
      </c>
      <c r="D20" s="127">
        <v>0.40995250498944497</v>
      </c>
      <c r="E20" s="127">
        <v>0.40219289333486297</v>
      </c>
      <c r="F20" s="127">
        <v>0.39516145789479379</v>
      </c>
      <c r="G20" s="127">
        <v>0.398060837852239</v>
      </c>
      <c r="H20" s="127">
        <v>0.4077960440818631</v>
      </c>
      <c r="I20" s="127">
        <v>0.41630735905144944</v>
      </c>
      <c r="J20" s="127">
        <v>0.41906021269832261</v>
      </c>
      <c r="K20" s="127">
        <v>0.40897248962821131</v>
      </c>
      <c r="L20" s="127">
        <v>0.4124842460131844</v>
      </c>
      <c r="M20" s="127">
        <v>0.43737704597965132</v>
      </c>
      <c r="N20" s="127">
        <v>0.40585423410650973</v>
      </c>
      <c r="O20" s="127">
        <v>0.38520388953138812</v>
      </c>
      <c r="P20" s="127">
        <v>0.38471072403315987</v>
      </c>
      <c r="Q20" s="127">
        <v>0.36941029753229809</v>
      </c>
      <c r="R20" s="127">
        <v>0.35527208358857132</v>
      </c>
      <c r="S20" s="127">
        <v>0.33812217875398487</v>
      </c>
      <c r="T20" s="127">
        <v>0.32747165448293242</v>
      </c>
      <c r="U20" s="127">
        <v>0.31986424280791176</v>
      </c>
      <c r="V20" s="127">
        <v>0.30487751395347784</v>
      </c>
    </row>
    <row r="21" spans="1:23">
      <c r="A21" s="137" t="s">
        <v>502</v>
      </c>
      <c r="B21" s="144">
        <v>2.9481278234475591E-2</v>
      </c>
      <c r="C21" s="144">
        <v>6.3403888244023016E-2</v>
      </c>
      <c r="D21" s="144">
        <v>6.9846447334050057E-2</v>
      </c>
      <c r="E21" s="144">
        <v>6.7206648553751622E-2</v>
      </c>
      <c r="F21" s="144">
        <v>6.6937585866872082E-2</v>
      </c>
      <c r="G21" s="144">
        <v>6.8521936200107464E-2</v>
      </c>
      <c r="H21" s="144">
        <v>6.7911676128079385E-2</v>
      </c>
      <c r="I21" s="144">
        <v>6.6144120114112526E-2</v>
      </c>
      <c r="J21" s="144">
        <v>6.5174021963466638E-2</v>
      </c>
      <c r="K21" s="144">
        <v>6.4393292176152667E-2</v>
      </c>
      <c r="L21" s="144">
        <v>6.0672248835951341E-2</v>
      </c>
      <c r="M21" s="144">
        <v>7.9772195977428254E-2</v>
      </c>
      <c r="N21" s="144">
        <v>9.8323208573548343E-2</v>
      </c>
      <c r="O21" s="144">
        <v>0.10396254775855161</v>
      </c>
      <c r="P21" s="144">
        <v>9.9043267981993241E-2</v>
      </c>
      <c r="Q21" s="144">
        <v>9.1145082761230553E-2</v>
      </c>
      <c r="R21" s="144">
        <v>9.0953496758997748E-2</v>
      </c>
      <c r="S21" s="144">
        <v>8.8822769746103911E-2</v>
      </c>
      <c r="T21" s="144">
        <v>8.554015208818963E-2</v>
      </c>
      <c r="U21" s="144">
        <v>8.4147224700055895E-2</v>
      </c>
      <c r="V21" s="144">
        <v>8.3964473733521588E-2</v>
      </c>
    </row>
    <row r="22" spans="1:23">
      <c r="A22" s="167" t="s">
        <v>171</v>
      </c>
      <c r="B22" s="168">
        <v>2.8453367132902901E-2</v>
      </c>
      <c r="C22" s="168">
        <v>2.615313101272191E-2</v>
      </c>
      <c r="D22" s="168">
        <v>2.5156889813513657E-2</v>
      </c>
      <c r="E22" s="168">
        <v>2.4670619983904799E-2</v>
      </c>
      <c r="F22" s="168">
        <v>2.4247204016717646E-2</v>
      </c>
      <c r="G22" s="168">
        <v>2.2023490099331834E-2</v>
      </c>
      <c r="H22" s="168">
        <v>1.9858224480368569E-2</v>
      </c>
      <c r="I22" s="168">
        <v>1.8463829862849994E-2</v>
      </c>
      <c r="J22" s="168">
        <v>1.7599769353360089E-2</v>
      </c>
      <c r="K22" s="168">
        <v>1.6729042445558364E-2</v>
      </c>
      <c r="L22" s="168">
        <v>1.5367205008175389E-2</v>
      </c>
      <c r="M22" s="168">
        <v>1.2210000042107214E-2</v>
      </c>
      <c r="N22" s="168">
        <v>9.5525714412782788E-3</v>
      </c>
      <c r="O22" s="168">
        <v>8.8094899064595153E-3</v>
      </c>
      <c r="P22" s="168">
        <v>8.6569375345509139E-3</v>
      </c>
      <c r="Q22" s="168">
        <v>8.6765162838139259E-3</v>
      </c>
      <c r="R22" s="168">
        <v>8.7110127652364096E-3</v>
      </c>
      <c r="S22" s="168">
        <v>8.7261658884431742E-3</v>
      </c>
      <c r="T22" s="168">
        <v>8.8231161587004354E-3</v>
      </c>
      <c r="U22" s="168">
        <v>8.8106657856090956E-3</v>
      </c>
      <c r="V22" s="168">
        <v>8.6466492988965787E-3</v>
      </c>
    </row>
    <row r="23" spans="1:23">
      <c r="A23" s="130" t="s">
        <v>6</v>
      </c>
      <c r="B23" s="127">
        <v>1</v>
      </c>
      <c r="C23" s="127">
        <v>1</v>
      </c>
      <c r="D23" s="127">
        <v>1</v>
      </c>
      <c r="E23" s="127">
        <v>1</v>
      </c>
      <c r="F23" s="127">
        <v>1</v>
      </c>
      <c r="G23" s="127">
        <v>1</v>
      </c>
      <c r="H23" s="127">
        <v>1</v>
      </c>
      <c r="I23" s="127">
        <v>1</v>
      </c>
      <c r="J23" s="127">
        <v>1</v>
      </c>
      <c r="K23" s="127">
        <v>1</v>
      </c>
      <c r="L23" s="127">
        <v>1</v>
      </c>
      <c r="M23" s="127">
        <v>1</v>
      </c>
      <c r="N23" s="127">
        <v>1</v>
      </c>
      <c r="O23" s="127">
        <v>1</v>
      </c>
      <c r="P23" s="127">
        <v>1</v>
      </c>
      <c r="Q23" s="127">
        <v>1</v>
      </c>
      <c r="R23" s="127">
        <v>1</v>
      </c>
      <c r="S23" s="127">
        <v>1</v>
      </c>
      <c r="T23" s="127">
        <v>1</v>
      </c>
      <c r="U23" s="127">
        <v>1</v>
      </c>
      <c r="V23" s="127">
        <v>1</v>
      </c>
    </row>
    <row r="24" spans="1:23">
      <c r="B24" s="127"/>
      <c r="C24" s="127"/>
      <c r="D24" s="127"/>
      <c r="E24" s="127"/>
      <c r="F24" s="127"/>
      <c r="G24" s="127"/>
      <c r="H24" s="127"/>
      <c r="I24" s="127"/>
      <c r="J24" s="127"/>
      <c r="K24" s="127"/>
      <c r="L24" s="127"/>
      <c r="M24" s="127"/>
      <c r="N24" s="127"/>
      <c r="O24" s="127"/>
      <c r="P24" s="127"/>
      <c r="Q24" s="127"/>
      <c r="R24" s="127"/>
      <c r="S24" s="127"/>
      <c r="T24" s="127"/>
      <c r="U24" s="127"/>
    </row>
    <row r="25" spans="1:23">
      <c r="B25" s="127"/>
      <c r="C25" s="127"/>
      <c r="D25" s="127"/>
      <c r="E25" s="127"/>
      <c r="F25" s="127"/>
      <c r="G25" s="127"/>
      <c r="H25" s="127"/>
      <c r="I25" s="127"/>
      <c r="J25" s="127"/>
      <c r="K25" s="127"/>
      <c r="L25" s="127"/>
      <c r="M25" s="127"/>
      <c r="N25" s="127"/>
      <c r="O25" s="127"/>
      <c r="P25" s="127"/>
      <c r="Q25" s="127"/>
      <c r="R25" s="127"/>
      <c r="S25" s="127"/>
      <c r="T25" s="127"/>
      <c r="U25" s="127"/>
    </row>
    <row r="26" spans="1:23" ht="26.25" customHeight="1">
      <c r="A26" s="582" t="s">
        <v>562</v>
      </c>
      <c r="B26" s="127"/>
      <c r="C26" s="127"/>
      <c r="D26" s="127"/>
      <c r="E26" s="127"/>
      <c r="F26" s="127"/>
      <c r="G26" s="127"/>
      <c r="H26" s="127"/>
      <c r="I26" s="127"/>
      <c r="J26" s="127"/>
      <c r="K26" s="127"/>
      <c r="L26" s="127"/>
      <c r="M26" s="127"/>
      <c r="N26" s="127"/>
      <c r="O26" s="127"/>
      <c r="P26" s="127"/>
      <c r="Q26" s="127"/>
      <c r="R26" s="127"/>
      <c r="S26" s="127"/>
      <c r="T26" s="127"/>
      <c r="U26" s="127"/>
    </row>
    <row r="27" spans="1:23" ht="30" customHeight="1">
      <c r="A27" s="1165" t="s">
        <v>796</v>
      </c>
      <c r="B27" s="1165"/>
      <c r="C27" s="1165"/>
      <c r="D27" s="1165"/>
      <c r="E27" s="1165"/>
      <c r="F27" s="1165"/>
      <c r="G27" s="1165"/>
      <c r="H27" s="1165"/>
      <c r="I27" s="1165"/>
      <c r="J27" s="1165"/>
      <c r="K27" s="1165"/>
      <c r="L27" s="1165"/>
      <c r="M27" s="1165"/>
      <c r="N27" s="1165"/>
      <c r="O27" s="1165"/>
      <c r="P27" s="1165"/>
      <c r="Q27" s="1165"/>
      <c r="R27" s="1165"/>
      <c r="S27" s="1165"/>
      <c r="T27" s="1165"/>
      <c r="U27" s="1165"/>
      <c r="V27" s="1165"/>
    </row>
    <row r="28" spans="1:23">
      <c r="B28" s="131"/>
      <c r="C28" s="131"/>
      <c r="D28" s="131"/>
      <c r="E28" s="131"/>
      <c r="F28" s="131"/>
      <c r="G28" s="131"/>
      <c r="H28" s="131"/>
      <c r="I28" s="131"/>
      <c r="J28" s="131"/>
      <c r="K28" s="131"/>
      <c r="L28" s="131"/>
      <c r="M28" s="131"/>
      <c r="N28" s="131"/>
      <c r="O28" s="131"/>
      <c r="P28" s="131"/>
      <c r="Q28" s="131"/>
      <c r="R28" s="131"/>
      <c r="S28" s="131"/>
      <c r="T28" s="132"/>
      <c r="U28" s="132"/>
    </row>
    <row r="29" spans="1:23">
      <c r="A29" s="60" t="s">
        <v>537</v>
      </c>
      <c r="B29" s="135"/>
      <c r="C29" s="135"/>
      <c r="D29" s="135"/>
      <c r="E29" s="135"/>
      <c r="F29" s="135"/>
      <c r="G29" s="135"/>
      <c r="H29" s="135"/>
      <c r="I29" s="135"/>
      <c r="J29" s="135"/>
      <c r="K29" s="135"/>
      <c r="L29" s="135"/>
      <c r="M29" s="135"/>
      <c r="N29" s="135"/>
      <c r="O29" s="135"/>
      <c r="P29" s="135"/>
      <c r="Q29" s="135"/>
      <c r="R29" s="135"/>
      <c r="S29" s="135"/>
      <c r="T29" s="136"/>
      <c r="U29" s="136"/>
      <c r="V29" s="137"/>
      <c r="W29" s="137"/>
    </row>
    <row r="30" spans="1:23">
      <c r="A30" s="135"/>
      <c r="B30" s="138"/>
      <c r="C30" s="138"/>
      <c r="D30" s="138"/>
      <c r="E30" s="138"/>
      <c r="F30" s="138"/>
      <c r="G30" s="138"/>
      <c r="H30" s="138"/>
      <c r="I30" s="138"/>
      <c r="J30" s="138"/>
      <c r="K30" s="138"/>
      <c r="L30" s="138"/>
      <c r="M30" s="138"/>
      <c r="N30" s="138"/>
      <c r="O30" s="138"/>
      <c r="P30" s="138"/>
      <c r="Q30" s="138"/>
      <c r="R30" s="138"/>
      <c r="S30" s="138"/>
      <c r="T30" s="138"/>
      <c r="U30" s="138"/>
      <c r="V30" s="138"/>
      <c r="W30" s="137"/>
    </row>
    <row r="31" spans="1:23">
      <c r="A31" s="135"/>
      <c r="B31" s="138"/>
      <c r="C31" s="138"/>
      <c r="D31" s="138"/>
      <c r="E31" s="138"/>
      <c r="F31" s="138"/>
      <c r="G31" s="138"/>
      <c r="H31" s="138"/>
      <c r="I31" s="138"/>
      <c r="J31" s="138"/>
      <c r="K31" s="138"/>
      <c r="L31" s="138"/>
      <c r="M31" s="138"/>
      <c r="N31" s="138"/>
      <c r="O31" s="138"/>
      <c r="P31" s="138"/>
      <c r="Q31" s="138"/>
      <c r="R31" s="138"/>
      <c r="S31" s="138"/>
      <c r="T31" s="138"/>
      <c r="U31" s="138"/>
      <c r="V31" s="138"/>
      <c r="W31" s="137"/>
    </row>
    <row r="32" spans="1:23">
      <c r="A32" s="135"/>
      <c r="B32" s="138"/>
      <c r="C32" s="138"/>
      <c r="D32" s="138"/>
      <c r="E32" s="138"/>
      <c r="F32" s="138"/>
      <c r="G32" s="138"/>
      <c r="H32" s="138"/>
      <c r="I32" s="138"/>
      <c r="J32" s="138"/>
      <c r="K32" s="138"/>
      <c r="L32" s="138"/>
      <c r="M32" s="138"/>
      <c r="N32" s="138"/>
      <c r="O32" s="138"/>
      <c r="P32" s="138"/>
      <c r="Q32" s="138"/>
      <c r="R32" s="138"/>
      <c r="S32" s="138"/>
      <c r="T32" s="138"/>
      <c r="U32" s="138"/>
      <c r="V32" s="138"/>
      <c r="W32" s="137"/>
    </row>
    <row r="33" spans="1:23">
      <c r="A33" s="135"/>
      <c r="B33" s="138"/>
      <c r="C33" s="138"/>
      <c r="D33" s="138"/>
      <c r="E33" s="138"/>
      <c r="F33" s="138"/>
      <c r="G33" s="138"/>
      <c r="H33" s="138"/>
      <c r="I33" s="138"/>
      <c r="J33" s="138"/>
      <c r="K33" s="138"/>
      <c r="L33" s="138"/>
      <c r="M33" s="138"/>
      <c r="N33" s="138"/>
      <c r="O33" s="138"/>
      <c r="P33" s="138"/>
      <c r="Q33" s="138"/>
      <c r="R33" s="138"/>
      <c r="S33" s="138"/>
      <c r="T33" s="138"/>
      <c r="U33" s="138"/>
      <c r="V33" s="138"/>
      <c r="W33" s="137"/>
    </row>
    <row r="34" spans="1:23">
      <c r="A34" s="135"/>
      <c r="B34" s="138"/>
      <c r="C34" s="138"/>
      <c r="D34" s="138"/>
      <c r="E34" s="138"/>
      <c r="F34" s="138"/>
      <c r="G34" s="138"/>
      <c r="H34" s="138"/>
      <c r="I34" s="138"/>
      <c r="J34" s="138"/>
      <c r="K34" s="138"/>
      <c r="L34" s="138"/>
      <c r="M34" s="138"/>
      <c r="N34" s="138"/>
      <c r="O34" s="138"/>
      <c r="P34" s="138"/>
      <c r="Q34" s="138"/>
      <c r="R34" s="138"/>
      <c r="S34" s="138"/>
      <c r="T34" s="138"/>
      <c r="U34" s="138"/>
      <c r="V34" s="138"/>
      <c r="W34" s="137"/>
    </row>
    <row r="35" spans="1:23">
      <c r="A35" s="135"/>
      <c r="B35" s="138"/>
      <c r="C35" s="138"/>
      <c r="D35" s="138"/>
      <c r="E35" s="138"/>
      <c r="F35" s="138"/>
      <c r="G35" s="138"/>
      <c r="H35" s="138"/>
      <c r="I35" s="138"/>
      <c r="J35" s="138"/>
      <c r="K35" s="138"/>
      <c r="L35" s="138"/>
      <c r="M35" s="138"/>
      <c r="N35" s="138"/>
      <c r="O35" s="138"/>
      <c r="P35" s="138"/>
      <c r="Q35" s="138"/>
      <c r="R35" s="138"/>
      <c r="S35" s="138"/>
      <c r="T35" s="138"/>
      <c r="U35" s="138"/>
      <c r="V35" s="138"/>
      <c r="W35" s="137"/>
    </row>
    <row r="36" spans="1:23">
      <c r="A36" s="135"/>
      <c r="B36" s="138"/>
      <c r="C36" s="138"/>
      <c r="D36" s="138"/>
      <c r="E36" s="138"/>
      <c r="F36" s="138"/>
      <c r="G36" s="138"/>
      <c r="H36" s="138"/>
      <c r="I36" s="138"/>
      <c r="J36" s="138"/>
      <c r="K36" s="138"/>
      <c r="L36" s="138"/>
      <c r="M36" s="138"/>
      <c r="N36" s="138"/>
      <c r="O36" s="138"/>
      <c r="P36" s="138"/>
      <c r="Q36" s="138"/>
      <c r="R36" s="138"/>
      <c r="S36" s="138"/>
      <c r="T36" s="138"/>
      <c r="U36" s="138"/>
      <c r="V36" s="138"/>
      <c r="W36" s="137"/>
    </row>
    <row r="37" spans="1:23">
      <c r="A37" s="139"/>
      <c r="B37" s="140"/>
      <c r="C37" s="140"/>
      <c r="D37" s="140"/>
      <c r="E37" s="140"/>
      <c r="F37" s="140"/>
      <c r="G37" s="140"/>
      <c r="H37" s="140"/>
      <c r="I37" s="140"/>
      <c r="J37" s="140"/>
      <c r="K37" s="140"/>
      <c r="L37" s="140"/>
      <c r="M37" s="140"/>
      <c r="N37" s="140"/>
      <c r="O37" s="140"/>
      <c r="P37" s="140"/>
      <c r="Q37" s="140"/>
      <c r="R37" s="140"/>
      <c r="S37" s="140"/>
      <c r="T37" s="140"/>
      <c r="U37" s="140"/>
      <c r="V37" s="140"/>
      <c r="W37" s="137"/>
    </row>
    <row r="38" spans="1:23">
      <c r="A38" s="135"/>
      <c r="B38" s="141"/>
      <c r="C38" s="141"/>
      <c r="D38" s="141"/>
      <c r="E38" s="141"/>
      <c r="F38" s="141"/>
      <c r="G38" s="141"/>
      <c r="H38" s="141"/>
      <c r="I38" s="141"/>
      <c r="J38" s="141"/>
      <c r="K38" s="141"/>
      <c r="L38" s="141"/>
      <c r="M38" s="141"/>
      <c r="N38" s="141"/>
      <c r="O38" s="141"/>
      <c r="P38" s="141"/>
      <c r="Q38" s="142"/>
      <c r="R38" s="142"/>
      <c r="S38" s="142"/>
      <c r="T38" s="141"/>
      <c r="U38" s="141"/>
      <c r="V38" s="137"/>
      <c r="W38" s="137"/>
    </row>
    <row r="39" spans="1:23">
      <c r="A39" s="143"/>
      <c r="B39" s="137"/>
      <c r="C39" s="137"/>
      <c r="D39" s="137"/>
      <c r="E39" s="137"/>
      <c r="F39" s="137"/>
      <c r="G39" s="137"/>
      <c r="H39" s="137"/>
      <c r="I39" s="137"/>
      <c r="J39" s="137"/>
      <c r="K39" s="137"/>
      <c r="L39" s="137"/>
      <c r="M39" s="137"/>
      <c r="N39" s="137"/>
      <c r="O39" s="137"/>
      <c r="P39" s="137"/>
      <c r="Q39" s="101"/>
      <c r="R39" s="137"/>
      <c r="S39" s="137"/>
      <c r="T39" s="137"/>
      <c r="U39" s="137"/>
      <c r="V39" s="137"/>
      <c r="W39" s="137"/>
    </row>
    <row r="40" spans="1:23">
      <c r="A40" s="137"/>
      <c r="B40" s="144"/>
      <c r="C40" s="144"/>
      <c r="D40" s="144"/>
      <c r="E40" s="144"/>
      <c r="F40" s="144"/>
      <c r="G40" s="144"/>
      <c r="H40" s="144"/>
      <c r="I40" s="144"/>
      <c r="J40" s="144"/>
      <c r="K40" s="144"/>
      <c r="L40" s="144"/>
      <c r="M40" s="144"/>
      <c r="N40" s="144"/>
      <c r="O40" s="144"/>
      <c r="P40" s="144"/>
      <c r="Q40" s="144"/>
      <c r="R40" s="144"/>
      <c r="S40" s="144"/>
      <c r="T40" s="144"/>
      <c r="U40" s="144"/>
      <c r="V40" s="144"/>
      <c r="W40" s="137"/>
    </row>
    <row r="41" spans="1:23">
      <c r="B41" s="127"/>
      <c r="C41" s="127"/>
      <c r="D41" s="127"/>
      <c r="E41" s="127"/>
      <c r="F41" s="127"/>
      <c r="G41" s="127"/>
      <c r="H41" s="127"/>
      <c r="I41" s="127"/>
      <c r="J41" s="127"/>
      <c r="K41" s="127"/>
      <c r="L41" s="127"/>
      <c r="M41" s="127"/>
      <c r="N41" s="127"/>
      <c r="O41" s="127"/>
      <c r="P41" s="127"/>
      <c r="Q41" s="127"/>
      <c r="R41" s="127"/>
      <c r="S41" s="127"/>
      <c r="T41" s="127"/>
      <c r="U41" s="127"/>
      <c r="V41" s="127"/>
    </row>
    <row r="42" spans="1:23">
      <c r="B42" s="127"/>
      <c r="C42" s="127"/>
      <c r="D42" s="127"/>
      <c r="E42" s="127"/>
      <c r="F42" s="127"/>
      <c r="G42" s="127"/>
      <c r="H42" s="127"/>
      <c r="I42" s="127"/>
      <c r="J42" s="127"/>
      <c r="K42" s="127"/>
      <c r="L42" s="127"/>
      <c r="M42" s="127"/>
      <c r="N42" s="127"/>
      <c r="O42" s="127"/>
      <c r="P42" s="127"/>
      <c r="Q42" s="127"/>
      <c r="R42" s="127"/>
      <c r="S42" s="127"/>
      <c r="T42" s="127"/>
      <c r="U42" s="127"/>
      <c r="V42" s="127"/>
    </row>
    <row r="43" spans="1:23">
      <c r="B43" s="127"/>
      <c r="C43" s="127"/>
      <c r="D43" s="127"/>
      <c r="E43" s="127"/>
      <c r="F43" s="127"/>
      <c r="G43" s="127"/>
      <c r="H43" s="127"/>
      <c r="I43" s="127"/>
      <c r="J43" s="127"/>
      <c r="K43" s="127"/>
      <c r="L43" s="127"/>
      <c r="M43" s="127"/>
      <c r="N43" s="127"/>
      <c r="O43" s="127"/>
      <c r="P43" s="127"/>
      <c r="Q43" s="127"/>
      <c r="R43" s="127"/>
      <c r="S43" s="127"/>
      <c r="T43" s="127"/>
      <c r="U43" s="127"/>
      <c r="V43" s="127"/>
    </row>
    <row r="44" spans="1:23">
      <c r="B44" s="127"/>
      <c r="C44" s="127"/>
      <c r="D44" s="127"/>
      <c r="E44" s="127"/>
      <c r="F44" s="127"/>
      <c r="G44" s="127"/>
      <c r="H44" s="127"/>
      <c r="I44" s="127"/>
      <c r="J44" s="127"/>
      <c r="K44" s="127"/>
      <c r="L44" s="127"/>
      <c r="M44" s="127"/>
      <c r="N44" s="127"/>
      <c r="O44" s="127"/>
      <c r="P44" s="127"/>
      <c r="Q44" s="127"/>
      <c r="R44" s="127"/>
      <c r="S44" s="127"/>
      <c r="T44" s="127"/>
      <c r="U44" s="127"/>
      <c r="V44" s="127"/>
    </row>
    <row r="45" spans="1:23">
      <c r="B45" s="127"/>
      <c r="C45" s="127"/>
      <c r="D45" s="127"/>
      <c r="E45" s="127"/>
      <c r="F45" s="127"/>
      <c r="G45" s="127"/>
      <c r="H45" s="127"/>
      <c r="I45" s="127"/>
      <c r="J45" s="127"/>
      <c r="K45" s="127"/>
      <c r="L45" s="127"/>
      <c r="M45" s="127"/>
      <c r="N45" s="127"/>
      <c r="O45" s="127"/>
      <c r="P45" s="127"/>
      <c r="Q45" s="127"/>
      <c r="R45" s="127"/>
      <c r="S45" s="127"/>
      <c r="T45" s="127"/>
      <c r="U45" s="127"/>
      <c r="V45" s="127"/>
    </row>
    <row r="46" spans="1:23">
      <c r="B46" s="127"/>
      <c r="C46" s="127"/>
      <c r="D46" s="127"/>
      <c r="E46" s="127"/>
      <c r="F46" s="127"/>
      <c r="G46" s="127"/>
      <c r="H46" s="127"/>
      <c r="I46" s="127"/>
      <c r="J46" s="127"/>
      <c r="K46" s="127"/>
      <c r="L46" s="127"/>
      <c r="M46" s="127"/>
      <c r="N46" s="127"/>
      <c r="O46" s="127"/>
      <c r="P46" s="127"/>
      <c r="Q46" s="127"/>
      <c r="R46" s="127"/>
      <c r="S46" s="127"/>
      <c r="T46" s="127"/>
      <c r="U46" s="127"/>
      <c r="V46" s="127"/>
    </row>
  </sheetData>
  <mergeCells count="2">
    <mergeCell ref="A2:V2"/>
    <mergeCell ref="A27:V27"/>
  </mergeCells>
  <pageMargins left="0.7" right="0.7" top="0.75" bottom="0.75" header="0.3" footer="0.3"/>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85ED2-D019-4EAE-A486-0E3ECF6D416E}">
  <dimension ref="A1:Z32"/>
  <sheetViews>
    <sheetView zoomScale="80" zoomScaleNormal="80" zoomScalePageLayoutView="110" workbookViewId="0"/>
  </sheetViews>
  <sheetFormatPr defaultColWidth="8.7109375" defaultRowHeight="12.75"/>
  <cols>
    <col min="1" max="1" width="26.28515625" style="130" customWidth="1"/>
    <col min="2" max="2" width="9.7109375" style="130" bestFit="1" customWidth="1"/>
    <col min="3" max="3" width="11" style="130" customWidth="1"/>
    <col min="4" max="4" width="11.28515625" style="130" customWidth="1"/>
    <col min="5" max="21" width="8.7109375" style="130"/>
    <col min="22" max="22" width="10.7109375" style="130" customWidth="1"/>
    <col min="23" max="16384" width="8.7109375" style="130"/>
  </cols>
  <sheetData>
    <row r="1" spans="1:26" ht="27.75" customHeight="1">
      <c r="A1" s="512" t="s">
        <v>560</v>
      </c>
      <c r="Z1" s="145"/>
    </row>
    <row r="2" spans="1:26">
      <c r="A2" s="1164" t="s">
        <v>1</v>
      </c>
      <c r="B2" s="1164"/>
      <c r="C2" s="1164"/>
      <c r="D2" s="1164"/>
      <c r="E2" s="1164"/>
      <c r="F2" s="1164"/>
      <c r="G2" s="1164"/>
      <c r="H2" s="1164"/>
      <c r="I2" s="1164"/>
      <c r="J2" s="1164"/>
      <c r="K2" s="1164"/>
      <c r="L2" s="1164"/>
      <c r="M2" s="1164"/>
      <c r="N2" s="1164"/>
      <c r="O2" s="1164"/>
      <c r="P2" s="1164"/>
      <c r="Q2" s="1164"/>
      <c r="R2" s="1164"/>
      <c r="S2" s="1164"/>
      <c r="T2" s="1164"/>
      <c r="U2" s="1164"/>
      <c r="V2" s="1164"/>
    </row>
    <row r="3" spans="1:26">
      <c r="A3" s="476"/>
      <c r="B3" s="478" t="str">
        <f>[6]T2!AD4</f>
        <v>97-98</v>
      </c>
      <c r="C3" s="478" t="str">
        <f>[6]T2!AE4</f>
        <v>98-99</v>
      </c>
      <c r="D3" s="478" t="str">
        <f>[6]T2!AF4</f>
        <v>99-00</v>
      </c>
      <c r="E3" s="478" t="str">
        <f>[6]T2!AG4</f>
        <v>00-01</v>
      </c>
      <c r="F3" s="478" t="str">
        <f>[6]T2!AH4</f>
        <v>01-02</v>
      </c>
      <c r="G3" s="478" t="str">
        <f>[6]T2!AI4</f>
        <v>02-03</v>
      </c>
      <c r="H3" s="478" t="str">
        <f>[6]T2!AJ4</f>
        <v>03-04</v>
      </c>
      <c r="I3" s="478" t="str">
        <f>[6]T2!AK4</f>
        <v>04-05</v>
      </c>
      <c r="J3" s="478" t="str">
        <f>[6]T2!AL4</f>
        <v>05-06</v>
      </c>
      <c r="K3" s="478" t="str">
        <f>[6]T2!AM4</f>
        <v>06-07</v>
      </c>
      <c r="L3" s="478" t="str">
        <f>[6]T2!AN4</f>
        <v>07-08</v>
      </c>
      <c r="M3" s="478" t="str">
        <f>[6]T2!AO4</f>
        <v>08-09</v>
      </c>
      <c r="N3" s="478" t="str">
        <f>[6]T2!AP4</f>
        <v>09-10</v>
      </c>
      <c r="O3" s="478" t="str">
        <f>[6]T2!AQ4</f>
        <v>10-11</v>
      </c>
      <c r="P3" s="478" t="str">
        <f>[6]T2!AR4</f>
        <v>11-12</v>
      </c>
      <c r="Q3" s="478" t="str">
        <f>[6]T2!AS4</f>
        <v>12-13</v>
      </c>
      <c r="R3" s="478" t="str">
        <f>[6]T2!AT4</f>
        <v>13-14</v>
      </c>
      <c r="S3" s="478" t="str">
        <f>[6]T2!AU4</f>
        <v>14-15</v>
      </c>
      <c r="T3" s="479" t="s">
        <v>26</v>
      </c>
      <c r="U3" s="479" t="s">
        <v>27</v>
      </c>
      <c r="V3" s="480" t="s">
        <v>28</v>
      </c>
    </row>
    <row r="4" spans="1:26">
      <c r="A4" s="131" t="s">
        <v>169</v>
      </c>
      <c r="B4" s="133">
        <v>0.12673238113577401</v>
      </c>
      <c r="C4" s="133">
        <v>0.14778095322504894</v>
      </c>
      <c r="D4" s="133">
        <v>0.14655536214201142</v>
      </c>
      <c r="E4" s="133">
        <v>0.1643635562612509</v>
      </c>
      <c r="F4" s="133">
        <v>0.19578910246497172</v>
      </c>
      <c r="G4" s="133">
        <v>0.23647302684610527</v>
      </c>
      <c r="H4" s="133">
        <v>0.26903959820139056</v>
      </c>
      <c r="I4" s="133">
        <v>0.28159208241172107</v>
      </c>
      <c r="J4" s="133">
        <v>0.29100225699560889</v>
      </c>
      <c r="K4" s="133">
        <v>0.29191893684579845</v>
      </c>
      <c r="L4" s="133">
        <v>0.29674358449249388</v>
      </c>
      <c r="M4" s="133">
        <v>0.35735804459964937</v>
      </c>
      <c r="N4" s="133">
        <v>0.8598589850873064</v>
      </c>
      <c r="O4" s="133">
        <v>1.1264062726379123</v>
      </c>
      <c r="P4" s="133">
        <v>1.1547707139630592</v>
      </c>
      <c r="Q4" s="133">
        <v>1.4551017809286473</v>
      </c>
      <c r="R4" s="133">
        <v>1.6018770437724015</v>
      </c>
      <c r="S4" s="133">
        <v>1.7492049957281444</v>
      </c>
      <c r="T4" s="133">
        <v>1.9207235507495395</v>
      </c>
      <c r="U4" s="133">
        <v>1.8169565475735188</v>
      </c>
      <c r="V4" s="133">
        <v>1.8867878560579738</v>
      </c>
    </row>
    <row r="5" spans="1:26">
      <c r="A5" s="131" t="s">
        <v>33</v>
      </c>
      <c r="B5" s="133">
        <v>0.1292269530871839</v>
      </c>
      <c r="C5" s="133">
        <v>0.13822620406701575</v>
      </c>
      <c r="D5" s="133">
        <v>0.15235031104534449</v>
      </c>
      <c r="E5" s="133">
        <v>0.16577066627173101</v>
      </c>
      <c r="F5" s="133">
        <v>0.17722916399311567</v>
      </c>
      <c r="G5" s="133">
        <v>0.19652705563281389</v>
      </c>
      <c r="H5" s="133">
        <v>0.20520016532769947</v>
      </c>
      <c r="I5" s="133">
        <v>0.21894176724772088</v>
      </c>
      <c r="J5" s="133">
        <v>0.22360702222414527</v>
      </c>
      <c r="K5" s="133">
        <v>0.23298522082110718</v>
      </c>
      <c r="L5" s="133">
        <v>0.18075121734934774</v>
      </c>
      <c r="M5" s="133">
        <v>0.11666332034589838</v>
      </c>
      <c r="N5" s="133">
        <v>0.13935735439033148</v>
      </c>
      <c r="O5" s="133">
        <v>0.1377803141778943</v>
      </c>
      <c r="P5" s="133">
        <v>0.15857747518114146</v>
      </c>
      <c r="Q5" s="133">
        <v>0.19188781899917098</v>
      </c>
      <c r="R5" s="133">
        <v>0.22770519335365391</v>
      </c>
      <c r="S5" s="133">
        <v>0.26984788482258226</v>
      </c>
      <c r="T5" s="133">
        <v>0.30509493082856814</v>
      </c>
      <c r="U5" s="133">
        <v>0.30962409494304832</v>
      </c>
      <c r="V5" s="133">
        <v>0.30962409494304827</v>
      </c>
    </row>
    <row r="6" spans="1:26">
      <c r="A6" s="131" t="s">
        <v>31</v>
      </c>
      <c r="B6" s="133">
        <v>4.892517192523365</v>
      </c>
      <c r="C6" s="133">
        <v>5.3049715937499995</v>
      </c>
      <c r="D6" s="133">
        <v>5.7327941409718068</v>
      </c>
      <c r="E6" s="133">
        <v>5.8663644861111104</v>
      </c>
      <c r="F6" s="133">
        <v>5.817025550197183</v>
      </c>
      <c r="G6" s="133">
        <v>5.5926737205996666</v>
      </c>
      <c r="H6" s="133">
        <v>5.8412641259601008</v>
      </c>
      <c r="I6" s="133">
        <v>6.2194016211691521</v>
      </c>
      <c r="J6" s="133">
        <v>6.6767084737629867</v>
      </c>
      <c r="K6" s="133">
        <v>7.087568200932572</v>
      </c>
      <c r="L6" s="133">
        <v>7.6003309631043319</v>
      </c>
      <c r="M6" s="133">
        <v>7.8775798016969905</v>
      </c>
      <c r="N6" s="133">
        <v>8.7764348103553491</v>
      </c>
      <c r="O6" s="133">
        <v>9.3434326899931968</v>
      </c>
      <c r="P6" s="133">
        <v>9.6587902356951787</v>
      </c>
      <c r="Q6" s="133">
        <v>10.044168173679992</v>
      </c>
      <c r="R6" s="133">
        <v>10.19470705265705</v>
      </c>
      <c r="S6" s="133">
        <v>10.371613960611729</v>
      </c>
      <c r="T6" s="133">
        <v>10.596170236047548</v>
      </c>
      <c r="U6" s="133">
        <v>11.012818340832624</v>
      </c>
      <c r="V6" s="133">
        <v>11.34628359726101</v>
      </c>
    </row>
    <row r="7" spans="1:26">
      <c r="A7" s="131" t="s">
        <v>32</v>
      </c>
      <c r="B7" s="133">
        <v>1.9459648169470405</v>
      </c>
      <c r="C7" s="133">
        <v>2.2384719754901958</v>
      </c>
      <c r="D7" s="133">
        <v>2.5671546289142171</v>
      </c>
      <c r="E7" s="133">
        <v>2.630713102116665</v>
      </c>
      <c r="F7" s="133">
        <v>2.7114870907041424</v>
      </c>
      <c r="G7" s="133">
        <v>2.8268235327514133</v>
      </c>
      <c r="H7" s="482">
        <v>2.9703323343600361</v>
      </c>
      <c r="I7" s="133">
        <v>3.4482481138484573</v>
      </c>
      <c r="J7" s="133">
        <v>3.9751089090880267</v>
      </c>
      <c r="K7" s="133">
        <v>4.5188302967661649</v>
      </c>
      <c r="L7" s="133">
        <v>5.1874254257881312</v>
      </c>
      <c r="M7" s="133">
        <v>5.1005929901946558</v>
      </c>
      <c r="N7" s="133">
        <v>5.0098239641129441</v>
      </c>
      <c r="O7" s="133">
        <v>5.0713212151505349</v>
      </c>
      <c r="P7" s="133">
        <v>4.9678396892105345</v>
      </c>
      <c r="Q7" s="133">
        <v>4.7537405016275676</v>
      </c>
      <c r="R7" s="133">
        <v>4.5048872957061175</v>
      </c>
      <c r="S7" s="133">
        <v>4.2465525437555529</v>
      </c>
      <c r="T7" s="133">
        <v>4.0477961234339253</v>
      </c>
      <c r="U7" s="133">
        <v>4.115473080470565</v>
      </c>
      <c r="V7" s="133">
        <v>4.219354</v>
      </c>
    </row>
    <row r="8" spans="1:26" ht="15" customHeight="1">
      <c r="A8" s="131" t="s">
        <v>170</v>
      </c>
      <c r="B8" s="133">
        <v>13.64632250053695</v>
      </c>
      <c r="C8" s="133">
        <v>14.283623317898124</v>
      </c>
      <c r="D8" s="133">
        <v>14.916602669614615</v>
      </c>
      <c r="E8" s="133">
        <v>15.060264322780785</v>
      </c>
      <c r="F8" s="133">
        <v>15.962871849781036</v>
      </c>
      <c r="G8" s="133">
        <v>18.502106467519415</v>
      </c>
      <c r="H8" s="133">
        <v>21.005136178916647</v>
      </c>
      <c r="I8" s="133">
        <v>22.631300928184487</v>
      </c>
      <c r="J8" s="133">
        <v>23.25571047830174</v>
      </c>
      <c r="K8" s="133">
        <v>25.66525831948946</v>
      </c>
      <c r="L8" s="133">
        <v>29.172545666189318</v>
      </c>
      <c r="M8" s="133">
        <v>31.733504742987293</v>
      </c>
      <c r="N8" s="133">
        <v>36.784636615514358</v>
      </c>
      <c r="O8" s="133">
        <v>39.636511951953054</v>
      </c>
      <c r="P8" s="133">
        <v>38.726135010430461</v>
      </c>
      <c r="Q8" s="133">
        <v>37.174613196669341</v>
      </c>
      <c r="R8" s="133">
        <v>37.387383250911185</v>
      </c>
      <c r="S8" s="133">
        <v>36.160354434787706</v>
      </c>
      <c r="T8" s="133">
        <v>36.630090047786609</v>
      </c>
      <c r="U8" s="133">
        <v>37.503989521827727</v>
      </c>
      <c r="V8" s="133">
        <v>37.763555297294857</v>
      </c>
    </row>
    <row r="9" spans="1:26">
      <c r="A9" s="131" t="s">
        <v>502</v>
      </c>
      <c r="B9" s="133">
        <v>0.34223233017981863</v>
      </c>
      <c r="C9" s="133">
        <v>0.806498878817556</v>
      </c>
      <c r="D9" s="133">
        <v>0.92841331617637524</v>
      </c>
      <c r="E9" s="133">
        <v>0.92162900456301933</v>
      </c>
      <c r="F9" s="133">
        <v>0.9925919881962636</v>
      </c>
      <c r="G9" s="133">
        <v>1.124042804675337</v>
      </c>
      <c r="H9" s="133">
        <v>1.2285560241580917</v>
      </c>
      <c r="I9" s="133">
        <v>1.3228690593033499</v>
      </c>
      <c r="J9" s="133">
        <v>1.3953412125281714</v>
      </c>
      <c r="K9" s="133">
        <v>1.4471731343493051</v>
      </c>
      <c r="L9" s="133">
        <v>1.4859274880820363</v>
      </c>
      <c r="M9" s="133">
        <v>2.0113304032890467</v>
      </c>
      <c r="N9" s="133">
        <v>2.7318187327278043</v>
      </c>
      <c r="O9" s="133">
        <v>2.6330183403605512</v>
      </c>
      <c r="P9" s="133">
        <v>1.9668736369189357</v>
      </c>
      <c r="Q9" s="133">
        <v>1.7712751885606532</v>
      </c>
      <c r="R9" s="133">
        <v>1.7419295184849053</v>
      </c>
      <c r="S9" s="133">
        <v>1.6662914367261275</v>
      </c>
      <c r="T9" s="133">
        <v>1.5850050944044516</v>
      </c>
      <c r="U9" s="133">
        <v>1.5297662775766989</v>
      </c>
      <c r="V9" s="133">
        <v>1.5290999999999995</v>
      </c>
    </row>
    <row r="10" spans="1:26" ht="15" customHeight="1">
      <c r="A10" s="165" t="s">
        <v>165</v>
      </c>
      <c r="B10" s="815">
        <v>0.12177551304451582</v>
      </c>
      <c r="C10" s="815">
        <v>0.1179323863567492</v>
      </c>
      <c r="D10" s="815">
        <v>0.1221161279174722</v>
      </c>
      <c r="E10" s="815">
        <v>0.1384758664851157</v>
      </c>
      <c r="F10" s="815">
        <v>0.14749251808401151</v>
      </c>
      <c r="G10" s="815">
        <v>0.15328672107179009</v>
      </c>
      <c r="H10" s="815">
        <v>0.15568425176555439</v>
      </c>
      <c r="I10" s="815">
        <v>0.14901983749029132</v>
      </c>
      <c r="J10" s="815">
        <v>0.14216751235311967</v>
      </c>
      <c r="K10" s="815">
        <v>0.13715422910891958</v>
      </c>
      <c r="L10" s="815">
        <v>0.13165145673238271</v>
      </c>
      <c r="M10" s="815">
        <v>0.12742947833556112</v>
      </c>
      <c r="N10" s="815">
        <v>0.13085639679211167</v>
      </c>
      <c r="O10" s="815">
        <v>0.12366791716899961</v>
      </c>
      <c r="P10" s="815">
        <v>0.11250304643429371</v>
      </c>
      <c r="Q10" s="815">
        <v>0.10965997311915802</v>
      </c>
      <c r="R10" s="815">
        <v>0.10881775131117012</v>
      </c>
      <c r="S10" s="815">
        <v>0.10630726913827908</v>
      </c>
      <c r="T10" s="815">
        <v>0.1054867122462075</v>
      </c>
      <c r="U10" s="815">
        <v>0.10229544311028853</v>
      </c>
      <c r="V10" s="815">
        <v>0.10056576560000001</v>
      </c>
    </row>
    <row r="11" spans="1:26">
      <c r="A11" s="131"/>
      <c r="B11" s="134">
        <v>21.204771687454649</v>
      </c>
      <c r="C11" s="134">
        <v>23.03750530960469</v>
      </c>
      <c r="D11" s="134">
        <v>24.565986556781844</v>
      </c>
      <c r="E11" s="134">
        <v>24.947581004589676</v>
      </c>
      <c r="F11" s="134">
        <v>26.004487263420724</v>
      </c>
      <c r="G11" s="134">
        <v>28.63193332909654</v>
      </c>
      <c r="H11" s="134">
        <v>31.675212678689519</v>
      </c>
      <c r="I11" s="134">
        <v>34.271373409655183</v>
      </c>
      <c r="J11" s="134">
        <v>35.959645865253798</v>
      </c>
      <c r="K11" s="134">
        <v>39.380888338313333</v>
      </c>
      <c r="L11" s="134">
        <v>44.055375801738045</v>
      </c>
      <c r="M11" s="134">
        <v>47.324458781449096</v>
      </c>
      <c r="N11" s="134">
        <v>54.432786858980208</v>
      </c>
      <c r="O11" s="134">
        <v>58.072138701442142</v>
      </c>
      <c r="P11" s="134">
        <v>56.7454898078336</v>
      </c>
      <c r="Q11" s="134">
        <v>55.500446633584524</v>
      </c>
      <c r="R11" s="134">
        <v>55.767307106196483</v>
      </c>
      <c r="S11" s="134">
        <v>54.570172525570122</v>
      </c>
      <c r="T11" s="134">
        <v>55.190366695496849</v>
      </c>
      <c r="U11" s="134">
        <v>56.390923306334464</v>
      </c>
      <c r="V11" s="134">
        <v>57.155270611156887</v>
      </c>
    </row>
    <row r="12" spans="1:26">
      <c r="A12" s="131"/>
    </row>
    <row r="13" spans="1:26">
      <c r="A13" s="477" t="s">
        <v>795</v>
      </c>
      <c r="B13" s="477"/>
      <c r="C13" s="477"/>
      <c r="D13" s="477"/>
      <c r="E13" s="477"/>
      <c r="F13" s="477"/>
      <c r="G13" s="477"/>
      <c r="H13" s="477"/>
      <c r="I13" s="477"/>
      <c r="J13" s="477"/>
      <c r="K13" s="477"/>
      <c r="L13" s="477"/>
      <c r="M13" s="477"/>
      <c r="N13" s="477"/>
      <c r="O13" s="477"/>
      <c r="P13" s="477"/>
      <c r="Q13" s="477"/>
      <c r="R13" s="477"/>
      <c r="S13" s="477"/>
      <c r="T13" s="477"/>
      <c r="U13" s="477"/>
      <c r="V13" s="476"/>
    </row>
    <row r="14" spans="1:26">
      <c r="A14" s="130" t="s">
        <v>169</v>
      </c>
      <c r="B14" s="127">
        <v>5.9765972962940467E-3</v>
      </c>
      <c r="C14" s="127">
        <v>6.4147984444928941E-3</v>
      </c>
      <c r="D14" s="127">
        <v>5.9657836986625077E-3</v>
      </c>
      <c r="E14" s="127">
        <v>6.5883564515137752E-3</v>
      </c>
      <c r="F14" s="127">
        <v>7.529050678125807E-3</v>
      </c>
      <c r="G14" s="127">
        <v>8.2590659920891551E-3</v>
      </c>
      <c r="H14" s="127">
        <v>8.4936950836132907E-3</v>
      </c>
      <c r="I14" s="127">
        <v>8.2165391811344479E-3</v>
      </c>
      <c r="J14" s="127">
        <v>8.0924672641671195E-3</v>
      </c>
      <c r="K14" s="127">
        <v>7.4127057352790333E-3</v>
      </c>
      <c r="L14" s="127">
        <v>6.7356952265695338E-3</v>
      </c>
      <c r="M14" s="127">
        <v>7.5512336284706038E-3</v>
      </c>
      <c r="N14" s="127">
        <v>1.579671067209833E-2</v>
      </c>
      <c r="O14" s="127">
        <v>1.9396672790525957E-2</v>
      </c>
      <c r="P14" s="127">
        <v>2.03499999360944E-2</v>
      </c>
      <c r="Q14" s="127">
        <v>2.6217839120021309E-2</v>
      </c>
      <c r="R14" s="127">
        <v>2.8724303304120128E-2</v>
      </c>
      <c r="S14" s="127">
        <v>3.2054232463870506E-2</v>
      </c>
      <c r="T14" s="127">
        <v>3.4801789981697244E-2</v>
      </c>
      <c r="U14" s="127">
        <v>3.2220727043308008E-2</v>
      </c>
      <c r="V14" s="127">
        <v>3.3011616179622581E-2</v>
      </c>
    </row>
    <row r="15" spans="1:26">
      <c r="A15" s="130" t="s">
        <v>33</v>
      </c>
      <c r="B15" s="127">
        <v>6.0942393057520292E-3</v>
      </c>
      <c r="C15" s="127">
        <v>6.0000508826529549E-3</v>
      </c>
      <c r="D15" s="127">
        <v>6.2016768873988364E-3</v>
      </c>
      <c r="E15" s="127">
        <v>6.6447591147708353E-3</v>
      </c>
      <c r="F15" s="127">
        <v>6.8153300696843777E-3</v>
      </c>
      <c r="G15" s="127">
        <v>6.8639114716398776E-3</v>
      </c>
      <c r="H15" s="127">
        <v>6.478256907356276E-3</v>
      </c>
      <c r="I15" s="127">
        <v>6.3884736870813297E-3</v>
      </c>
      <c r="J15" s="127">
        <v>6.2182765387077069E-3</v>
      </c>
      <c r="K15" s="127">
        <v>5.9162002344786578E-3</v>
      </c>
      <c r="L15" s="127">
        <v>4.1028186472130117E-3</v>
      </c>
      <c r="M15" s="127">
        <v>2.4651802334320558E-3</v>
      </c>
      <c r="N15" s="127">
        <v>2.5601730580388352E-3</v>
      </c>
      <c r="O15" s="127">
        <v>2.3725717230123765E-3</v>
      </c>
      <c r="P15" s="127">
        <v>2.7945388385607018E-3</v>
      </c>
      <c r="Q15" s="127">
        <v>3.4574103568214441E-3</v>
      </c>
      <c r="R15" s="127">
        <v>4.0831305144435216E-3</v>
      </c>
      <c r="S15" s="127">
        <v>4.9449703443055597E-3</v>
      </c>
      <c r="T15" s="127">
        <v>5.5280468149790669E-3</v>
      </c>
      <c r="U15" s="127">
        <v>5.4906725548909008E-3</v>
      </c>
      <c r="V15" s="127">
        <v>5.4172448425536569E-3</v>
      </c>
    </row>
    <row r="16" spans="1:26">
      <c r="A16" s="130" t="s">
        <v>31</v>
      </c>
      <c r="B16" s="127">
        <v>0.2307271808740067</v>
      </c>
      <c r="C16" s="127">
        <v>0.23027543661762176</v>
      </c>
      <c r="D16" s="127">
        <v>0.23336307409112275</v>
      </c>
      <c r="E16" s="127">
        <v>0.23514762754079679</v>
      </c>
      <c r="F16" s="127">
        <v>0.22369314538955423</v>
      </c>
      <c r="G16" s="127">
        <v>0.19532993655431019</v>
      </c>
      <c r="H16" s="127">
        <v>0.18441120459753035</v>
      </c>
      <c r="I16" s="127">
        <v>0.18147512055694204</v>
      </c>
      <c r="J16" s="127">
        <v>0.18567225324692066</v>
      </c>
      <c r="K16" s="127">
        <v>0.17997481773505694</v>
      </c>
      <c r="L16" s="127">
        <v>0.17251767405884866</v>
      </c>
      <c r="M16" s="127">
        <v>0.16645895176692341</v>
      </c>
      <c r="N16" s="127">
        <v>0.16123434637092132</v>
      </c>
      <c r="O16" s="127">
        <v>0.16089355238024264</v>
      </c>
      <c r="P16" s="127">
        <v>0.17021247447866425</v>
      </c>
      <c r="Q16" s="127">
        <v>0.1809745467453959</v>
      </c>
      <c r="R16" s="127">
        <v>0.18280794934644215</v>
      </c>
      <c r="S16" s="127">
        <v>0.19006012773281719</v>
      </c>
      <c r="T16" s="127">
        <v>0.19199311166947045</v>
      </c>
      <c r="U16" s="127">
        <v>0.1952941660665368</v>
      </c>
      <c r="V16" s="127">
        <v>0.19851683800874489</v>
      </c>
    </row>
    <row r="17" spans="1:22">
      <c r="A17" s="130" t="s">
        <v>32</v>
      </c>
      <c r="B17" s="127">
        <v>9.1770137666623827E-2</v>
      </c>
      <c r="C17" s="127">
        <v>9.7166422553441253E-2</v>
      </c>
      <c r="D17" s="127">
        <v>0.10450036773326785</v>
      </c>
      <c r="E17" s="127">
        <v>0.10544962662442846</v>
      </c>
      <c r="F17" s="127">
        <v>0.10426996938017934</v>
      </c>
      <c r="G17" s="127">
        <v>9.8729746966779899E-2</v>
      </c>
      <c r="H17" s="127">
        <v>9.3774661104593593E-2</v>
      </c>
      <c r="I17" s="127">
        <v>0.10061598852869408</v>
      </c>
      <c r="J17" s="127">
        <v>0.11054360557340742</v>
      </c>
      <c r="K17" s="127">
        <v>0.11474678422553086</v>
      </c>
      <c r="L17" s="127">
        <v>0.11774784192360652</v>
      </c>
      <c r="M17" s="127">
        <v>0.10777921441743055</v>
      </c>
      <c r="N17" s="127">
        <v>9.2036881688456737E-2</v>
      </c>
      <c r="O17" s="127">
        <v>8.7327956719882194E-2</v>
      </c>
      <c r="P17" s="127">
        <v>8.7545983055815207E-2</v>
      </c>
      <c r="Q17" s="127">
        <v>8.5652292728595383E-2</v>
      </c>
      <c r="R17" s="127">
        <v>8.0780075809067806E-2</v>
      </c>
      <c r="S17" s="127">
        <v>7.7818198976111572E-2</v>
      </c>
      <c r="T17" s="127">
        <v>7.3342439374735974E-2</v>
      </c>
      <c r="U17" s="127">
        <v>7.2981126024731516E-2</v>
      </c>
      <c r="V17" s="127">
        <v>7.382265808354635E-2</v>
      </c>
    </row>
    <row r="18" spans="1:22">
      <c r="A18" s="130" t="s">
        <v>170</v>
      </c>
      <c r="B18" s="127">
        <v>0.64354960768620328</v>
      </c>
      <c r="C18" s="127">
        <v>0.62001606189291092</v>
      </c>
      <c r="D18" s="127">
        <v>0.60720552114348703</v>
      </c>
      <c r="E18" s="127">
        <v>0.60367633719718583</v>
      </c>
      <c r="F18" s="127">
        <v>0.61385066692836698</v>
      </c>
      <c r="G18" s="127">
        <v>0.64620527907967285</v>
      </c>
      <c r="H18" s="127">
        <v>0.66314112527012337</v>
      </c>
      <c r="I18" s="127">
        <v>0.66035582110078583</v>
      </c>
      <c r="J18" s="127">
        <v>0.64671689386053421</v>
      </c>
      <c r="K18" s="127">
        <v>0.65171862297783534</v>
      </c>
      <c r="L18" s="127">
        <v>0.66217902208970425</v>
      </c>
      <c r="M18" s="127">
        <v>0.670551878670964</v>
      </c>
      <c r="N18" s="127">
        <v>0.67578088020392635</v>
      </c>
      <c r="O18" s="127">
        <v>0.68253921481573976</v>
      </c>
      <c r="P18" s="127">
        <v>0.68245309259951792</v>
      </c>
      <c r="Q18" s="127">
        <v>0.6698074601470716</v>
      </c>
      <c r="R18" s="127">
        <v>0.67041758318570399</v>
      </c>
      <c r="S18" s="127">
        <v>0.66263954759981625</v>
      </c>
      <c r="T18" s="127">
        <v>0.6637044151180711</v>
      </c>
      <c r="U18" s="127">
        <v>0.66507138601177784</v>
      </c>
      <c r="V18" s="127">
        <v>0.66071868601954087</v>
      </c>
    </row>
    <row r="19" spans="1:22">
      <c r="A19" s="130" t="s">
        <v>502</v>
      </c>
      <c r="B19" s="127">
        <v>1.6139401792394356E-2</v>
      </c>
      <c r="C19" s="127">
        <v>3.5008082167703909E-2</v>
      </c>
      <c r="D19" s="127">
        <v>3.7792633079499566E-2</v>
      </c>
      <c r="E19" s="127">
        <v>3.6942619983615435E-2</v>
      </c>
      <c r="F19" s="127">
        <v>3.8170027278041953E-2</v>
      </c>
      <c r="G19" s="127">
        <v>3.9258362044768194E-2</v>
      </c>
      <c r="H19" s="127">
        <v>3.87860386801646E-2</v>
      </c>
      <c r="I19" s="127">
        <v>3.859982625997304E-2</v>
      </c>
      <c r="J19" s="127">
        <v>3.8802974249432957E-2</v>
      </c>
      <c r="K19" s="127">
        <v>3.6748107912572471E-2</v>
      </c>
      <c r="L19" s="127">
        <v>3.3728630412078214E-2</v>
      </c>
      <c r="M19" s="127">
        <v>4.2500864353835488E-2</v>
      </c>
      <c r="N19" s="127">
        <v>5.0187008425733662E-2</v>
      </c>
      <c r="O19" s="127">
        <v>4.5340474782533946E-2</v>
      </c>
      <c r="P19" s="127">
        <v>3.46613209892042E-2</v>
      </c>
      <c r="Q19" s="127">
        <v>3.1914611431051371E-2</v>
      </c>
      <c r="R19" s="127">
        <v>3.123567568302673E-2</v>
      </c>
      <c r="S19" s="127">
        <v>3.0534839081649372E-2</v>
      </c>
      <c r="T19" s="127">
        <v>2.8718872319682866E-2</v>
      </c>
      <c r="U19" s="127">
        <v>2.7127881366057687E-2</v>
      </c>
      <c r="V19" s="127">
        <v>2.6753438198252787E-2</v>
      </c>
    </row>
    <row r="20" spans="1:22">
      <c r="A20" s="167" t="s">
        <v>165</v>
      </c>
      <c r="B20" s="816">
        <v>5.7428353787257096E-3</v>
      </c>
      <c r="C20" s="816">
        <v>5.1191474411763404E-3</v>
      </c>
      <c r="D20" s="816">
        <v>4.9709433665614394E-3</v>
      </c>
      <c r="E20" s="816">
        <v>5.5506730876889393E-3</v>
      </c>
      <c r="F20" s="816">
        <v>5.6718102760473276E-3</v>
      </c>
      <c r="G20" s="816">
        <v>5.3536978907399177E-3</v>
      </c>
      <c r="H20" s="816">
        <v>4.9150183566185109E-3</v>
      </c>
      <c r="I20" s="816">
        <v>4.3482306853891168E-3</v>
      </c>
      <c r="J20" s="816">
        <v>3.9535292668298992E-3</v>
      </c>
      <c r="K20" s="816">
        <v>3.4827611792465178E-3</v>
      </c>
      <c r="L20" s="816">
        <v>2.9883176419797756E-3</v>
      </c>
      <c r="M20" s="816">
        <v>2.6926769289438279E-3</v>
      </c>
      <c r="N20" s="816">
        <v>2.4039995808247555E-3</v>
      </c>
      <c r="O20" s="816">
        <v>2.1295567880631281E-3</v>
      </c>
      <c r="P20" s="816">
        <v>1.982590102143464E-3</v>
      </c>
      <c r="Q20" s="816">
        <v>1.9758394710431104E-3</v>
      </c>
      <c r="R20" s="816">
        <v>1.9512821571956275E-3</v>
      </c>
      <c r="S20" s="816">
        <v>1.948083801429551E-3</v>
      </c>
      <c r="T20" s="816">
        <v>1.9113247213632752E-3</v>
      </c>
      <c r="U20" s="816">
        <v>1.8140409326973647E-3</v>
      </c>
      <c r="V20" s="816">
        <v>1.7595186677389165E-3</v>
      </c>
    </row>
    <row r="21" spans="1:22">
      <c r="A21" s="130" t="s">
        <v>6</v>
      </c>
      <c r="B21" s="127">
        <v>1</v>
      </c>
      <c r="C21" s="127">
        <v>1</v>
      </c>
      <c r="D21" s="127">
        <v>1</v>
      </c>
      <c r="E21" s="127">
        <v>1</v>
      </c>
      <c r="F21" s="127">
        <v>1</v>
      </c>
      <c r="G21" s="127">
        <v>1</v>
      </c>
      <c r="H21" s="127">
        <v>1</v>
      </c>
      <c r="I21" s="127">
        <v>1</v>
      </c>
      <c r="J21" s="127">
        <v>1</v>
      </c>
      <c r="K21" s="127">
        <v>1</v>
      </c>
      <c r="L21" s="127">
        <v>1</v>
      </c>
      <c r="M21" s="127">
        <v>1</v>
      </c>
      <c r="N21" s="127">
        <v>1</v>
      </c>
      <c r="O21" s="127">
        <v>1</v>
      </c>
      <c r="P21" s="127">
        <v>1</v>
      </c>
      <c r="Q21" s="127">
        <v>1</v>
      </c>
      <c r="R21" s="127">
        <v>1</v>
      </c>
      <c r="S21" s="127">
        <v>1</v>
      </c>
      <c r="T21" s="127">
        <v>1</v>
      </c>
      <c r="U21" s="127">
        <v>1</v>
      </c>
      <c r="V21" s="127">
        <v>1</v>
      </c>
    </row>
    <row r="22" spans="1:22">
      <c r="B22" s="127"/>
      <c r="C22" s="127"/>
      <c r="D22" s="127"/>
      <c r="E22" s="127"/>
      <c r="F22" s="127"/>
      <c r="G22" s="127"/>
      <c r="H22" s="127"/>
      <c r="I22" s="127"/>
      <c r="J22" s="127"/>
      <c r="K22" s="127"/>
      <c r="L22" s="127"/>
      <c r="M22" s="127"/>
      <c r="N22" s="127"/>
      <c r="O22" s="127"/>
      <c r="P22" s="127"/>
      <c r="Q22" s="127"/>
      <c r="R22" s="127"/>
      <c r="S22" s="127"/>
      <c r="T22" s="127"/>
      <c r="U22" s="127"/>
    </row>
    <row r="23" spans="1:22">
      <c r="A23" s="582" t="s">
        <v>562</v>
      </c>
      <c r="B23" s="127"/>
      <c r="C23" s="127"/>
      <c r="D23" s="127"/>
      <c r="E23" s="127"/>
      <c r="F23" s="127"/>
      <c r="G23" s="127"/>
      <c r="H23" s="127"/>
      <c r="I23" s="127"/>
      <c r="J23" s="127"/>
      <c r="K23" s="127"/>
      <c r="L23" s="127"/>
      <c r="M23" s="127"/>
      <c r="N23" s="127"/>
      <c r="O23" s="127"/>
      <c r="P23" s="127"/>
      <c r="Q23" s="127"/>
      <c r="R23" s="127"/>
      <c r="S23" s="127"/>
      <c r="T23" s="127"/>
      <c r="U23" s="127"/>
    </row>
    <row r="24" spans="1:22" ht="20.25" customHeight="1">
      <c r="A24" s="582" t="s">
        <v>797</v>
      </c>
      <c r="B24" s="127"/>
      <c r="C24" s="127"/>
      <c r="D24" s="127"/>
      <c r="E24" s="127"/>
      <c r="F24" s="127"/>
      <c r="G24" s="127"/>
      <c r="H24" s="127"/>
      <c r="I24" s="127"/>
      <c r="J24" s="127"/>
      <c r="K24" s="127"/>
      <c r="L24" s="127"/>
      <c r="M24" s="127"/>
      <c r="N24" s="127"/>
      <c r="O24" s="127"/>
      <c r="P24" s="127"/>
      <c r="Q24" s="127"/>
      <c r="R24" s="127"/>
      <c r="S24" s="127"/>
      <c r="T24" s="127"/>
      <c r="U24" s="127"/>
    </row>
    <row r="25" spans="1:22">
      <c r="A25" s="582"/>
      <c r="B25" s="127"/>
      <c r="C25" s="127"/>
      <c r="D25" s="127"/>
      <c r="E25" s="127"/>
      <c r="F25" s="127"/>
      <c r="G25" s="127"/>
      <c r="H25" s="127"/>
      <c r="I25" s="127"/>
      <c r="J25" s="127"/>
      <c r="K25" s="127"/>
      <c r="L25" s="127"/>
      <c r="M25" s="127"/>
      <c r="N25" s="127"/>
      <c r="O25" s="127"/>
      <c r="P25" s="127"/>
      <c r="Q25" s="127"/>
      <c r="R25" s="127"/>
      <c r="S25" s="127"/>
      <c r="T25" s="127"/>
      <c r="U25" s="127"/>
    </row>
    <row r="26" spans="1:22">
      <c r="A26" s="60" t="s">
        <v>537</v>
      </c>
      <c r="B26" s="134"/>
      <c r="C26" s="134"/>
      <c r="D26" s="134"/>
      <c r="E26" s="134"/>
      <c r="F26" s="134"/>
      <c r="G26" s="134"/>
      <c r="H26" s="134"/>
      <c r="I26" s="134"/>
      <c r="J26" s="134"/>
      <c r="K26" s="134"/>
      <c r="L26" s="134"/>
      <c r="M26" s="134"/>
      <c r="N26" s="134"/>
      <c r="O26" s="134"/>
      <c r="P26" s="134"/>
      <c r="Q26" s="134"/>
      <c r="R26" s="134"/>
      <c r="S26" s="134"/>
      <c r="T26" s="134"/>
      <c r="U26" s="134"/>
      <c r="V26" s="134"/>
    </row>
    <row r="27" spans="1:22">
      <c r="A27" s="131"/>
      <c r="B27" s="134"/>
      <c r="C27" s="134"/>
      <c r="D27" s="134"/>
      <c r="E27" s="134"/>
      <c r="F27" s="134"/>
      <c r="G27" s="134"/>
      <c r="H27" s="134"/>
      <c r="I27" s="134"/>
      <c r="J27" s="134"/>
      <c r="K27" s="134"/>
      <c r="L27" s="134"/>
      <c r="M27" s="134"/>
      <c r="N27" s="134"/>
      <c r="O27" s="134"/>
      <c r="P27" s="134"/>
      <c r="Q27" s="134"/>
      <c r="R27" s="134"/>
      <c r="S27" s="134"/>
      <c r="T27" s="134"/>
      <c r="U27" s="134"/>
      <c r="V27" s="134"/>
    </row>
    <row r="28" spans="1:22">
      <c r="A28" s="131"/>
      <c r="B28" s="134"/>
      <c r="C28" s="134"/>
      <c r="D28" s="134"/>
      <c r="E28" s="134"/>
      <c r="F28" s="134"/>
      <c r="G28" s="134"/>
      <c r="H28" s="134"/>
      <c r="I28" s="134"/>
      <c r="J28" s="134"/>
      <c r="K28" s="134"/>
      <c r="L28" s="134"/>
      <c r="M28" s="134"/>
      <c r="N28" s="134"/>
      <c r="O28" s="134"/>
      <c r="P28" s="134"/>
      <c r="Q28" s="134"/>
      <c r="R28" s="134"/>
      <c r="S28" s="134"/>
      <c r="T28" s="134"/>
      <c r="U28" s="134"/>
      <c r="V28" s="134"/>
    </row>
    <row r="29" spans="1:22">
      <c r="A29" s="131"/>
      <c r="B29" s="134"/>
      <c r="C29" s="134"/>
      <c r="D29" s="134"/>
      <c r="E29" s="134"/>
      <c r="F29" s="134"/>
      <c r="G29" s="134"/>
      <c r="H29" s="134"/>
      <c r="I29" s="134"/>
      <c r="J29" s="134"/>
      <c r="K29" s="134"/>
      <c r="L29" s="134"/>
      <c r="M29" s="134"/>
      <c r="N29" s="134"/>
      <c r="O29" s="134"/>
      <c r="P29" s="134"/>
      <c r="Q29" s="134"/>
      <c r="R29" s="134"/>
      <c r="S29" s="134"/>
      <c r="T29" s="134"/>
      <c r="U29" s="134"/>
      <c r="V29" s="134"/>
    </row>
    <row r="30" spans="1:22">
      <c r="A30" s="131"/>
      <c r="B30" s="134"/>
      <c r="C30" s="134"/>
      <c r="D30" s="134"/>
      <c r="E30" s="134"/>
      <c r="F30" s="134"/>
      <c r="G30" s="134"/>
      <c r="H30" s="134"/>
      <c r="I30" s="134"/>
      <c r="J30" s="134"/>
      <c r="K30" s="134"/>
      <c r="L30" s="134"/>
      <c r="M30" s="134"/>
      <c r="N30" s="134"/>
      <c r="O30" s="134"/>
      <c r="P30" s="134"/>
      <c r="Q30" s="134"/>
      <c r="R30" s="134"/>
      <c r="S30" s="134"/>
      <c r="T30" s="134"/>
      <c r="U30" s="134"/>
      <c r="V30" s="134"/>
    </row>
    <row r="31" spans="1:22">
      <c r="B31" s="127"/>
      <c r="C31" s="127"/>
      <c r="D31" s="127"/>
      <c r="E31" s="127"/>
      <c r="F31" s="127"/>
      <c r="G31" s="127"/>
      <c r="H31" s="127"/>
      <c r="I31" s="127"/>
      <c r="J31" s="127"/>
      <c r="K31" s="127"/>
      <c r="L31" s="127"/>
      <c r="M31" s="127"/>
      <c r="N31" s="127"/>
      <c r="O31" s="127"/>
      <c r="P31" s="127"/>
      <c r="Q31" s="127"/>
      <c r="R31" s="127"/>
      <c r="S31" s="127"/>
      <c r="T31" s="127"/>
      <c r="U31" s="127"/>
      <c r="V31" s="127"/>
    </row>
    <row r="32" spans="1:22">
      <c r="B32" s="127"/>
      <c r="C32" s="127"/>
      <c r="D32" s="127"/>
      <c r="E32" s="127"/>
      <c r="F32" s="127"/>
      <c r="G32" s="127"/>
      <c r="H32" s="127"/>
      <c r="I32" s="127"/>
      <c r="J32" s="127"/>
      <c r="K32" s="127"/>
      <c r="L32" s="127"/>
      <c r="M32" s="127"/>
      <c r="N32" s="127"/>
      <c r="O32" s="127"/>
      <c r="P32" s="127"/>
      <c r="Q32" s="127"/>
      <c r="R32" s="127"/>
      <c r="S32" s="127"/>
      <c r="T32" s="127"/>
      <c r="U32" s="127"/>
      <c r="V32" s="127"/>
    </row>
  </sheetData>
  <mergeCells count="1">
    <mergeCell ref="A2:V2"/>
  </mergeCells>
  <pageMargins left="0.7" right="0.7" top="0.75" bottom="0.75" header="0.3" footer="0.3"/>
  <pageSetup orientation="portrait" horizontalDpi="4294967292" vertic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9BC77-1EDE-4E93-B6CB-BBA6F6414DF5}">
  <dimension ref="A1:Z23"/>
  <sheetViews>
    <sheetView zoomScale="80" zoomScaleNormal="80" zoomScalePageLayoutView="110" workbookViewId="0"/>
  </sheetViews>
  <sheetFormatPr defaultColWidth="8.7109375" defaultRowHeight="12.75"/>
  <cols>
    <col min="1" max="1" width="26.28515625" style="1" customWidth="1"/>
    <col min="2" max="16384" width="8.7109375" style="1"/>
  </cols>
  <sheetData>
    <row r="1" spans="1:26" ht="31.5" customHeight="1">
      <c r="A1" s="461" t="s">
        <v>561</v>
      </c>
      <c r="X1" s="21"/>
    </row>
    <row r="2" spans="1:26">
      <c r="A2" s="1166" t="s">
        <v>29</v>
      </c>
      <c r="B2" s="1166"/>
      <c r="C2" s="1166"/>
      <c r="D2" s="1166"/>
      <c r="E2" s="1166"/>
      <c r="F2" s="1166"/>
      <c r="G2" s="1166"/>
      <c r="H2" s="1166"/>
      <c r="I2" s="1166"/>
      <c r="J2" s="1166"/>
      <c r="K2" s="1166"/>
      <c r="L2" s="1166"/>
      <c r="M2" s="1166"/>
      <c r="N2" s="1166"/>
      <c r="O2" s="1166"/>
      <c r="P2" s="1166"/>
      <c r="Q2" s="1166"/>
      <c r="R2" s="1166"/>
      <c r="S2" s="1166"/>
      <c r="T2" s="1166"/>
      <c r="U2" s="1166"/>
      <c r="V2" s="1166"/>
    </row>
    <row r="3" spans="1:26">
      <c r="A3" s="462"/>
      <c r="B3" s="488" t="str">
        <f>[7]T2!AD4</f>
        <v>97-98</v>
      </c>
      <c r="C3" s="488" t="str">
        <f>[7]T2!AE4</f>
        <v>98-99</v>
      </c>
      <c r="D3" s="488" t="str">
        <f>[7]T2!AF4</f>
        <v>99-00</v>
      </c>
      <c r="E3" s="488" t="str">
        <f>[7]T2!AG4</f>
        <v>00-01</v>
      </c>
      <c r="F3" s="488" t="str">
        <f>[7]T2!AH4</f>
        <v>01-02</v>
      </c>
      <c r="G3" s="488" t="str">
        <f>[7]T2!AI4</f>
        <v>02-03</v>
      </c>
      <c r="H3" s="488" t="str">
        <f>[7]T2!AJ4</f>
        <v>03-04</v>
      </c>
      <c r="I3" s="488" t="str">
        <f>[7]T2!AK4</f>
        <v>04-05</v>
      </c>
      <c r="J3" s="488" t="str">
        <f>[7]T2!AL4</f>
        <v>05-06</v>
      </c>
      <c r="K3" s="488" t="str">
        <f>[7]T2!AM4</f>
        <v>06-07</v>
      </c>
      <c r="L3" s="488" t="str">
        <f>[7]T2!AN4</f>
        <v>07-08</v>
      </c>
      <c r="M3" s="488" t="str">
        <f>[7]T2!AO4</f>
        <v>08-09</v>
      </c>
      <c r="N3" s="488" t="str">
        <f>[7]T2!AP4</f>
        <v>09-10</v>
      </c>
      <c r="O3" s="488" t="str">
        <f>[7]T2!AQ4</f>
        <v>10-11</v>
      </c>
      <c r="P3" s="488" t="str">
        <f>[7]T2!AR4</f>
        <v>11-12</v>
      </c>
      <c r="Q3" s="488" t="str">
        <f>[7]T2!AS4</f>
        <v>12-13</v>
      </c>
      <c r="R3" s="488" t="str">
        <f>[7]T2!AT4</f>
        <v>13-14</v>
      </c>
      <c r="S3" s="488" t="str">
        <f>[7]T2!AU4</f>
        <v>14-15</v>
      </c>
      <c r="T3" s="489" t="s">
        <v>26</v>
      </c>
      <c r="U3" s="489" t="s">
        <v>27</v>
      </c>
      <c r="V3" s="490" t="s">
        <v>28</v>
      </c>
      <c r="Z3" s="11"/>
    </row>
    <row r="4" spans="1:26">
      <c r="A4" s="12" t="s">
        <v>798</v>
      </c>
      <c r="B4" s="13"/>
      <c r="C4" s="13"/>
      <c r="D4" s="13"/>
      <c r="E4" s="13"/>
      <c r="F4" s="13"/>
      <c r="G4" s="13"/>
      <c r="H4" s="13"/>
      <c r="I4" s="13"/>
      <c r="J4" s="13"/>
      <c r="K4" s="13"/>
      <c r="L4" s="13"/>
      <c r="M4" s="13"/>
      <c r="N4" s="13"/>
      <c r="O4" s="13"/>
      <c r="P4" s="13"/>
      <c r="Q4" s="13"/>
      <c r="R4" s="13"/>
      <c r="S4" s="13"/>
      <c r="T4" s="14"/>
      <c r="U4" s="14"/>
      <c r="V4" s="15"/>
    </row>
    <row r="5" spans="1:26">
      <c r="A5" s="3" t="s">
        <v>30</v>
      </c>
      <c r="B5" s="16">
        <v>12.167580102580461</v>
      </c>
      <c r="C5" s="16">
        <v>13.540928830685282</v>
      </c>
      <c r="D5" s="16">
        <v>13.188028217625353</v>
      </c>
      <c r="E5" s="16">
        <v>14.0632747604187</v>
      </c>
      <c r="F5" s="16">
        <v>16.993237725729401</v>
      </c>
      <c r="G5" s="16">
        <v>19.56227624956913</v>
      </c>
      <c r="H5" s="16">
        <v>21.041241335233615</v>
      </c>
      <c r="I5" s="16">
        <v>21.23955998478873</v>
      </c>
      <c r="J5" s="16">
        <v>20.227557966128671</v>
      </c>
      <c r="K5" s="16">
        <v>20.240001736765571</v>
      </c>
      <c r="L5" s="16">
        <v>22.166610717452212</v>
      </c>
      <c r="M5" s="16">
        <v>25.696403047506266</v>
      </c>
      <c r="N5" s="16">
        <v>44.751178003674767</v>
      </c>
      <c r="O5" s="16">
        <v>53.12182537618407</v>
      </c>
      <c r="P5" s="16">
        <v>48.0697108665927</v>
      </c>
      <c r="Q5" s="16">
        <v>47.5044690523318</v>
      </c>
      <c r="R5" s="16">
        <v>46.33336292282943</v>
      </c>
      <c r="S5" s="16">
        <v>44.913755089274289</v>
      </c>
      <c r="T5" s="16">
        <v>42.996295270823794</v>
      </c>
      <c r="U5" s="16">
        <v>40.354081614966624</v>
      </c>
      <c r="V5" s="16">
        <v>41.688326938949999</v>
      </c>
      <c r="X5" s="17"/>
      <c r="Y5" s="17"/>
      <c r="Z5" s="17"/>
    </row>
    <row r="6" spans="1:26">
      <c r="A6" s="3" t="s">
        <v>31</v>
      </c>
      <c r="B6" s="16">
        <v>19.186341931464177</v>
      </c>
      <c r="C6" s="16">
        <v>20.803810171568632</v>
      </c>
      <c r="D6" s="16">
        <v>22.481545650869826</v>
      </c>
      <c r="E6" s="16">
        <v>23.005350925925924</v>
      </c>
      <c r="F6" s="16">
        <v>23.361548394366199</v>
      </c>
      <c r="G6" s="16">
        <v>24.002891504719603</v>
      </c>
      <c r="H6" s="16">
        <v>26.421438493336474</v>
      </c>
      <c r="I6" s="16">
        <v>27.957848615235854</v>
      </c>
      <c r="J6" s="16">
        <v>29.829069535373634</v>
      </c>
      <c r="K6" s="16">
        <v>31.471185303653748</v>
      </c>
      <c r="L6" s="16">
        <v>33.543094114533218</v>
      </c>
      <c r="M6" s="16">
        <v>35.257192614387577</v>
      </c>
      <c r="N6" s="16">
        <v>39.842244850938009</v>
      </c>
      <c r="O6" s="16">
        <v>43.032029154029289</v>
      </c>
      <c r="P6" s="16">
        <v>45.139769715121304</v>
      </c>
      <c r="Q6" s="16">
        <v>48.362050560080995</v>
      </c>
      <c r="R6" s="16">
        <v>50.632154362479312</v>
      </c>
      <c r="S6" s="16">
        <v>53.198877686991679</v>
      </c>
      <c r="T6" s="16">
        <v>56.064392783320379</v>
      </c>
      <c r="U6" s="16">
        <v>58.268880110225545</v>
      </c>
      <c r="V6" s="16">
        <v>60.033246546354562</v>
      </c>
      <c r="X6" s="17"/>
      <c r="Y6" s="17"/>
      <c r="Z6" s="17"/>
    </row>
    <row r="7" spans="1:26">
      <c r="A7" s="123" t="s">
        <v>32</v>
      </c>
      <c r="B7" s="171">
        <v>5.93</v>
      </c>
      <c r="C7" s="171">
        <v>6.82</v>
      </c>
      <c r="D7" s="171">
        <v>7.83</v>
      </c>
      <c r="E7" s="171">
        <v>8.2899999999999991</v>
      </c>
      <c r="F7" s="171">
        <v>8.84</v>
      </c>
      <c r="G7" s="171">
        <v>9.5500000000000007</v>
      </c>
      <c r="H7" s="171">
        <v>10.25</v>
      </c>
      <c r="I7" s="171">
        <v>11.01</v>
      </c>
      <c r="J7" s="171">
        <v>11.81</v>
      </c>
      <c r="K7" s="171">
        <v>12.56</v>
      </c>
      <c r="L7" s="171">
        <v>13.54</v>
      </c>
      <c r="M7" s="171">
        <v>13.83</v>
      </c>
      <c r="N7" s="171">
        <v>14.14</v>
      </c>
      <c r="O7" s="171">
        <v>14.92</v>
      </c>
      <c r="P7" s="171">
        <v>15.27</v>
      </c>
      <c r="Q7" s="171">
        <v>15.41</v>
      </c>
      <c r="R7" s="171">
        <v>15.47</v>
      </c>
      <c r="S7" s="171">
        <v>15.52</v>
      </c>
      <c r="T7" s="171">
        <v>15.87</v>
      </c>
      <c r="U7" s="171">
        <v>16.13</v>
      </c>
      <c r="V7" s="171">
        <v>16.54</v>
      </c>
      <c r="X7" s="17"/>
      <c r="Y7" s="17"/>
      <c r="Z7" s="17"/>
    </row>
    <row r="8" spans="1:26">
      <c r="A8" s="13" t="s">
        <v>33</v>
      </c>
      <c r="B8" s="172">
        <v>5.1690781234873517</v>
      </c>
      <c r="C8" s="172">
        <v>5.5290481626806249</v>
      </c>
      <c r="D8" s="172">
        <v>6.0940124418137742</v>
      </c>
      <c r="E8" s="172">
        <v>6.6308266508692357</v>
      </c>
      <c r="F8" s="172">
        <v>7.0891665597246201</v>
      </c>
      <c r="G8" s="172">
        <v>7.8610822253125496</v>
      </c>
      <c r="H8" s="172">
        <v>8.2080066131079708</v>
      </c>
      <c r="I8" s="172">
        <v>8.6386573404040341</v>
      </c>
      <c r="J8" s="172">
        <v>8.8227315792008074</v>
      </c>
      <c r="K8" s="172">
        <v>9.1927616797514577</v>
      </c>
      <c r="L8" s="172">
        <v>9.457975415418364</v>
      </c>
      <c r="M8" s="172">
        <v>9.5296900544368253</v>
      </c>
      <c r="N8" s="172">
        <v>10.087969619006126</v>
      </c>
      <c r="O8" s="172">
        <v>10.377924111416387</v>
      </c>
      <c r="P8" s="172">
        <v>10.181906241028701</v>
      </c>
      <c r="Q8" s="172">
        <v>10.247899198465438</v>
      </c>
      <c r="R8" s="172">
        <v>10.414292561436172</v>
      </c>
      <c r="S8" s="172">
        <v>10.796197774141044</v>
      </c>
      <c r="T8" s="172">
        <v>11.014257430634251</v>
      </c>
      <c r="U8" s="172">
        <v>11.177765160398874</v>
      </c>
      <c r="V8" s="172">
        <v>11.177765160398874</v>
      </c>
      <c r="X8" s="17"/>
      <c r="Y8" s="17"/>
      <c r="Z8" s="17"/>
    </row>
    <row r="9" spans="1:26">
      <c r="A9" s="3" t="s">
        <v>6</v>
      </c>
      <c r="B9" s="16">
        <v>42.453000157531989</v>
      </c>
      <c r="C9" s="16">
        <v>46.693787164934541</v>
      </c>
      <c r="D9" s="16">
        <v>49.59358631030895</v>
      </c>
      <c r="E9" s="16">
        <v>51.989452337213862</v>
      </c>
      <c r="F9" s="16">
        <v>56.283952679820217</v>
      </c>
      <c r="G9" s="16">
        <v>60.976249979601285</v>
      </c>
      <c r="H9" s="16">
        <v>65.920686441678058</v>
      </c>
      <c r="I9" s="16">
        <v>68.846065940428616</v>
      </c>
      <c r="J9" s="16">
        <v>70.689359080703113</v>
      </c>
      <c r="K9" s="16">
        <v>73.463948720170777</v>
      </c>
      <c r="L9" s="16">
        <v>78.7076802474038</v>
      </c>
      <c r="M9" s="16">
        <v>84.313285716330668</v>
      </c>
      <c r="N9" s="16">
        <v>108.82139247361891</v>
      </c>
      <c r="O9" s="16">
        <v>121.45177864162974</v>
      </c>
      <c r="P9" s="16">
        <v>118.6613868227427</v>
      </c>
      <c r="Q9" s="16">
        <v>121.52441881087822</v>
      </c>
      <c r="R9" s="16">
        <v>122.84980984674492</v>
      </c>
      <c r="S9" s="16">
        <v>124.42883055040701</v>
      </c>
      <c r="T9" s="16">
        <v>125.94494548477843</v>
      </c>
      <c r="U9" s="16">
        <v>125.93072688559104</v>
      </c>
      <c r="V9" s="16">
        <v>129.43933864570343</v>
      </c>
      <c r="X9" s="17"/>
      <c r="Y9" s="17"/>
      <c r="Z9" s="17"/>
    </row>
    <row r="10" spans="1:26">
      <c r="A10" s="3"/>
    </row>
    <row r="11" spans="1:26">
      <c r="A11" s="483" t="s">
        <v>795</v>
      </c>
      <c r="B11" s="483"/>
      <c r="C11" s="483"/>
      <c r="D11" s="483"/>
      <c r="E11" s="483"/>
      <c r="F11" s="483"/>
      <c r="G11" s="483"/>
      <c r="H11" s="483"/>
      <c r="I11" s="483"/>
      <c r="J11" s="483"/>
      <c r="K11" s="483"/>
      <c r="L11" s="483"/>
      <c r="M11" s="483"/>
      <c r="N11" s="483"/>
      <c r="O11" s="483"/>
      <c r="P11" s="483"/>
      <c r="Q11" s="483"/>
      <c r="R11" s="483"/>
      <c r="S11" s="483"/>
      <c r="T11" s="483"/>
      <c r="U11" s="483"/>
      <c r="V11" s="462"/>
    </row>
    <row r="12" spans="1:26">
      <c r="A12" s="1" t="str">
        <f>A5</f>
        <v>Federal Grants</v>
      </c>
      <c r="B12" s="17">
        <v>0.28661296156761007</v>
      </c>
      <c r="C12" s="17">
        <v>0.28999422948614589</v>
      </c>
      <c r="D12" s="17">
        <v>0.26592205159569143</v>
      </c>
      <c r="E12" s="17">
        <v>0.27050246017598956</v>
      </c>
      <c r="F12" s="17">
        <v>0.3019197642780706</v>
      </c>
      <c r="G12" s="17">
        <v>0.32081796201165874</v>
      </c>
      <c r="H12" s="17">
        <v>0.31919026440735582</v>
      </c>
      <c r="I12" s="17">
        <v>0.30850796911426975</v>
      </c>
      <c r="J12" s="484">
        <v>0.28614714051991486</v>
      </c>
      <c r="K12" s="484">
        <v>0.27550930884291458</v>
      </c>
      <c r="L12" s="484">
        <v>0.28163211833680468</v>
      </c>
      <c r="M12" s="484">
        <v>0.30477288163055327</v>
      </c>
      <c r="N12" s="484">
        <v>0.41123511642734767</v>
      </c>
      <c r="O12" s="484">
        <v>0.43739026278842513</v>
      </c>
      <c r="P12" s="484">
        <v>0.40509985728044462</v>
      </c>
      <c r="Q12" s="484">
        <v>0.39090472118414654</v>
      </c>
      <c r="R12" s="484">
        <v>0.3771545351240696</v>
      </c>
      <c r="S12" s="484">
        <v>0.36095939253466991</v>
      </c>
      <c r="T12" s="484">
        <v>0.34138960563542647</v>
      </c>
      <c r="U12" s="484">
        <v>0.3204466662979607</v>
      </c>
      <c r="V12" s="484">
        <v>0.32206844824089953</v>
      </c>
    </row>
    <row r="13" spans="1:26">
      <c r="A13" s="1" t="str">
        <f>A6</f>
        <v>Institutional Grants</v>
      </c>
      <c r="B13" s="17">
        <v>0.45194313382490464</v>
      </c>
      <c r="C13" s="17">
        <v>0.44553700684170661</v>
      </c>
      <c r="D13" s="17">
        <v>0.45331558621717621</v>
      </c>
      <c r="E13" s="17">
        <v>0.44250035135412991</v>
      </c>
      <c r="F13" s="17">
        <v>0.41506588080730406</v>
      </c>
      <c r="G13" s="17">
        <v>0.39364328755457118</v>
      </c>
      <c r="H13" s="17">
        <v>0.40080648305615396</v>
      </c>
      <c r="I13" s="17">
        <v>0.40609217437968537</v>
      </c>
      <c r="J13" s="484">
        <v>0.42197397066960279</v>
      </c>
      <c r="K13" s="484">
        <v>0.42838951420280513</v>
      </c>
      <c r="L13" s="484">
        <v>0.42617307496671708</v>
      </c>
      <c r="M13" s="484">
        <v>0.41816888423740556</v>
      </c>
      <c r="N13" s="484">
        <v>0.36612511515690066</v>
      </c>
      <c r="O13" s="484">
        <v>0.35431370075694635</v>
      </c>
      <c r="P13" s="484">
        <v>0.38040824335342921</v>
      </c>
      <c r="Q13" s="484">
        <v>0.39796158692471673</v>
      </c>
      <c r="R13" s="484">
        <v>0.41214678659773996</v>
      </c>
      <c r="S13" s="484">
        <v>0.42754462492067247</v>
      </c>
      <c r="T13" s="484">
        <v>0.44515000238811697</v>
      </c>
      <c r="U13" s="484">
        <v>0.46270581891553153</v>
      </c>
      <c r="V13" s="484">
        <v>0.46379444745677623</v>
      </c>
    </row>
    <row r="14" spans="1:26">
      <c r="A14" s="28" t="str">
        <f>A7</f>
        <v>Private and Employer Grants</v>
      </c>
      <c r="B14" s="169">
        <v>0.13968388519057121</v>
      </c>
      <c r="C14" s="169">
        <v>0.14605797503445148</v>
      </c>
      <c r="D14" s="169">
        <v>0.1578833188430333</v>
      </c>
      <c r="E14" s="169">
        <v>0.15945542080784811</v>
      </c>
      <c r="F14" s="169">
        <v>0.15706075318284196</v>
      </c>
      <c r="G14" s="169">
        <v>0.15661835555966158</v>
      </c>
      <c r="H14" s="169">
        <v>0.15548988569875516</v>
      </c>
      <c r="I14" s="169">
        <v>0.15992199190476292</v>
      </c>
      <c r="J14" s="485">
        <v>0.16706899247052182</v>
      </c>
      <c r="K14" s="485">
        <v>0.17096821255609201</v>
      </c>
      <c r="L14" s="485">
        <v>0.17202895521046208</v>
      </c>
      <c r="M14" s="485">
        <v>0.16403108813159753</v>
      </c>
      <c r="N14" s="485">
        <v>0.12993768668626343</v>
      </c>
      <c r="O14" s="485">
        <v>0.12284710991367817</v>
      </c>
      <c r="P14" s="485">
        <v>0.1286855008934831</v>
      </c>
      <c r="Q14" s="485">
        <v>0.12680579056281469</v>
      </c>
      <c r="R14" s="485">
        <v>0.12592612084055171</v>
      </c>
      <c r="S14" s="485">
        <v>0.12472993542853186</v>
      </c>
      <c r="T14" s="485">
        <v>0.12600743871788034</v>
      </c>
      <c r="U14" s="485">
        <v>0.12808629314634401</v>
      </c>
      <c r="V14" s="485">
        <v>0.12778186425436455</v>
      </c>
    </row>
    <row r="15" spans="1:26">
      <c r="A15" s="15" t="str">
        <f>A8</f>
        <v>State Grants</v>
      </c>
      <c r="B15" s="170">
        <v>0.12176001941691408</v>
      </c>
      <c r="C15" s="170">
        <v>0.11841078863769597</v>
      </c>
      <c r="D15" s="170">
        <v>0.12287904334409912</v>
      </c>
      <c r="E15" s="170">
        <v>0.12754176766203237</v>
      </c>
      <c r="F15" s="170">
        <v>0.12595360173178344</v>
      </c>
      <c r="G15" s="170">
        <v>0.12892039487410853</v>
      </c>
      <c r="H15" s="170">
        <v>0.1245133668377351</v>
      </c>
      <c r="I15" s="170">
        <v>0.12547786460128199</v>
      </c>
      <c r="J15" s="486">
        <v>0.12480989633996059</v>
      </c>
      <c r="K15" s="486">
        <v>0.12513296439818827</v>
      </c>
      <c r="L15" s="486">
        <v>0.12016585148601605</v>
      </c>
      <c r="M15" s="486">
        <v>0.11302714600044364</v>
      </c>
      <c r="N15" s="486">
        <v>9.2702081729488142E-2</v>
      </c>
      <c r="O15" s="486">
        <v>8.544892654095039E-2</v>
      </c>
      <c r="P15" s="486">
        <v>8.5806398472643097E-2</v>
      </c>
      <c r="Q15" s="486">
        <v>8.4327901328322186E-2</v>
      </c>
      <c r="R15" s="486">
        <v>8.4772557437638674E-2</v>
      </c>
      <c r="S15" s="486">
        <v>8.6766047116125761E-2</v>
      </c>
      <c r="T15" s="486">
        <v>8.745295325857616E-2</v>
      </c>
      <c r="U15" s="486">
        <v>8.8761221640163743E-2</v>
      </c>
      <c r="V15" s="486">
        <v>8.6355240047959761E-2</v>
      </c>
    </row>
    <row r="16" spans="1:26">
      <c r="A16" s="1" t="str">
        <f>A9</f>
        <v>Total</v>
      </c>
      <c r="B16" s="17">
        <v>1</v>
      </c>
      <c r="C16" s="17">
        <v>1</v>
      </c>
      <c r="D16" s="17">
        <v>1</v>
      </c>
      <c r="E16" s="17">
        <v>1</v>
      </c>
      <c r="F16" s="17">
        <v>1</v>
      </c>
      <c r="G16" s="17">
        <v>1</v>
      </c>
      <c r="H16" s="17">
        <v>1</v>
      </c>
      <c r="I16" s="17">
        <v>1</v>
      </c>
      <c r="J16" s="484">
        <v>1</v>
      </c>
      <c r="K16" s="484">
        <v>1</v>
      </c>
      <c r="L16" s="484">
        <v>1</v>
      </c>
      <c r="M16" s="484">
        <v>1</v>
      </c>
      <c r="N16" s="484">
        <v>1</v>
      </c>
      <c r="O16" s="484">
        <v>1</v>
      </c>
      <c r="P16" s="484">
        <v>1</v>
      </c>
      <c r="Q16" s="484">
        <v>1</v>
      </c>
      <c r="R16" s="484">
        <v>1</v>
      </c>
      <c r="S16" s="484">
        <v>1</v>
      </c>
      <c r="T16" s="484">
        <v>1</v>
      </c>
      <c r="U16" s="484">
        <v>1</v>
      </c>
      <c r="V16" s="484">
        <v>1</v>
      </c>
    </row>
    <row r="17" spans="1:26">
      <c r="B17" s="17"/>
      <c r="C17" s="17"/>
      <c r="D17" s="17"/>
      <c r="E17" s="17"/>
      <c r="F17" s="17"/>
      <c r="G17" s="17"/>
      <c r="H17" s="17"/>
      <c r="I17" s="17"/>
      <c r="J17" s="17"/>
      <c r="K17" s="17"/>
      <c r="L17" s="17"/>
      <c r="M17" s="17"/>
      <c r="N17" s="17"/>
      <c r="O17" s="17"/>
      <c r="P17" s="17"/>
      <c r="Q17" s="17"/>
      <c r="R17" s="17"/>
      <c r="S17" s="17"/>
      <c r="T17" s="17"/>
      <c r="U17" s="17"/>
    </row>
    <row r="18" spans="1:26" ht="21" customHeight="1">
      <c r="A18" s="474" t="s">
        <v>562</v>
      </c>
      <c r="B18" s="17"/>
      <c r="C18" s="17"/>
      <c r="D18" s="17"/>
      <c r="E18" s="17"/>
      <c r="F18" s="17"/>
      <c r="G18" s="17"/>
      <c r="H18" s="17"/>
      <c r="I18" s="17"/>
      <c r="J18" s="17"/>
      <c r="K18" s="17"/>
      <c r="L18" s="17"/>
      <c r="M18" s="17"/>
      <c r="N18" s="17"/>
      <c r="O18" s="17"/>
      <c r="P18" s="17"/>
      <c r="Q18" s="17"/>
      <c r="R18" s="17"/>
      <c r="S18" s="17"/>
      <c r="T18" s="17"/>
      <c r="U18" s="17"/>
    </row>
    <row r="19" spans="1:26" ht="24.75" customHeight="1">
      <c r="A19" s="487" t="s">
        <v>563</v>
      </c>
      <c r="B19" s="17"/>
      <c r="C19" s="17"/>
      <c r="D19" s="17"/>
      <c r="E19" s="17"/>
      <c r="F19" s="17"/>
      <c r="G19" s="17"/>
      <c r="H19" s="17"/>
      <c r="I19" s="17"/>
      <c r="J19" s="17"/>
      <c r="K19" s="17"/>
      <c r="L19" s="17"/>
      <c r="M19" s="17"/>
      <c r="N19" s="17"/>
      <c r="O19" s="17"/>
      <c r="P19" s="17"/>
      <c r="Q19" s="17"/>
      <c r="R19" s="17"/>
      <c r="S19" s="17"/>
      <c r="T19" s="17"/>
      <c r="U19" s="17"/>
    </row>
    <row r="20" spans="1:26" ht="31.5" customHeight="1">
      <c r="A20" s="60" t="s">
        <v>537</v>
      </c>
      <c r="B20" s="20"/>
      <c r="C20" s="20"/>
      <c r="D20" s="20"/>
      <c r="E20" s="20"/>
      <c r="F20" s="20"/>
      <c r="G20" s="20"/>
      <c r="H20" s="20"/>
      <c r="I20" s="20"/>
      <c r="J20" s="20"/>
      <c r="K20" s="20"/>
      <c r="L20" s="20"/>
      <c r="M20" s="20"/>
      <c r="N20" s="20"/>
      <c r="O20" s="20"/>
      <c r="P20" s="20"/>
      <c r="Q20" s="20"/>
      <c r="R20" s="20"/>
      <c r="S20" s="20"/>
      <c r="T20" s="20"/>
      <c r="U20" s="20"/>
      <c r="V20" s="20"/>
      <c r="X20" s="17"/>
      <c r="Y20" s="17"/>
      <c r="Z20" s="17"/>
    </row>
    <row r="21" spans="1:26">
      <c r="A21" s="21"/>
      <c r="L21" s="21"/>
      <c r="Q21" s="22"/>
      <c r="X21" s="17"/>
      <c r="Y21" s="17"/>
      <c r="Z21" s="17"/>
    </row>
    <row r="22" spans="1:26">
      <c r="L22" s="3"/>
      <c r="X22" s="17"/>
      <c r="Y22" s="17"/>
      <c r="Z22" s="17"/>
    </row>
    <row r="23" spans="1:26">
      <c r="L23" s="3"/>
      <c r="X23" s="17"/>
      <c r="Y23" s="17"/>
      <c r="Z23" s="17"/>
    </row>
  </sheetData>
  <mergeCells count="1">
    <mergeCell ref="A2:V2"/>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3C29-6D04-4FBA-8720-08445FF08C8C}">
  <sheetPr>
    <tabColor theme="5" tint="0.39997558519241921"/>
  </sheetPr>
  <dimension ref="A1:BA90"/>
  <sheetViews>
    <sheetView topLeftCell="AF7" zoomScale="80" zoomScaleNormal="80" workbookViewId="0">
      <selection activeCell="A34" sqref="A34"/>
    </sheetView>
  </sheetViews>
  <sheetFormatPr defaultColWidth="11.42578125" defaultRowHeight="12.75"/>
  <cols>
    <col min="1" max="1" width="30.140625" style="28" customWidth="1"/>
    <col min="2" max="2" width="32.7109375" style="28" customWidth="1"/>
    <col min="3" max="21" width="11.42578125" style="28" customWidth="1"/>
    <col min="22" max="22" width="10.42578125" style="28" customWidth="1"/>
    <col min="23" max="29" width="11.42578125" style="28" customWidth="1"/>
    <col min="30" max="30" width="14.140625" style="28" customWidth="1"/>
    <col min="31" max="46" width="11.42578125" style="28" customWidth="1"/>
    <col min="47" max="47" width="13.7109375" style="28" customWidth="1"/>
    <col min="48" max="49" width="13.28515625" style="28" customWidth="1"/>
    <col min="50" max="16384" width="11.42578125" style="28"/>
  </cols>
  <sheetData>
    <row r="1" spans="1:50" ht="15.75">
      <c r="A1" s="115" t="s">
        <v>530</v>
      </c>
      <c r="B1" s="116"/>
      <c r="AK1" s="123"/>
      <c r="AL1" s="101"/>
      <c r="AM1" s="101"/>
      <c r="AN1" s="101"/>
      <c r="AO1" s="101"/>
      <c r="AP1" s="101"/>
      <c r="AQ1" s="101"/>
      <c r="AR1" s="101"/>
      <c r="AS1" s="101"/>
      <c r="AT1" s="101"/>
      <c r="AU1" s="101"/>
      <c r="AV1" s="101"/>
      <c r="AW1" s="101"/>
    </row>
    <row r="2" spans="1:50" ht="15.75">
      <c r="A2" s="115"/>
      <c r="B2" s="116"/>
      <c r="AL2" s="101"/>
      <c r="AM2" s="101"/>
      <c r="AN2" s="101"/>
      <c r="AO2" s="101"/>
      <c r="AP2" s="101"/>
      <c r="AQ2" s="101"/>
      <c r="AR2" s="101"/>
      <c r="AS2" s="101"/>
      <c r="AT2" s="101"/>
      <c r="AU2" s="101"/>
      <c r="AV2" s="101"/>
      <c r="AW2" s="101"/>
    </row>
    <row r="3" spans="1:50" s="123" customFormat="1" ht="24.75" customHeight="1">
      <c r="A3" s="354"/>
      <c r="B3" s="355"/>
      <c r="C3" s="356" t="s">
        <v>439</v>
      </c>
      <c r="D3" s="356" t="s">
        <v>440</v>
      </c>
      <c r="E3" s="356" t="s">
        <v>441</v>
      </c>
      <c r="F3" s="356" t="s">
        <v>442</v>
      </c>
      <c r="G3" s="356" t="s">
        <v>443</v>
      </c>
      <c r="H3" s="356" t="s">
        <v>118</v>
      </c>
      <c r="I3" s="356" t="s">
        <v>119</v>
      </c>
      <c r="J3" s="356" t="s">
        <v>120</v>
      </c>
      <c r="K3" s="356" t="s">
        <v>121</v>
      </c>
      <c r="L3" s="356" t="s">
        <v>122</v>
      </c>
      <c r="M3" s="356" t="s">
        <v>123</v>
      </c>
      <c r="N3" s="356" t="s">
        <v>124</v>
      </c>
      <c r="O3" s="356" t="s">
        <v>125</v>
      </c>
      <c r="P3" s="356" t="s">
        <v>126</v>
      </c>
      <c r="Q3" s="356" t="s">
        <v>127</v>
      </c>
      <c r="R3" s="356" t="s">
        <v>128</v>
      </c>
      <c r="S3" s="356" t="s">
        <v>129</v>
      </c>
      <c r="T3" s="356" t="s">
        <v>130</v>
      </c>
      <c r="U3" s="356" t="s">
        <v>131</v>
      </c>
      <c r="V3" s="356" t="s">
        <v>132</v>
      </c>
      <c r="W3" s="356" t="s">
        <v>133</v>
      </c>
      <c r="X3" s="356" t="s">
        <v>134</v>
      </c>
      <c r="Y3" s="356" t="s">
        <v>135</v>
      </c>
      <c r="Z3" s="356" t="s">
        <v>136</v>
      </c>
      <c r="AA3" s="356" t="s">
        <v>137</v>
      </c>
      <c r="AB3" s="356" t="s">
        <v>55</v>
      </c>
      <c r="AC3" s="356" t="s">
        <v>56</v>
      </c>
      <c r="AD3" s="356" t="s">
        <v>8</v>
      </c>
      <c r="AE3" s="357" t="s">
        <v>9</v>
      </c>
      <c r="AF3" s="357" t="s">
        <v>10</v>
      </c>
      <c r="AG3" s="357" t="s">
        <v>11</v>
      </c>
      <c r="AH3" s="358" t="s">
        <v>12</v>
      </c>
      <c r="AI3" s="358" t="s">
        <v>13</v>
      </c>
      <c r="AJ3" s="358" t="s">
        <v>14</v>
      </c>
      <c r="AK3" s="358" t="s">
        <v>15</v>
      </c>
      <c r="AL3" s="358" t="s">
        <v>16</v>
      </c>
      <c r="AM3" s="358" t="s">
        <v>17</v>
      </c>
      <c r="AN3" s="358" t="s">
        <v>18</v>
      </c>
      <c r="AO3" s="358" t="s">
        <v>19</v>
      </c>
      <c r="AP3" s="358" t="s">
        <v>20</v>
      </c>
      <c r="AQ3" s="358" t="s">
        <v>21</v>
      </c>
      <c r="AR3" s="358" t="s">
        <v>22</v>
      </c>
      <c r="AS3" s="358" t="s">
        <v>23</v>
      </c>
      <c r="AT3" s="358" t="s">
        <v>24</v>
      </c>
      <c r="AU3" s="358" t="s">
        <v>25</v>
      </c>
      <c r="AV3" s="357" t="s">
        <v>444</v>
      </c>
      <c r="AW3" s="357" t="s">
        <v>445</v>
      </c>
      <c r="AX3" s="357" t="s">
        <v>446</v>
      </c>
    </row>
    <row r="4" spans="1:50" s="123" customFormat="1">
      <c r="A4" s="344" t="s">
        <v>447</v>
      </c>
      <c r="AN4" s="345" t="s">
        <v>2</v>
      </c>
      <c r="AO4" s="345" t="s">
        <v>2</v>
      </c>
    </row>
    <row r="5" spans="1:50" s="123" customFormat="1">
      <c r="A5" s="125" t="s">
        <v>30</v>
      </c>
      <c r="B5" s="125"/>
    </row>
    <row r="6" spans="1:50" s="123" customFormat="1">
      <c r="B6" s="123" t="s">
        <v>152</v>
      </c>
      <c r="C6" s="346">
        <v>0</v>
      </c>
      <c r="D6" s="346">
        <v>0</v>
      </c>
      <c r="E6" s="346">
        <v>0</v>
      </c>
      <c r="F6" s="346">
        <v>262.95984094808125</v>
      </c>
      <c r="G6" s="346">
        <v>1775.7044019838056</v>
      </c>
      <c r="H6" s="346">
        <v>4182.128162878229</v>
      </c>
      <c r="I6" s="346">
        <v>6325.1845005954456</v>
      </c>
      <c r="J6" s="346">
        <v>6117.0014957377052</v>
      </c>
      <c r="K6" s="346">
        <v>5741.0886372907153</v>
      </c>
      <c r="L6" s="346">
        <v>7893.5012926402196</v>
      </c>
      <c r="M6" s="346">
        <v>7065.693131342201</v>
      </c>
      <c r="N6" s="346">
        <v>6145.6197636244542</v>
      </c>
      <c r="O6" s="346">
        <v>6077.0120447384616</v>
      </c>
      <c r="P6" s="346">
        <v>6853.6576056256254</v>
      </c>
      <c r="Q6" s="346">
        <v>7178.9762338412302</v>
      </c>
      <c r="R6" s="346">
        <v>8168.7220903701855</v>
      </c>
      <c r="S6" s="346">
        <v>7734.8051469688226</v>
      </c>
      <c r="T6" s="346">
        <v>8075.6352929355535</v>
      </c>
      <c r="U6" s="346">
        <v>9245.4603177191057</v>
      </c>
      <c r="V6" s="346">
        <v>9401.5223325912539</v>
      </c>
      <c r="W6" s="346">
        <v>9264.3072496160257</v>
      </c>
      <c r="X6" s="346">
        <v>10410.958551392026</v>
      </c>
      <c r="Y6" s="346">
        <v>10759.960399103942</v>
      </c>
      <c r="Z6" s="346">
        <v>9585.3947155560254</v>
      </c>
      <c r="AA6" s="346">
        <v>9104.3806131988676</v>
      </c>
      <c r="AB6" s="346">
        <v>8782.9340557380983</v>
      </c>
      <c r="AC6" s="346">
        <v>9011.9180288023435</v>
      </c>
      <c r="AD6" s="346">
        <v>9655.84116133514</v>
      </c>
      <c r="AE6" s="346">
        <v>10848.55177430364</v>
      </c>
      <c r="AF6" s="346">
        <v>10585.122982543049</v>
      </c>
      <c r="AG6" s="346">
        <v>11270.78631935546</v>
      </c>
      <c r="AH6" s="346">
        <v>13756.411005854874</v>
      </c>
      <c r="AI6" s="346">
        <v>15822.814429996382</v>
      </c>
      <c r="AJ6" s="346">
        <v>16915.254798993377</v>
      </c>
      <c r="AK6" s="346">
        <v>16995.359842087433</v>
      </c>
      <c r="AL6" s="346">
        <v>15901.228383837522</v>
      </c>
      <c r="AM6" s="346">
        <v>15417.688340471754</v>
      </c>
      <c r="AN6" s="346">
        <v>17247.14862483168</v>
      </c>
      <c r="AO6" s="346">
        <v>20355.152788961404</v>
      </c>
      <c r="AP6" s="346">
        <v>34091.92190944052</v>
      </c>
      <c r="AQ6" s="346">
        <v>40058.585772956569</v>
      </c>
      <c r="AR6" s="346">
        <v>36378.511662214674</v>
      </c>
      <c r="AS6" s="346">
        <v>34255.483009173739</v>
      </c>
      <c r="AT6" s="346">
        <v>32984.612796836409</v>
      </c>
      <c r="AU6" s="346">
        <v>31466.656449686689</v>
      </c>
      <c r="AV6" s="346">
        <v>29292.719585719991</v>
      </c>
      <c r="AW6" s="346">
        <v>27356.444687177518</v>
      </c>
      <c r="AX6" s="346">
        <v>28232.419757169999</v>
      </c>
    </row>
    <row r="7" spans="1:50" s="123" customFormat="1">
      <c r="B7" s="123" t="s">
        <v>153</v>
      </c>
      <c r="C7" s="346">
        <v>1033.1224512820513</v>
      </c>
      <c r="D7" s="346">
        <v>1066.575304226044</v>
      </c>
      <c r="E7" s="346">
        <v>1228.6037183770884</v>
      </c>
      <c r="F7" s="346">
        <v>1162.0427945823926</v>
      </c>
      <c r="G7" s="346">
        <v>1042.0748137651822</v>
      </c>
      <c r="H7" s="346">
        <v>1085.278151291513</v>
      </c>
      <c r="I7" s="346">
        <v>1029.271542872154</v>
      </c>
      <c r="J7" s="346">
        <v>1003.5945098032787</v>
      </c>
      <c r="K7" s="346">
        <v>1005.8320078843226</v>
      </c>
      <c r="L7" s="346">
        <v>1133.2486746922025</v>
      </c>
      <c r="M7" s="346">
        <v>1091.6538022490931</v>
      </c>
      <c r="N7" s="346">
        <v>980.72067838427949</v>
      </c>
      <c r="O7" s="346">
        <v>883.72767251282062</v>
      </c>
      <c r="P7" s="346">
        <v>864.95463891891893</v>
      </c>
      <c r="Q7" s="346">
        <v>880.84866501440933</v>
      </c>
      <c r="R7" s="346">
        <v>934.34452881261598</v>
      </c>
      <c r="S7" s="346">
        <v>878.53583625570786</v>
      </c>
      <c r="T7" s="346">
        <v>886.21351179261865</v>
      </c>
      <c r="U7" s="346">
        <v>843.662695392405</v>
      </c>
      <c r="V7" s="346">
        <v>859.89740525723471</v>
      </c>
      <c r="W7" s="346">
        <v>859.74512323619626</v>
      </c>
      <c r="X7" s="346">
        <v>933.93407466960355</v>
      </c>
      <c r="Y7" s="346">
        <v>1009.7396366263345</v>
      </c>
      <c r="Z7" s="346">
        <v>988.78456774238225</v>
      </c>
      <c r="AA7" s="346">
        <v>960.9417526280323</v>
      </c>
      <c r="AB7" s="346">
        <v>935.7727362622951</v>
      </c>
      <c r="AC7" s="346">
        <v>909.20848388535035</v>
      </c>
      <c r="AD7" s="346">
        <v>889.46539065420563</v>
      </c>
      <c r="AE7" s="346">
        <v>920.62184704656863</v>
      </c>
      <c r="AF7" s="346">
        <v>908.80510266346744</v>
      </c>
      <c r="AG7" s="346">
        <v>879.47586696759242</v>
      </c>
      <c r="AH7" s="346">
        <v>952.43129678873242</v>
      </c>
      <c r="AI7" s="346">
        <v>984.99793282620772</v>
      </c>
      <c r="AJ7" s="346">
        <v>1010.5428958890701</v>
      </c>
      <c r="AK7" s="346">
        <v>995.41438518479401</v>
      </c>
      <c r="AL7" s="346">
        <v>975.20788120777888</v>
      </c>
      <c r="AM7" s="346">
        <v>927.1194570024569</v>
      </c>
      <c r="AN7" s="346">
        <v>905.68904478658078</v>
      </c>
      <c r="AO7" s="346">
        <v>842.72246662181078</v>
      </c>
      <c r="AP7" s="346">
        <v>836.26511562983228</v>
      </c>
      <c r="AQ7" s="346">
        <v>850.33579704693807</v>
      </c>
      <c r="AR7" s="346">
        <v>797.13586510388541</v>
      </c>
      <c r="AS7" s="346">
        <v>783.23848534290096</v>
      </c>
      <c r="AT7" s="346">
        <v>767.96425618589365</v>
      </c>
      <c r="AU7" s="346">
        <v>753.24222530954876</v>
      </c>
      <c r="AV7" s="346">
        <v>751.96711632740301</v>
      </c>
      <c r="AW7" s="346">
        <v>745.73842763051266</v>
      </c>
      <c r="AX7" s="346">
        <v>733.13</v>
      </c>
    </row>
    <row r="8" spans="1:50" s="123" customFormat="1">
      <c r="B8" s="123" t="s">
        <v>448</v>
      </c>
      <c r="C8" s="346">
        <v>0</v>
      </c>
      <c r="D8" s="346">
        <v>0</v>
      </c>
      <c r="E8" s="346">
        <v>0</v>
      </c>
      <c r="F8" s="346">
        <v>0</v>
      </c>
      <c r="G8" s="346">
        <v>93.652943319838045</v>
      </c>
      <c r="H8" s="346">
        <v>88.972033210332114</v>
      </c>
      <c r="I8" s="346">
        <v>187.34059894921191</v>
      </c>
      <c r="J8" s="346">
        <v>239.56924918032786</v>
      </c>
      <c r="K8" s="346">
        <v>236.96178995433789</v>
      </c>
      <c r="L8" s="346">
        <v>255.83653077975379</v>
      </c>
      <c r="M8" s="346">
        <v>214.09162635610642</v>
      </c>
      <c r="N8" s="346">
        <v>207.72463263949783</v>
      </c>
      <c r="O8" s="346">
        <v>185.42275131119999</v>
      </c>
      <c r="P8" s="346">
        <v>147.31834792670671</v>
      </c>
      <c r="Q8" s="346">
        <v>178.59521659965421</v>
      </c>
      <c r="R8" s="346">
        <v>172.193033621577</v>
      </c>
      <c r="S8" s="346">
        <v>162.53632127408221</v>
      </c>
      <c r="T8" s="346">
        <v>162.14853508456943</v>
      </c>
      <c r="U8" s="346">
        <v>149.34787170163713</v>
      </c>
      <c r="V8" s="346">
        <v>140.57369502448552</v>
      </c>
      <c r="W8" s="346">
        <v>110.45220376208589</v>
      </c>
      <c r="X8" s="346">
        <v>111.98341244610867</v>
      </c>
      <c r="Y8" s="346">
        <v>124.44679112723132</v>
      </c>
      <c r="Z8" s="346">
        <v>121.84522351724381</v>
      </c>
      <c r="AA8" s="346">
        <v>119.34692524323449</v>
      </c>
      <c r="AB8" s="346">
        <v>103.11059040082624</v>
      </c>
      <c r="AC8" s="346">
        <v>49.607389035515929</v>
      </c>
      <c r="AD8" s="346">
        <v>75.967263951165094</v>
      </c>
      <c r="AE8" s="346">
        <v>37.233594505980392</v>
      </c>
      <c r="AF8" s="346">
        <v>36.798064111049797</v>
      </c>
      <c r="AG8" s="346">
        <v>56.663425925925921</v>
      </c>
      <c r="AH8" s="346">
        <v>75.849183098591553</v>
      </c>
      <c r="AI8" s="346">
        <v>90.280205602731826</v>
      </c>
      <c r="AJ8" s="346">
        <v>88.0837330102229</v>
      </c>
      <c r="AK8" s="346">
        <v>84.829775362333692</v>
      </c>
      <c r="AL8" s="346">
        <v>81.433420233833729</v>
      </c>
      <c r="AM8" s="346">
        <v>77.518700569002448</v>
      </c>
      <c r="AN8" s="346">
        <v>76.058709271489533</v>
      </c>
      <c r="AO8" s="346">
        <v>71.072471762288345</v>
      </c>
      <c r="AP8" s="346">
        <v>71.653184212936097</v>
      </c>
      <c r="AQ8" s="346">
        <v>68.627490017448665</v>
      </c>
      <c r="AR8" s="346">
        <v>0</v>
      </c>
      <c r="AS8" s="346">
        <v>0</v>
      </c>
      <c r="AT8" s="346">
        <v>0</v>
      </c>
      <c r="AU8" s="346">
        <v>0</v>
      </c>
      <c r="AV8" s="346">
        <v>0</v>
      </c>
      <c r="AW8" s="346">
        <v>0</v>
      </c>
      <c r="AX8" s="346">
        <v>0</v>
      </c>
    </row>
    <row r="9" spans="1:50" s="123" customFormat="1">
      <c r="B9" s="123" t="s">
        <v>449</v>
      </c>
      <c r="C9" s="346">
        <v>0</v>
      </c>
      <c r="D9" s="346">
        <v>0</v>
      </c>
      <c r="E9" s="346">
        <v>0</v>
      </c>
      <c r="F9" s="346">
        <v>0</v>
      </c>
      <c r="G9" s="346">
        <v>0</v>
      </c>
      <c r="H9" s="346">
        <v>0</v>
      </c>
      <c r="I9" s="346">
        <v>0</v>
      </c>
      <c r="J9" s="346">
        <v>0</v>
      </c>
      <c r="K9" s="346">
        <v>0</v>
      </c>
      <c r="L9" s="346">
        <v>0</v>
      </c>
      <c r="M9" s="346">
        <v>0</v>
      </c>
      <c r="N9" s="346">
        <v>0</v>
      </c>
      <c r="O9" s="346">
        <v>0</v>
      </c>
      <c r="P9" s="346">
        <v>0</v>
      </c>
      <c r="Q9" s="346">
        <v>0</v>
      </c>
      <c r="R9" s="346">
        <v>0</v>
      </c>
      <c r="S9" s="346">
        <v>0</v>
      </c>
      <c r="T9" s="346">
        <v>0</v>
      </c>
      <c r="U9" s="346">
        <v>0</v>
      </c>
      <c r="V9" s="346">
        <v>0</v>
      </c>
      <c r="W9" s="346">
        <v>0</v>
      </c>
      <c r="X9" s="346">
        <v>0</v>
      </c>
      <c r="Y9" s="346">
        <v>0</v>
      </c>
      <c r="Z9" s="346">
        <v>0</v>
      </c>
      <c r="AA9" s="346">
        <v>0</v>
      </c>
      <c r="AB9" s="346">
        <v>0</v>
      </c>
      <c r="AC9" s="346">
        <v>0</v>
      </c>
      <c r="AD9" s="346">
        <v>0</v>
      </c>
      <c r="AE9" s="346">
        <v>0</v>
      </c>
      <c r="AF9" s="346">
        <v>0</v>
      </c>
      <c r="AG9" s="346">
        <v>0</v>
      </c>
      <c r="AH9" s="346">
        <v>0</v>
      </c>
      <c r="AI9" s="346">
        <v>0</v>
      </c>
      <c r="AJ9" s="346">
        <v>0</v>
      </c>
      <c r="AK9" s="346">
        <v>0</v>
      </c>
      <c r="AL9" s="346">
        <v>0</v>
      </c>
      <c r="AM9" s="346">
        <v>291.09686486486481</v>
      </c>
      <c r="AN9" s="346">
        <v>362.7609886945113</v>
      </c>
      <c r="AO9" s="346">
        <v>377.909265598898</v>
      </c>
      <c r="AP9" s="346">
        <v>544.4715557392351</v>
      </c>
      <c r="AQ9" s="346">
        <v>621.29839888812944</v>
      </c>
      <c r="AR9" s="346">
        <v>0</v>
      </c>
      <c r="AS9" s="346">
        <v>0</v>
      </c>
      <c r="AT9" s="346">
        <v>0</v>
      </c>
      <c r="AU9" s="346">
        <v>0</v>
      </c>
      <c r="AV9" s="346">
        <v>0</v>
      </c>
      <c r="AW9" s="346">
        <v>0</v>
      </c>
      <c r="AX9" s="346">
        <v>0</v>
      </c>
    </row>
    <row r="10" spans="1:50" s="123" customFormat="1">
      <c r="B10" s="123" t="s">
        <v>450</v>
      </c>
      <c r="C10" s="346">
        <v>0</v>
      </c>
      <c r="D10" s="346">
        <v>0</v>
      </c>
      <c r="E10" s="346">
        <v>0</v>
      </c>
      <c r="F10" s="346">
        <v>0</v>
      </c>
      <c r="G10" s="346">
        <v>0</v>
      </c>
      <c r="H10" s="346">
        <v>0</v>
      </c>
      <c r="I10" s="346">
        <v>0</v>
      </c>
      <c r="J10" s="346">
        <v>0</v>
      </c>
      <c r="K10" s="346">
        <v>0</v>
      </c>
      <c r="L10" s="346">
        <v>0</v>
      </c>
      <c r="M10" s="346">
        <v>0</v>
      </c>
      <c r="N10" s="346">
        <v>0</v>
      </c>
      <c r="O10" s="346">
        <v>0</v>
      </c>
      <c r="P10" s="346">
        <v>0</v>
      </c>
      <c r="Q10" s="346">
        <v>0</v>
      </c>
      <c r="R10" s="346">
        <v>0</v>
      </c>
      <c r="S10" s="346">
        <v>0</v>
      </c>
      <c r="T10" s="346">
        <v>0</v>
      </c>
      <c r="U10" s="346">
        <v>0</v>
      </c>
      <c r="V10" s="346">
        <v>0</v>
      </c>
      <c r="W10" s="346">
        <v>0</v>
      </c>
      <c r="X10" s="346">
        <v>0</v>
      </c>
      <c r="Y10" s="346">
        <v>0</v>
      </c>
      <c r="Z10" s="346">
        <v>0</v>
      </c>
      <c r="AA10" s="346">
        <v>0</v>
      </c>
      <c r="AB10" s="346">
        <v>0</v>
      </c>
      <c r="AC10" s="346">
        <v>0</v>
      </c>
      <c r="AD10" s="346">
        <v>0</v>
      </c>
      <c r="AE10" s="346">
        <v>0</v>
      </c>
      <c r="AF10" s="346">
        <v>0</v>
      </c>
      <c r="AG10" s="346">
        <v>0</v>
      </c>
      <c r="AH10" s="346">
        <v>0</v>
      </c>
      <c r="AI10" s="346">
        <v>0</v>
      </c>
      <c r="AJ10" s="346">
        <v>0</v>
      </c>
      <c r="AK10" s="346">
        <v>0</v>
      </c>
      <c r="AL10" s="346">
        <v>0</v>
      </c>
      <c r="AM10" s="346">
        <v>246.59031941031938</v>
      </c>
      <c r="AN10" s="346">
        <v>240.75577130060154</v>
      </c>
      <c r="AO10" s="346">
        <v>222.32822881765196</v>
      </c>
      <c r="AP10" s="346">
        <v>408.06949584631604</v>
      </c>
      <c r="AQ10" s="346">
        <v>485.78820472208287</v>
      </c>
      <c r="AR10" s="346">
        <v>0</v>
      </c>
      <c r="AS10" s="346">
        <v>0</v>
      </c>
      <c r="AT10" s="346">
        <v>0</v>
      </c>
      <c r="AU10" s="346">
        <v>0</v>
      </c>
      <c r="AV10" s="346">
        <v>0</v>
      </c>
      <c r="AW10" s="346">
        <v>0</v>
      </c>
      <c r="AX10" s="346">
        <v>0</v>
      </c>
    </row>
    <row r="11" spans="1:50" s="123" customFormat="1" ht="13.35" customHeight="1">
      <c r="A11" s="129"/>
      <c r="B11" s="123" t="s">
        <v>529</v>
      </c>
      <c r="C11" s="346">
        <v>7440.8528952925344</v>
      </c>
      <c r="D11" s="346">
        <v>7099.1692133336128</v>
      </c>
      <c r="E11" s="346">
        <v>11631.000422642925</v>
      </c>
      <c r="F11" s="346">
        <v>12938.083558398333</v>
      </c>
      <c r="G11" s="346">
        <v>17084.053405985243</v>
      </c>
      <c r="H11" s="346">
        <v>19315.432376022993</v>
      </c>
      <c r="I11" s="346">
        <v>13281.214312789918</v>
      </c>
      <c r="J11" s="346">
        <v>11254.080698802583</v>
      </c>
      <c r="K11" s="346">
        <v>8542.3691907174471</v>
      </c>
      <c r="L11" s="346">
        <v>7846.0109469606468</v>
      </c>
      <c r="M11" s="346">
        <v>5667.899610770718</v>
      </c>
      <c r="N11" s="346">
        <v>4229.3496693493771</v>
      </c>
      <c r="O11" s="346">
        <v>4071.7825886573191</v>
      </c>
      <c r="P11" s="346">
        <v>2712.2569166956014</v>
      </c>
      <c r="Q11" s="346">
        <v>2321.9585121254222</v>
      </c>
      <c r="R11" s="346">
        <v>2000.5562127334288</v>
      </c>
      <c r="S11" s="346">
        <v>1949.8280820536313</v>
      </c>
      <c r="T11" s="346">
        <v>1938.0305604664952</v>
      </c>
      <c r="U11" s="346">
        <v>1783.7514224971339</v>
      </c>
      <c r="V11" s="346">
        <v>1393.2442097610513</v>
      </c>
      <c r="W11" s="346">
        <v>1277.1803554394176</v>
      </c>
      <c r="X11" s="346">
        <v>1537.4123832297416</v>
      </c>
      <c r="Y11" s="346">
        <v>1638.3748768311743</v>
      </c>
      <c r="Z11" s="346">
        <v>1766.5606592719892</v>
      </c>
      <c r="AA11" s="346">
        <v>1688.6862881105662</v>
      </c>
      <c r="AB11" s="346">
        <v>1637.7485725726165</v>
      </c>
      <c r="AC11" s="346">
        <v>1566.7384051961274</v>
      </c>
      <c r="AD11" s="346">
        <v>1546.3062866399503</v>
      </c>
      <c r="AE11" s="346">
        <v>1734.5216148290933</v>
      </c>
      <c r="AF11" s="346">
        <v>1657.3020683077864</v>
      </c>
      <c r="AG11" s="346">
        <v>1856.3491481697222</v>
      </c>
      <c r="AH11" s="346">
        <v>2208.5462399872004</v>
      </c>
      <c r="AI11" s="346">
        <v>2664.1836811438093</v>
      </c>
      <c r="AJ11" s="346">
        <v>3027.3599073409464</v>
      </c>
      <c r="AK11" s="346">
        <v>3163.9559821541711</v>
      </c>
      <c r="AL11" s="346">
        <v>3269.6882808495393</v>
      </c>
      <c r="AM11" s="346">
        <v>3279.9880544471739</v>
      </c>
      <c r="AN11" s="346">
        <v>3334.197578567348</v>
      </c>
      <c r="AO11" s="346">
        <v>3827.2178257442124</v>
      </c>
      <c r="AP11" s="346">
        <v>8798.796742805931</v>
      </c>
      <c r="AQ11" s="346">
        <v>11037.189712552898</v>
      </c>
      <c r="AR11" s="346">
        <v>10894.063339274144</v>
      </c>
      <c r="AS11" s="346">
        <v>12465.747557815159</v>
      </c>
      <c r="AT11" s="346">
        <v>12580.785869807132</v>
      </c>
      <c r="AU11" s="346">
        <v>12693.856414278051</v>
      </c>
      <c r="AV11" s="346">
        <v>12951.608568776397</v>
      </c>
      <c r="AW11" s="346">
        <v>12251.89850015859</v>
      </c>
      <c r="AX11" s="346">
        <v>12722.77718178</v>
      </c>
    </row>
    <row r="12" spans="1:50" s="123" customFormat="1">
      <c r="A12" s="125"/>
      <c r="B12" s="125" t="s">
        <v>158</v>
      </c>
      <c r="C12" s="202">
        <v>8473.9753465745853</v>
      </c>
      <c r="D12" s="202">
        <v>8165.7445175596567</v>
      </c>
      <c r="E12" s="202">
        <v>12859.604141020012</v>
      </c>
      <c r="F12" s="202">
        <v>14363.086193928808</v>
      </c>
      <c r="G12" s="202">
        <v>19995.48556505407</v>
      </c>
      <c r="H12" s="202">
        <v>24671.810723403069</v>
      </c>
      <c r="I12" s="202">
        <v>20823.01095520673</v>
      </c>
      <c r="J12" s="202">
        <v>18614.245953523896</v>
      </c>
      <c r="K12" s="202">
        <v>15526.251625846824</v>
      </c>
      <c r="L12" s="202">
        <v>17128.597445072824</v>
      </c>
      <c r="M12" s="202">
        <v>14039.338170718118</v>
      </c>
      <c r="N12" s="202">
        <v>11563.414743997608</v>
      </c>
      <c r="O12" s="202">
        <v>11217.9450572198</v>
      </c>
      <c r="P12" s="202">
        <v>10578.187509166852</v>
      </c>
      <c r="Q12" s="202">
        <v>10560.378627580716</v>
      </c>
      <c r="R12" s="202">
        <v>11275.815865537808</v>
      </c>
      <c r="S12" s="202">
        <v>10725.705386552245</v>
      </c>
      <c r="T12" s="202">
        <v>11062.027900279236</v>
      </c>
      <c r="U12" s="202">
        <v>12022.222307310281</v>
      </c>
      <c r="V12" s="202">
        <v>11795.237642634025</v>
      </c>
      <c r="W12" s="202">
        <v>11511.684932053726</v>
      </c>
      <c r="X12" s="202">
        <v>12994.288421737479</v>
      </c>
      <c r="Y12" s="202">
        <v>13532.521703688682</v>
      </c>
      <c r="Z12" s="202">
        <v>12462.585166087641</v>
      </c>
      <c r="AA12" s="202">
        <v>11873.355579180701</v>
      </c>
      <c r="AB12" s="202">
        <v>11459.565954973836</v>
      </c>
      <c r="AC12" s="202">
        <v>11537.472306919337</v>
      </c>
      <c r="AD12" s="202">
        <v>12167.580102580461</v>
      </c>
      <c r="AE12" s="202">
        <v>13540.928830685281</v>
      </c>
      <c r="AF12" s="202">
        <v>13188.028217625353</v>
      </c>
      <c r="AG12" s="202">
        <v>14063.274760418701</v>
      </c>
      <c r="AH12" s="202">
        <v>16993.237725729399</v>
      </c>
      <c r="AI12" s="202">
        <v>19562.276249569131</v>
      </c>
      <c r="AJ12" s="202">
        <v>21041.241335233615</v>
      </c>
      <c r="AK12" s="202">
        <v>21239.559984788732</v>
      </c>
      <c r="AL12" s="202">
        <v>20227.557966128672</v>
      </c>
      <c r="AM12" s="202">
        <v>20240.001736765571</v>
      </c>
      <c r="AN12" s="202">
        <v>22166.610717452211</v>
      </c>
      <c r="AO12" s="202">
        <v>25696.403047506265</v>
      </c>
      <c r="AP12" s="202">
        <v>44751.178003674766</v>
      </c>
      <c r="AQ12" s="202">
        <v>53121.825376184068</v>
      </c>
      <c r="AR12" s="202">
        <v>48069.710866592701</v>
      </c>
      <c r="AS12" s="202">
        <v>47504.469052331799</v>
      </c>
      <c r="AT12" s="202">
        <v>46333.36292282943</v>
      </c>
      <c r="AU12" s="202">
        <v>44913.755089274287</v>
      </c>
      <c r="AV12" s="202">
        <v>42996.295270823794</v>
      </c>
      <c r="AW12" s="202">
        <v>40354.081614966621</v>
      </c>
      <c r="AX12" s="202">
        <v>41688.326938949998</v>
      </c>
    </row>
    <row r="13" spans="1:50" s="123" customFormat="1">
      <c r="A13" s="125" t="s">
        <v>170</v>
      </c>
      <c r="B13" s="125"/>
      <c r="C13" s="346"/>
      <c r="D13" s="346"/>
      <c r="E13" s="346"/>
      <c r="F13" s="346"/>
      <c r="G13" s="346"/>
      <c r="H13" s="346"/>
      <c r="I13" s="346"/>
      <c r="J13" s="346"/>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46"/>
      <c r="AI13" s="346"/>
      <c r="AJ13" s="346"/>
      <c r="AK13" s="346"/>
      <c r="AL13" s="346"/>
      <c r="AM13" s="346"/>
      <c r="AN13" s="346"/>
      <c r="AO13" s="346"/>
      <c r="AP13" s="346"/>
      <c r="AQ13" s="346"/>
      <c r="AR13" s="346"/>
      <c r="AS13" s="346"/>
      <c r="AT13" s="346"/>
      <c r="AU13" s="346"/>
      <c r="AV13" s="346"/>
      <c r="AW13" s="346"/>
    </row>
    <row r="14" spans="1:50" s="123" customFormat="1">
      <c r="B14" s="123" t="s">
        <v>39</v>
      </c>
      <c r="C14" s="346">
        <v>1509.7710057948718</v>
      </c>
      <c r="D14" s="346">
        <v>1876.2816828009825</v>
      </c>
      <c r="E14" s="346">
        <v>2323.7085134606205</v>
      </c>
      <c r="F14" s="346">
        <v>2392.6035665914219</v>
      </c>
      <c r="G14" s="346">
        <v>2180.2801619433199</v>
      </c>
      <c r="H14" s="346">
        <v>2077.5195571955719</v>
      </c>
      <c r="I14" s="346">
        <v>2398.5041117688265</v>
      </c>
      <c r="J14" s="346">
        <v>2467.3947253770489</v>
      </c>
      <c r="K14" s="346">
        <v>2386.0114824961947</v>
      </c>
      <c r="L14" s="346">
        <v>2179.3053128864572</v>
      </c>
      <c r="M14" s="346">
        <v>2052.7688841596132</v>
      </c>
      <c r="N14" s="346">
        <v>1550.4574210480353</v>
      </c>
      <c r="O14" s="346">
        <v>1498.4392969641026</v>
      </c>
      <c r="P14" s="346">
        <v>1671.1777900100101</v>
      </c>
      <c r="Q14" s="346">
        <v>1592.4399209990395</v>
      </c>
      <c r="R14" s="346">
        <v>1596.331706864564</v>
      </c>
      <c r="S14" s="346">
        <v>1706.7396470319636</v>
      </c>
      <c r="T14" s="346">
        <v>1731.9792560632688</v>
      </c>
      <c r="U14" s="346">
        <v>1804.8681162869198</v>
      </c>
      <c r="V14" s="346">
        <v>1775.920462266881</v>
      </c>
      <c r="W14" s="346">
        <v>1633.9071289417177</v>
      </c>
      <c r="X14" s="346">
        <v>1559.6570543318651</v>
      </c>
      <c r="Y14" s="346">
        <v>1553.5304289395017</v>
      </c>
      <c r="Z14" s="346">
        <v>1557.3085287119115</v>
      </c>
      <c r="AA14" s="346">
        <v>1601.5948800673855</v>
      </c>
      <c r="AB14" s="346">
        <v>1651.7035672131146</v>
      </c>
      <c r="AC14" s="346">
        <v>1592.9799757961785</v>
      </c>
      <c r="AD14" s="346">
        <v>1619.7054953271029</v>
      </c>
      <c r="AE14" s="346">
        <v>1604.9112106127452</v>
      </c>
      <c r="AF14" s="346">
        <v>1616.2924427114576</v>
      </c>
      <c r="AG14" s="346">
        <v>1621.2001123379628</v>
      </c>
      <c r="AH14" s="346">
        <v>1708.9110558084508</v>
      </c>
      <c r="AI14" s="346">
        <v>1984.6653564797336</v>
      </c>
      <c r="AJ14" s="346">
        <v>2180.9806991408373</v>
      </c>
      <c r="AK14" s="346">
        <v>2134.7820663146781</v>
      </c>
      <c r="AL14" s="346">
        <v>1996.2661595496415</v>
      </c>
      <c r="AM14" s="346">
        <v>1946.4817366584766</v>
      </c>
      <c r="AN14" s="346">
        <v>1625.7722977066621</v>
      </c>
      <c r="AO14" s="346">
        <v>1069.5883116964594</v>
      </c>
      <c r="AP14" s="346">
        <v>930.15520018945824</v>
      </c>
      <c r="AQ14" s="346">
        <v>962.01545864199522</v>
      </c>
      <c r="AR14" s="346">
        <v>1027.7107073768823</v>
      </c>
      <c r="AS14" s="346">
        <v>1079.4158264543614</v>
      </c>
      <c r="AT14" s="346">
        <v>1227.6322420675012</v>
      </c>
      <c r="AU14" s="346">
        <v>1192.184363785939</v>
      </c>
      <c r="AV14" s="346">
        <v>1072.1713778859773</v>
      </c>
      <c r="AW14" s="346">
        <v>901.5113367214218</v>
      </c>
      <c r="AX14" s="346">
        <v>802.78377075009473</v>
      </c>
    </row>
    <row r="15" spans="1:50" s="123" customFormat="1">
      <c r="B15" s="347" t="s">
        <v>160</v>
      </c>
      <c r="C15" s="346">
        <v>5578.2038609817955</v>
      </c>
      <c r="D15" s="346">
        <v>6709.1571655667803</v>
      </c>
      <c r="E15" s="346">
        <v>5990.1240878558474</v>
      </c>
      <c r="F15" s="346">
        <v>5510.7783656550791</v>
      </c>
      <c r="G15" s="346">
        <v>5631.715281387611</v>
      </c>
      <c r="H15" s="346">
        <v>5010.3754997102214</v>
      </c>
      <c r="I15" s="346">
        <v>4973.6213268246229</v>
      </c>
      <c r="J15" s="346">
        <v>6103.2748800145901</v>
      </c>
      <c r="K15" s="346">
        <v>7699.0932555803038</v>
      </c>
      <c r="L15" s="346">
        <v>11511.33956415182</v>
      </c>
      <c r="M15" s="346">
        <v>16069.068532395697</v>
      </c>
      <c r="N15" s="346">
        <v>16729.992137905614</v>
      </c>
      <c r="O15" s="346">
        <v>14282.787846098032</v>
      </c>
      <c r="P15" s="346">
        <v>15576.458317482302</v>
      </c>
      <c r="Q15" s="346">
        <v>16766.866098016755</v>
      </c>
      <c r="R15" s="346">
        <v>16558.36510119872</v>
      </c>
      <c r="S15" s="346">
        <v>16305.656451278448</v>
      </c>
      <c r="T15" s="346">
        <v>17174.987928884446</v>
      </c>
      <c r="U15" s="346">
        <v>16855.897159243308</v>
      </c>
      <c r="V15" s="346">
        <v>16381.73045343651</v>
      </c>
      <c r="W15" s="346">
        <v>16439.732976003354</v>
      </c>
      <c r="X15" s="346">
        <v>17004.051606555477</v>
      </c>
      <c r="Y15" s="346">
        <v>16684.562941318349</v>
      </c>
      <c r="Z15" s="346">
        <v>21013.853960668835</v>
      </c>
      <c r="AA15" s="346">
        <v>22482.738147245906</v>
      </c>
      <c r="AB15" s="346">
        <v>24134.268357332079</v>
      </c>
      <c r="AC15" s="346">
        <v>24921.600620001744</v>
      </c>
      <c r="AD15" s="346">
        <v>24583.095466271989</v>
      </c>
      <c r="AE15" s="346">
        <v>24461.952153637169</v>
      </c>
      <c r="AF15" s="346">
        <v>23773.651783867343</v>
      </c>
      <c r="AG15" s="346">
        <v>23207.516296269638</v>
      </c>
      <c r="AH15" s="346">
        <v>23983.903449909973</v>
      </c>
      <c r="AI15" s="346">
        <v>26544.823975537514</v>
      </c>
      <c r="AJ15" s="346">
        <v>29335.96662070895</v>
      </c>
      <c r="AK15" s="346">
        <v>30792.887399138512</v>
      </c>
      <c r="AL15" s="346">
        <v>30616.990987785804</v>
      </c>
      <c r="AM15" s="346">
        <v>30088.724653530033</v>
      </c>
      <c r="AN15" s="346">
        <v>34194.963252777699</v>
      </c>
      <c r="AO15" s="346">
        <v>36755.719806464782</v>
      </c>
      <c r="AP15" s="346">
        <v>43273.613533848489</v>
      </c>
      <c r="AQ15" s="346">
        <v>45599.143726933355</v>
      </c>
      <c r="AR15" s="346">
        <v>43962.403688333114</v>
      </c>
      <c r="AS15" s="346">
        <v>29703.639242930152</v>
      </c>
      <c r="AT15" s="346">
        <v>27709.496718672042</v>
      </c>
      <c r="AU15" s="346">
        <v>25338.278163830917</v>
      </c>
      <c r="AV15" s="346">
        <v>23544.658651871458</v>
      </c>
      <c r="AW15" s="346">
        <v>22026.390749052156</v>
      </c>
      <c r="AX15" s="346">
        <v>21004.840112974754</v>
      </c>
    </row>
    <row r="16" spans="1:50" s="123" customFormat="1">
      <c r="B16" s="347" t="s">
        <v>161</v>
      </c>
      <c r="C16" s="346">
        <v>0</v>
      </c>
      <c r="D16" s="346">
        <v>0</v>
      </c>
      <c r="E16" s="346">
        <v>0</v>
      </c>
      <c r="F16" s="346">
        <v>0</v>
      </c>
      <c r="G16" s="346">
        <v>0</v>
      </c>
      <c r="H16" s="346">
        <v>0</v>
      </c>
      <c r="I16" s="346">
        <v>0</v>
      </c>
      <c r="J16" s="346">
        <v>0</v>
      </c>
      <c r="K16" s="346">
        <v>0</v>
      </c>
      <c r="L16" s="346">
        <v>0</v>
      </c>
      <c r="M16" s="346">
        <v>0</v>
      </c>
      <c r="N16" s="346">
        <v>0</v>
      </c>
      <c r="O16" s="346">
        <v>0</v>
      </c>
      <c r="P16" s="346">
        <v>0</v>
      </c>
      <c r="Q16" s="346">
        <v>0</v>
      </c>
      <c r="R16" s="346">
        <v>0</v>
      </c>
      <c r="S16" s="346">
        <v>0</v>
      </c>
      <c r="T16" s="346">
        <v>0</v>
      </c>
      <c r="U16" s="346">
        <v>0</v>
      </c>
      <c r="V16" s="346">
        <v>0</v>
      </c>
      <c r="W16" s="346">
        <v>0</v>
      </c>
      <c r="X16" s="346">
        <v>0</v>
      </c>
      <c r="Y16" s="346">
        <v>478.58328466913878</v>
      </c>
      <c r="Z16" s="346">
        <v>2927.5836828540719</v>
      </c>
      <c r="AA16" s="346">
        <v>10275.53939668935</v>
      </c>
      <c r="AB16" s="346">
        <v>12436.366457277849</v>
      </c>
      <c r="AC16" s="346">
        <v>14245.388409966446</v>
      </c>
      <c r="AD16" s="346">
        <v>15517.564717898369</v>
      </c>
      <c r="AE16" s="346">
        <v>16349.351137612573</v>
      </c>
      <c r="AF16" s="346">
        <v>17864.999652171278</v>
      </c>
      <c r="AG16" s="346">
        <v>18568.163514323864</v>
      </c>
      <c r="AH16" s="346">
        <v>20246.271155726434</v>
      </c>
      <c r="AI16" s="346">
        <v>23100.702287636748</v>
      </c>
      <c r="AJ16" s="346">
        <v>26088.083051126538</v>
      </c>
      <c r="AK16" s="346">
        <v>28233.190516223909</v>
      </c>
      <c r="AL16" s="346">
        <v>29575.82981328134</v>
      </c>
      <c r="AM16" s="346">
        <v>29288.670315643212</v>
      </c>
      <c r="AN16" s="346">
        <v>32187.364090287378</v>
      </c>
      <c r="AO16" s="346">
        <v>44985.923462124978</v>
      </c>
      <c r="AP16" s="346">
        <v>52932.607919140988</v>
      </c>
      <c r="AQ16" s="346">
        <v>52975.920333428992</v>
      </c>
      <c r="AR16" s="346">
        <v>50878.305997783827</v>
      </c>
      <c r="AS16" s="346">
        <v>60361.171575474029</v>
      </c>
      <c r="AT16" s="346">
        <v>57975.152627391326</v>
      </c>
      <c r="AU16" s="346">
        <v>54175.068157165668</v>
      </c>
      <c r="AV16" s="346">
        <v>52026.616995833436</v>
      </c>
      <c r="AW16" s="346">
        <v>50777.573876811053</v>
      </c>
      <c r="AX16" s="346">
        <v>48958.69168655017</v>
      </c>
    </row>
    <row r="17" spans="1:53" s="123" customFormat="1">
      <c r="B17" s="347" t="s">
        <v>162</v>
      </c>
      <c r="C17" s="346">
        <v>0</v>
      </c>
      <c r="D17" s="346">
        <v>0</v>
      </c>
      <c r="E17" s="346">
        <v>0</v>
      </c>
      <c r="F17" s="346">
        <v>0</v>
      </c>
      <c r="G17" s="346">
        <v>0</v>
      </c>
      <c r="H17" s="346">
        <v>0</v>
      </c>
      <c r="I17" s="346">
        <v>0</v>
      </c>
      <c r="J17" s="346">
        <v>0</v>
      </c>
      <c r="K17" s="346">
        <v>0</v>
      </c>
      <c r="L17" s="346">
        <v>0</v>
      </c>
      <c r="M17" s="346">
        <v>5.9375167843047159</v>
      </c>
      <c r="N17" s="346">
        <v>124.09187363139738</v>
      </c>
      <c r="O17" s="346">
        <v>256.81194452240004</v>
      </c>
      <c r="P17" s="346">
        <v>354.05925939991994</v>
      </c>
      <c r="Q17" s="346">
        <v>492.08873868887616</v>
      </c>
      <c r="R17" s="346">
        <v>473.4604806764749</v>
      </c>
      <c r="S17" s="346">
        <v>484.7922325573881</v>
      </c>
      <c r="T17" s="346">
        <v>808.11823824586997</v>
      </c>
      <c r="U17" s="346">
        <v>1158.1015560227679</v>
      </c>
      <c r="V17" s="346">
        <v>1370.470363613151</v>
      </c>
      <c r="W17" s="346">
        <v>1547.3488752186349</v>
      </c>
      <c r="X17" s="346">
        <v>1804.762302363921</v>
      </c>
      <c r="Y17" s="346">
        <v>1920.0892596884412</v>
      </c>
      <c r="Z17" s="346">
        <v>2230.3486596090306</v>
      </c>
      <c r="AA17" s="346">
        <v>2613.7152318219605</v>
      </c>
      <c r="AB17" s="346">
        <v>3314.4120628988198</v>
      </c>
      <c r="AC17" s="346">
        <v>3683.1642855235668</v>
      </c>
      <c r="AD17" s="346">
        <v>4083.6743373367353</v>
      </c>
      <c r="AE17" s="346">
        <v>4434.8478925724021</v>
      </c>
      <c r="AF17" s="346">
        <v>4824.1228174549733</v>
      </c>
      <c r="AG17" s="346">
        <v>5228.9906256486565</v>
      </c>
      <c r="AH17" s="346">
        <v>5684.621088265927</v>
      </c>
      <c r="AI17" s="346">
        <v>6611.0932673245425</v>
      </c>
      <c r="AJ17" s="346">
        <v>8296.3211544249589</v>
      </c>
      <c r="AK17" s="346">
        <v>9516.2786693984472</v>
      </c>
      <c r="AL17" s="346">
        <v>10251.649614883429</v>
      </c>
      <c r="AM17" s="346">
        <v>9780.3554656254837</v>
      </c>
      <c r="AN17" s="346">
        <v>9042.6426144483266</v>
      </c>
      <c r="AO17" s="346">
        <v>8555.7476478779427</v>
      </c>
      <c r="AP17" s="346">
        <v>10119.687535544912</v>
      </c>
      <c r="AQ17" s="346">
        <v>11892.229330427437</v>
      </c>
      <c r="AR17" s="346">
        <v>12001.333977499702</v>
      </c>
      <c r="AS17" s="346">
        <v>10493.42255880787</v>
      </c>
      <c r="AT17" s="346">
        <v>10776.145080908449</v>
      </c>
      <c r="AU17" s="346">
        <v>11010.384297385603</v>
      </c>
      <c r="AV17" s="346">
        <v>12269.106023364511</v>
      </c>
      <c r="AW17" s="346">
        <v>12783.559235139968</v>
      </c>
      <c r="AX17" s="346">
        <v>12816.815444316608</v>
      </c>
    </row>
    <row r="18" spans="1:53" s="123" customFormat="1">
      <c r="B18" s="347" t="s">
        <v>163</v>
      </c>
      <c r="C18" s="346">
        <v>0</v>
      </c>
      <c r="D18" s="346">
        <v>0</v>
      </c>
      <c r="E18" s="346">
        <v>0</v>
      </c>
      <c r="F18" s="346">
        <v>0</v>
      </c>
      <c r="G18" s="346">
        <v>0</v>
      </c>
      <c r="H18" s="346">
        <v>0</v>
      </c>
      <c r="I18" s="346">
        <v>0</v>
      </c>
      <c r="J18" s="346">
        <v>0</v>
      </c>
      <c r="K18" s="346">
        <v>0</v>
      </c>
      <c r="L18" s="346">
        <v>0</v>
      </c>
      <c r="M18" s="346">
        <v>0</v>
      </c>
      <c r="N18" s="346">
        <v>0</v>
      </c>
      <c r="O18" s="346">
        <v>0</v>
      </c>
      <c r="P18" s="346">
        <v>0</v>
      </c>
      <c r="Q18" s="346">
        <v>0</v>
      </c>
      <c r="R18" s="346">
        <v>0</v>
      </c>
      <c r="S18" s="346">
        <v>0</v>
      </c>
      <c r="T18" s="346">
        <v>0</v>
      </c>
      <c r="U18" s="346">
        <v>0</v>
      </c>
      <c r="V18" s="346">
        <v>0</v>
      </c>
      <c r="W18" s="346">
        <v>0</v>
      </c>
      <c r="X18" s="346">
        <v>0</v>
      </c>
      <c r="Y18" s="346">
        <v>0</v>
      </c>
      <c r="Z18" s="346">
        <v>0</v>
      </c>
      <c r="AA18" s="346">
        <v>0</v>
      </c>
      <c r="AB18" s="346">
        <v>0</v>
      </c>
      <c r="AC18" s="346">
        <v>0</v>
      </c>
      <c r="AD18" s="346">
        <v>0</v>
      </c>
      <c r="AE18" s="346">
        <v>0</v>
      </c>
      <c r="AF18" s="346">
        <v>0</v>
      </c>
      <c r="AG18" s="346">
        <v>0</v>
      </c>
      <c r="AH18" s="346">
        <v>0</v>
      </c>
      <c r="AI18" s="346">
        <v>0</v>
      </c>
      <c r="AJ18" s="346">
        <v>0</v>
      </c>
      <c r="AK18" s="346">
        <v>0</v>
      </c>
      <c r="AL18" s="346">
        <v>0</v>
      </c>
      <c r="AM18" s="346">
        <v>2514.656242579194</v>
      </c>
      <c r="AN18" s="346">
        <v>3618.2568098911274</v>
      </c>
      <c r="AO18" s="346">
        <v>4814.791533169273</v>
      </c>
      <c r="AP18" s="346">
        <v>6461.0210266609674</v>
      </c>
      <c r="AQ18" s="346">
        <v>7813.978667858989</v>
      </c>
      <c r="AR18" s="346">
        <v>8103.9233532753251</v>
      </c>
      <c r="AS18" s="346">
        <v>8124.2695991912669</v>
      </c>
      <c r="AT18" s="346">
        <v>8496.2169535470912</v>
      </c>
      <c r="AU18" s="346">
        <v>8580.0439576156969</v>
      </c>
      <c r="AV18" s="346">
        <v>9070.1750344336488</v>
      </c>
      <c r="AW18" s="346">
        <v>9811.2361124725521</v>
      </c>
      <c r="AX18" s="346">
        <v>10319.414332746943</v>
      </c>
    </row>
    <row r="19" spans="1:53" s="123" customFormat="1">
      <c r="A19" s="125"/>
      <c r="B19" s="125" t="s">
        <v>164</v>
      </c>
      <c r="C19" s="202">
        <v>7087.9748667766671</v>
      </c>
      <c r="D19" s="202">
        <v>8585.4388483677631</v>
      </c>
      <c r="E19" s="202">
        <v>8313.8326013164678</v>
      </c>
      <c r="F19" s="202">
        <v>7903.3819322465006</v>
      </c>
      <c r="G19" s="202">
        <v>7811.9954433309304</v>
      </c>
      <c r="H19" s="202">
        <v>7087.8950569057934</v>
      </c>
      <c r="I19" s="202">
        <v>7372.1254385934499</v>
      </c>
      <c r="J19" s="202">
        <v>8570.6696053916385</v>
      </c>
      <c r="K19" s="202">
        <v>10085.104738076498</v>
      </c>
      <c r="L19" s="202">
        <v>13690.644877038278</v>
      </c>
      <c r="M19" s="202">
        <v>18127.774933339617</v>
      </c>
      <c r="N19" s="202">
        <v>18404.541432585047</v>
      </c>
      <c r="O19" s="202">
        <v>16038.039087584535</v>
      </c>
      <c r="P19" s="202">
        <v>17601.695366892232</v>
      </c>
      <c r="Q19" s="202">
        <v>18851.394757704671</v>
      </c>
      <c r="R19" s="202">
        <v>18628.15728873976</v>
      </c>
      <c r="S19" s="202">
        <v>18497.188330867801</v>
      </c>
      <c r="T19" s="202">
        <v>19715.085423193585</v>
      </c>
      <c r="U19" s="202">
        <v>19818.866831552994</v>
      </c>
      <c r="V19" s="202">
        <v>19528.121279316543</v>
      </c>
      <c r="W19" s="202">
        <v>19620.988980163707</v>
      </c>
      <c r="X19" s="202">
        <v>20368.470963251264</v>
      </c>
      <c r="Y19" s="202">
        <v>20636.765914615429</v>
      </c>
      <c r="Z19" s="202">
        <v>27729.094831843846</v>
      </c>
      <c r="AA19" s="202">
        <v>36973.587655824602</v>
      </c>
      <c r="AB19" s="202">
        <v>41536.75044472186</v>
      </c>
      <c r="AC19" s="202">
        <v>44443.133291287937</v>
      </c>
      <c r="AD19" s="202">
        <v>45804.040016834195</v>
      </c>
      <c r="AE19" s="202">
        <v>46851.062394434892</v>
      </c>
      <c r="AF19" s="202">
        <v>48079.06669620506</v>
      </c>
      <c r="AG19" s="202">
        <v>48625.870548580118</v>
      </c>
      <c r="AH19" s="202">
        <v>51623.706749710786</v>
      </c>
      <c r="AI19" s="202">
        <v>58241.284886978538</v>
      </c>
      <c r="AJ19" s="202">
        <v>65901.351525401289</v>
      </c>
      <c r="AK19" s="202">
        <v>70677.138651075555</v>
      </c>
      <c r="AL19" s="202">
        <v>72440.73657550021</v>
      </c>
      <c r="AM19" s="202">
        <v>73618.888414036395</v>
      </c>
      <c r="AN19" s="202">
        <v>80668.999065111188</v>
      </c>
      <c r="AO19" s="202">
        <v>96181.77076133345</v>
      </c>
      <c r="AP19" s="202">
        <v>113717.08521538482</v>
      </c>
      <c r="AQ19" s="202">
        <v>119243.28751729077</v>
      </c>
      <c r="AR19" s="202">
        <v>115973.67772426885</v>
      </c>
      <c r="AS19" s="202">
        <v>109761.91880285768</v>
      </c>
      <c r="AT19" s="202">
        <v>106184.6436225864</v>
      </c>
      <c r="AU19" s="202">
        <v>100295.95893978383</v>
      </c>
      <c r="AV19" s="202">
        <v>97982.728083389025</v>
      </c>
      <c r="AW19" s="202">
        <v>96300.27131019716</v>
      </c>
      <c r="AX19" s="202">
        <v>93902.545347338571</v>
      </c>
    </row>
    <row r="20" spans="1:53" s="123" customFormat="1">
      <c r="A20" s="125"/>
      <c r="B20" s="125"/>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202"/>
      <c r="AV20" s="202"/>
      <c r="AW20" s="202"/>
      <c r="AX20" s="202"/>
    </row>
    <row r="21" spans="1:53" s="123" customFormat="1">
      <c r="A21" s="125" t="s">
        <v>165</v>
      </c>
      <c r="C21" s="346">
        <v>919.76142702564107</v>
      </c>
      <c r="D21" s="346">
        <v>1880.6541501719898</v>
      </c>
      <c r="E21" s="346">
        <v>1590.0866241050119</v>
      </c>
      <c r="F21" s="346">
        <v>1493.0288306997743</v>
      </c>
      <c r="G21" s="346">
        <v>1336.4126356275303</v>
      </c>
      <c r="H21" s="346">
        <v>1893.7042398523986</v>
      </c>
      <c r="I21" s="346">
        <v>1668.917509632224</v>
      </c>
      <c r="J21" s="346">
        <v>1562.2162262295083</v>
      </c>
      <c r="K21" s="346">
        <v>1616.2656982039573</v>
      </c>
      <c r="L21" s="346">
        <v>1831.7862117373461</v>
      </c>
      <c r="M21" s="346">
        <v>1621.2173820072553</v>
      </c>
      <c r="N21" s="346">
        <v>1459.0929171834061</v>
      </c>
      <c r="O21" s="346">
        <v>1315.3418795897437</v>
      </c>
      <c r="P21" s="346">
        <v>1431.0865845645644</v>
      </c>
      <c r="Q21" s="346">
        <v>1301.4244036119119</v>
      </c>
      <c r="R21" s="346">
        <v>1340.6438739703156</v>
      </c>
      <c r="S21" s="346">
        <v>1260.7194356347031</v>
      </c>
      <c r="T21" s="346">
        <v>1271.1276661862917</v>
      </c>
      <c r="U21" s="346">
        <v>1215.1466238649789</v>
      </c>
      <c r="V21" s="346">
        <v>1198.3435662540192</v>
      </c>
      <c r="W21" s="346">
        <v>1128.1912669785274</v>
      </c>
      <c r="X21" s="346">
        <v>1068.4657284434657</v>
      </c>
      <c r="Y21" s="346">
        <v>1071.12952627758</v>
      </c>
      <c r="Z21" s="346">
        <v>1045.097214099723</v>
      </c>
      <c r="AA21" s="346">
        <v>1015.7414864016173</v>
      </c>
      <c r="AB21" s="346">
        <v>987.04135816393443</v>
      </c>
      <c r="AC21" s="346">
        <v>958.81740712101907</v>
      </c>
      <c r="AD21" s="346">
        <v>1242.4422272149534</v>
      </c>
      <c r="AE21" s="346">
        <v>1221.8571185539217</v>
      </c>
      <c r="AF21" s="346">
        <v>1248.3381157288545</v>
      </c>
      <c r="AG21" s="346">
        <v>1317.9232909259258</v>
      </c>
      <c r="AH21" s="346">
        <v>1383.2188008112676</v>
      </c>
      <c r="AI21" s="346">
        <v>1366.9361286840647</v>
      </c>
      <c r="AJ21" s="346">
        <v>1331.4281911908645</v>
      </c>
      <c r="AK21" s="346">
        <v>1284.5074266420274</v>
      </c>
      <c r="AL21" s="346">
        <v>1232.6415754554757</v>
      </c>
      <c r="AM21" s="346">
        <v>1171.5806795085996</v>
      </c>
      <c r="AN21" s="346">
        <v>1144.4758199703313</v>
      </c>
      <c r="AO21" s="346">
        <v>1083.8716867487408</v>
      </c>
      <c r="AP21" s="346">
        <v>1105.346595864426</v>
      </c>
      <c r="AQ21" s="346">
        <v>1093.9136482104113</v>
      </c>
      <c r="AR21" s="346">
        <v>1053.6268923168172</v>
      </c>
      <c r="AS21" s="346">
        <v>1031.3142406243453</v>
      </c>
      <c r="AT21" s="346">
        <v>1027.7122183256563</v>
      </c>
      <c r="AU21" s="346">
        <v>1008.2594067911857</v>
      </c>
      <c r="AV21" s="346">
        <v>1006.5525977691555</v>
      </c>
      <c r="AW21" s="346">
        <v>976.10155639588288</v>
      </c>
      <c r="AX21" s="346">
        <v>959.59699999999998</v>
      </c>
    </row>
    <row r="22" spans="1:53" s="123" customFormat="1">
      <c r="A22" s="348" t="s">
        <v>166</v>
      </c>
      <c r="B22" s="125"/>
      <c r="C22" s="346">
        <v>0</v>
      </c>
      <c r="D22" s="346">
        <v>0</v>
      </c>
      <c r="E22" s="346">
        <v>0</v>
      </c>
      <c r="F22" s="346">
        <v>0</v>
      </c>
      <c r="G22" s="346">
        <v>0</v>
      </c>
      <c r="H22" s="346">
        <v>0</v>
      </c>
      <c r="I22" s="346">
        <v>0</v>
      </c>
      <c r="J22" s="346">
        <v>0</v>
      </c>
      <c r="K22" s="346">
        <v>0</v>
      </c>
      <c r="L22" s="346">
        <v>0</v>
      </c>
      <c r="M22" s="346">
        <v>0</v>
      </c>
      <c r="N22" s="346">
        <v>0</v>
      </c>
      <c r="O22" s="346">
        <v>0</v>
      </c>
      <c r="P22" s="346">
        <v>0</v>
      </c>
      <c r="Q22" s="346">
        <v>0</v>
      </c>
      <c r="R22" s="346">
        <v>0</v>
      </c>
      <c r="S22" s="346">
        <v>0</v>
      </c>
      <c r="T22" s="346">
        <v>0</v>
      </c>
      <c r="U22" s="346">
        <v>0</v>
      </c>
      <c r="V22" s="346">
        <v>0</v>
      </c>
      <c r="W22" s="346">
        <v>0</v>
      </c>
      <c r="X22" s="346">
        <v>0</v>
      </c>
      <c r="Y22" s="346">
        <v>0</v>
      </c>
      <c r="Z22" s="346">
        <v>0</v>
      </c>
      <c r="AA22" s="346">
        <v>0</v>
      </c>
      <c r="AB22" s="346">
        <v>0</v>
      </c>
      <c r="AC22" s="346">
        <v>0</v>
      </c>
      <c r="AD22" s="346">
        <v>2420</v>
      </c>
      <c r="AE22" s="346">
        <v>5710</v>
      </c>
      <c r="AF22" s="346">
        <v>6580</v>
      </c>
      <c r="AG22" s="346">
        <v>6530</v>
      </c>
      <c r="AH22" s="346">
        <v>7030</v>
      </c>
      <c r="AI22" s="346">
        <v>7960</v>
      </c>
      <c r="AJ22" s="346">
        <v>8710</v>
      </c>
      <c r="AK22" s="346">
        <v>8960</v>
      </c>
      <c r="AL22" s="346">
        <v>9040</v>
      </c>
      <c r="AM22" s="346">
        <v>9000</v>
      </c>
      <c r="AN22" s="346">
        <v>9060</v>
      </c>
      <c r="AO22" s="346">
        <v>13770</v>
      </c>
      <c r="AP22" s="346">
        <v>21370</v>
      </c>
      <c r="AQ22" s="346">
        <v>24120</v>
      </c>
      <c r="AR22" s="346">
        <v>21850</v>
      </c>
      <c r="AS22" s="346">
        <v>19680</v>
      </c>
      <c r="AT22" s="346">
        <v>19350</v>
      </c>
      <c r="AU22" s="346">
        <v>18510</v>
      </c>
      <c r="AV22" s="346">
        <v>17610</v>
      </c>
      <c r="AW22" s="346">
        <v>17000</v>
      </c>
      <c r="AX22" s="346">
        <v>16990</v>
      </c>
    </row>
    <row r="23" spans="1:53" s="123" customFormat="1">
      <c r="A23" s="125" t="s">
        <v>452</v>
      </c>
      <c r="C23" s="202">
        <v>16481.711640376892</v>
      </c>
      <c r="D23" s="202">
        <v>18631.837516099411</v>
      </c>
      <c r="E23" s="202">
        <v>22763.523366441495</v>
      </c>
      <c r="F23" s="202">
        <v>23759.496956875082</v>
      </c>
      <c r="G23" s="202">
        <v>29143.893644012533</v>
      </c>
      <c r="H23" s="202">
        <v>33653.41002016126</v>
      </c>
      <c r="I23" s="202">
        <v>29864.053903432407</v>
      </c>
      <c r="J23" s="202">
        <v>28747.131785145044</v>
      </c>
      <c r="K23" s="202">
        <v>27227.622062127281</v>
      </c>
      <c r="L23" s="202">
        <v>32651.028533848446</v>
      </c>
      <c r="M23" s="202">
        <v>33788.330486064988</v>
      </c>
      <c r="N23" s="202">
        <v>31427.049093766062</v>
      </c>
      <c r="O23" s="202">
        <v>28571.326024394082</v>
      </c>
      <c r="P23" s="202">
        <v>29610.969460623648</v>
      </c>
      <c r="Q23" s="202">
        <v>30713.197788897298</v>
      </c>
      <c r="R23" s="202">
        <v>31244.617028247885</v>
      </c>
      <c r="S23" s="202">
        <v>30483.61315305475</v>
      </c>
      <c r="T23" s="202">
        <v>32048.240989659109</v>
      </c>
      <c r="U23" s="202">
        <v>33056.235762728254</v>
      </c>
      <c r="V23" s="202">
        <v>32521.702488204584</v>
      </c>
      <c r="W23" s="202">
        <v>32260.86517919596</v>
      </c>
      <c r="X23" s="202">
        <v>34431.225113432207</v>
      </c>
      <c r="Y23" s="202">
        <v>35240.41714458169</v>
      </c>
      <c r="Z23" s="202">
        <v>41236.777212031215</v>
      </c>
      <c r="AA23" s="202">
        <v>49862.68472140692</v>
      </c>
      <c r="AB23" s="202">
        <v>53983.357757859631</v>
      </c>
      <c r="AC23" s="202">
        <v>56939.423005328288</v>
      </c>
      <c r="AD23" s="202">
        <v>61634.062346629609</v>
      </c>
      <c r="AE23" s="202">
        <v>67323.848343674093</v>
      </c>
      <c r="AF23" s="202">
        <v>69095.433029559266</v>
      </c>
      <c r="AG23" s="202">
        <v>70537.068599924736</v>
      </c>
      <c r="AH23" s="202">
        <v>77030.163276251464</v>
      </c>
      <c r="AI23" s="202">
        <v>87130.497265231723</v>
      </c>
      <c r="AJ23" s="202">
        <v>96984.021051825766</v>
      </c>
      <c r="AK23" s="202">
        <v>102161.20606250632</v>
      </c>
      <c r="AL23" s="202">
        <v>102940.93611708436</v>
      </c>
      <c r="AM23" s="202">
        <v>104030.47083031056</v>
      </c>
      <c r="AN23" s="202">
        <v>113040.08560253374</v>
      </c>
      <c r="AO23" s="202">
        <v>136732.04549558845</v>
      </c>
      <c r="AP23" s="202">
        <v>180943.60981492401</v>
      </c>
      <c r="AQ23" s="202">
        <v>197579.02654168525</v>
      </c>
      <c r="AR23" s="202">
        <v>186947.01548317837</v>
      </c>
      <c r="AS23" s="202">
        <v>177977.70209581382</v>
      </c>
      <c r="AT23" s="202">
        <v>172895.71876374149</v>
      </c>
      <c r="AU23" s="202">
        <v>164727.9734358493</v>
      </c>
      <c r="AV23" s="202">
        <v>159595.57595198197</v>
      </c>
      <c r="AW23" s="202">
        <v>154630.45448155966</v>
      </c>
      <c r="AX23" s="202">
        <v>153540.46928628857</v>
      </c>
    </row>
    <row r="24" spans="1:53" s="123" customFormat="1">
      <c r="A24" s="125"/>
      <c r="B24" s="125"/>
      <c r="C24" s="346"/>
      <c r="D24" s="346"/>
      <c r="E24" s="346"/>
      <c r="F24" s="346"/>
      <c r="G24" s="346"/>
      <c r="H24" s="346"/>
      <c r="I24" s="346"/>
      <c r="J24" s="346"/>
      <c r="K24" s="346"/>
      <c r="L24" s="346"/>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c r="AP24" s="346"/>
      <c r="AQ24" s="346"/>
      <c r="AR24" s="346"/>
      <c r="AS24" s="346"/>
      <c r="AT24" s="346"/>
      <c r="AU24" s="346"/>
      <c r="AV24" s="346"/>
      <c r="AW24" s="346"/>
    </row>
    <row r="25" spans="1:53" s="123" customFormat="1">
      <c r="A25" s="123" t="s">
        <v>453</v>
      </c>
      <c r="B25" s="125"/>
      <c r="C25" s="349">
        <v>1481.2691282051283</v>
      </c>
      <c r="D25" s="349">
        <v>1647.9450614250611</v>
      </c>
      <c r="E25" s="349">
        <v>1898.6980906921242</v>
      </c>
      <c r="F25" s="349">
        <v>2010.7086124639729</v>
      </c>
      <c r="G25" s="349">
        <v>2183.0451536032388</v>
      </c>
      <c r="H25" s="349">
        <v>2297.6463033210334</v>
      </c>
      <c r="I25" s="349">
        <v>2785.9647679159366</v>
      </c>
      <c r="J25" s="349">
        <v>2951.264415442623</v>
      </c>
      <c r="K25" s="349">
        <v>2933.1547651750379</v>
      </c>
      <c r="L25" s="349">
        <v>2887.8619978385773</v>
      </c>
      <c r="M25" s="349">
        <v>2580.3641121644496</v>
      </c>
      <c r="N25" s="349">
        <v>2662.5234258515288</v>
      </c>
      <c r="O25" s="349">
        <v>2754.1287113230774</v>
      </c>
      <c r="P25" s="349">
        <v>2902.0274663263262</v>
      </c>
      <c r="Q25" s="349">
        <v>3173.7363179442846</v>
      </c>
      <c r="R25" s="349">
        <v>3291.5042765120593</v>
      </c>
      <c r="S25" s="349">
        <v>3536.7575475433791</v>
      </c>
      <c r="T25" s="349">
        <v>3486.4495702636204</v>
      </c>
      <c r="U25" s="349">
        <v>3542.125719662447</v>
      </c>
      <c r="V25" s="349">
        <v>3652.6695372829581</v>
      </c>
      <c r="W25" s="349">
        <v>3621.2296769631903</v>
      </c>
      <c r="X25" s="349">
        <v>3583.6239059030836</v>
      </c>
      <c r="Y25" s="349">
        <v>3846.2483724128115</v>
      </c>
      <c r="Z25" s="349">
        <v>4240.1461367728534</v>
      </c>
      <c r="AA25" s="349">
        <v>4717.174909350485</v>
      </c>
      <c r="AB25" s="349">
        <v>4676.9141799250101</v>
      </c>
      <c r="AC25" s="349">
        <v>4818.9215107929931</v>
      </c>
      <c r="AD25" s="349">
        <v>5169.0781234873521</v>
      </c>
      <c r="AE25" s="349">
        <v>5529.048162680625</v>
      </c>
      <c r="AF25" s="349">
        <v>6094.0124418137739</v>
      </c>
      <c r="AG25" s="349">
        <v>6630.8266508692359</v>
      </c>
      <c r="AH25" s="349">
        <v>7089.1665597246201</v>
      </c>
      <c r="AI25" s="349">
        <v>7861.0822253125498</v>
      </c>
      <c r="AJ25" s="349">
        <v>8208.0066131079711</v>
      </c>
      <c r="AK25" s="349">
        <v>8638.6573404040337</v>
      </c>
      <c r="AL25" s="349">
        <v>8822.7315792008067</v>
      </c>
      <c r="AM25" s="349">
        <v>9192.7616797514584</v>
      </c>
      <c r="AN25" s="349">
        <v>9457.9754154183647</v>
      </c>
      <c r="AO25" s="349">
        <v>9529.6900544368254</v>
      </c>
      <c r="AP25" s="349">
        <v>10087.969619006126</v>
      </c>
      <c r="AQ25" s="349">
        <v>10377.924111416387</v>
      </c>
      <c r="AR25" s="349">
        <v>10181.906241028701</v>
      </c>
      <c r="AS25" s="349">
        <v>10247.899198465439</v>
      </c>
      <c r="AT25" s="349">
        <v>10414.292561436172</v>
      </c>
      <c r="AU25" s="349">
        <v>10796.197774141045</v>
      </c>
      <c r="AV25" s="349">
        <v>11014.25743063425</v>
      </c>
      <c r="AW25" s="349">
        <v>11177.765160398874</v>
      </c>
      <c r="AX25" s="349">
        <v>11177.765160398874</v>
      </c>
    </row>
    <row r="26" spans="1:53" s="123" customFormat="1">
      <c r="A26" s="123" t="s">
        <v>454</v>
      </c>
      <c r="C26" s="349">
        <v>5272.3138461538456</v>
      </c>
      <c r="D26" s="349">
        <v>5653.5341523341513</v>
      </c>
      <c r="E26" s="349">
        <v>5725.3050119331738</v>
      </c>
      <c r="F26" s="349">
        <v>5580.899774266366</v>
      </c>
      <c r="G26" s="349">
        <v>5052.3037570850202</v>
      </c>
      <c r="H26" s="349">
        <v>5284.1258302583028</v>
      </c>
      <c r="I26" s="349">
        <v>5144.3642732049038</v>
      </c>
      <c r="J26" s="349">
        <v>4935.8488524590166</v>
      </c>
      <c r="K26" s="349">
        <v>4769.0423135464225</v>
      </c>
      <c r="L26" s="349">
        <v>4887.8171961696307</v>
      </c>
      <c r="M26" s="349">
        <v>4795.0824667472789</v>
      </c>
      <c r="N26" s="349">
        <v>4676.5884279475986</v>
      </c>
      <c r="O26" s="349">
        <v>4919.9409304734609</v>
      </c>
      <c r="P26" s="349">
        <v>5585.6490038373013</v>
      </c>
      <c r="Q26" s="349">
        <v>6019.7133525456293</v>
      </c>
      <c r="R26" s="349">
        <v>6721.3966604823754</v>
      </c>
      <c r="S26" s="349">
        <v>7533.5965296803652</v>
      </c>
      <c r="T26" s="349">
        <v>8195.3836555360285</v>
      </c>
      <c r="U26" s="349">
        <v>8221.5044725738389</v>
      </c>
      <c r="V26" s="349">
        <v>9740.2789389067511</v>
      </c>
      <c r="W26" s="349">
        <v>11507.194631901841</v>
      </c>
      <c r="X26" s="349">
        <v>12742.531130690162</v>
      </c>
      <c r="Y26" s="349">
        <v>13816.035444839858</v>
      </c>
      <c r="Z26" s="349">
        <v>15002.466066481995</v>
      </c>
      <c r="AA26" s="349">
        <v>15950.678032345015</v>
      </c>
      <c r="AB26" s="349">
        <v>16757.808786885245</v>
      </c>
      <c r="AC26" s="349">
        <v>17852.22738853503</v>
      </c>
      <c r="AD26" s="349">
        <v>19186.341931464176</v>
      </c>
      <c r="AE26" s="349">
        <v>20803.810171568632</v>
      </c>
      <c r="AF26" s="349">
        <v>22481.545650869826</v>
      </c>
      <c r="AG26" s="349">
        <v>23005.350925925923</v>
      </c>
      <c r="AH26" s="349">
        <v>23361.5483943662</v>
      </c>
      <c r="AI26" s="349">
        <v>24002.891504719602</v>
      </c>
      <c r="AJ26" s="349">
        <v>26421.438493336474</v>
      </c>
      <c r="AK26" s="349">
        <v>27957.848615235853</v>
      </c>
      <c r="AL26" s="349">
        <v>29829.069535373634</v>
      </c>
      <c r="AM26" s="349">
        <v>31471.185303653747</v>
      </c>
      <c r="AN26" s="349">
        <v>33543.094114533218</v>
      </c>
      <c r="AO26" s="349">
        <v>35257.192614387575</v>
      </c>
      <c r="AP26" s="349">
        <v>39842.244850938012</v>
      </c>
      <c r="AQ26" s="349">
        <v>43032.029154029289</v>
      </c>
      <c r="AR26" s="349">
        <v>45139.769715121307</v>
      </c>
      <c r="AS26" s="349">
        <v>48362.050560080992</v>
      </c>
      <c r="AT26" s="349">
        <v>50632.154362479312</v>
      </c>
      <c r="AU26" s="349">
        <v>53198.877686991676</v>
      </c>
      <c r="AV26" s="349">
        <v>56064.392783320378</v>
      </c>
      <c r="AW26" s="349">
        <v>58268.880110225546</v>
      </c>
      <c r="AX26" s="349">
        <v>60033.24654635456</v>
      </c>
    </row>
    <row r="27" spans="1:53" s="123" customFormat="1">
      <c r="A27" s="123" t="s">
        <v>455</v>
      </c>
      <c r="C27" s="349">
        <v>0</v>
      </c>
      <c r="D27" s="349">
        <v>0</v>
      </c>
      <c r="E27" s="349">
        <v>0</v>
      </c>
      <c r="F27" s="349">
        <v>0</v>
      </c>
      <c r="G27" s="349">
        <v>0</v>
      </c>
      <c r="H27" s="349">
        <v>0</v>
      </c>
      <c r="I27" s="349">
        <v>0</v>
      </c>
      <c r="J27" s="349">
        <v>0</v>
      </c>
      <c r="K27" s="349">
        <v>0</v>
      </c>
      <c r="L27" s="349">
        <v>0</v>
      </c>
      <c r="M27" s="349">
        <v>0</v>
      </c>
      <c r="N27" s="349">
        <v>0</v>
      </c>
      <c r="O27" s="349">
        <v>0</v>
      </c>
      <c r="P27" s="349">
        <v>0</v>
      </c>
      <c r="Q27" s="349">
        <v>0</v>
      </c>
      <c r="R27" s="349">
        <v>0</v>
      </c>
      <c r="S27" s="349">
        <v>0</v>
      </c>
      <c r="T27" s="349">
        <v>0</v>
      </c>
      <c r="U27" s="350">
        <v>1450</v>
      </c>
      <c r="V27" s="350">
        <v>2420</v>
      </c>
      <c r="W27" s="350">
        <v>3790</v>
      </c>
      <c r="X27" s="350">
        <v>4350</v>
      </c>
      <c r="Y27" s="350">
        <v>4900</v>
      </c>
      <c r="Z27" s="350">
        <v>4780</v>
      </c>
      <c r="AA27" s="350">
        <v>4670</v>
      </c>
      <c r="AB27" s="350">
        <v>4560</v>
      </c>
      <c r="AC27" s="350">
        <v>5180</v>
      </c>
      <c r="AD27" s="350">
        <v>5930</v>
      </c>
      <c r="AE27" s="350">
        <v>6820</v>
      </c>
      <c r="AF27" s="350">
        <v>7830</v>
      </c>
      <c r="AG27" s="350">
        <v>8290</v>
      </c>
      <c r="AH27" s="350">
        <v>8840</v>
      </c>
      <c r="AI27" s="350">
        <v>9550</v>
      </c>
      <c r="AJ27" s="350">
        <v>10250</v>
      </c>
      <c r="AK27" s="350">
        <v>11010</v>
      </c>
      <c r="AL27" s="350">
        <v>11810</v>
      </c>
      <c r="AM27" s="350">
        <v>12560</v>
      </c>
      <c r="AN27" s="581">
        <v>13540</v>
      </c>
      <c r="AO27" s="581">
        <v>13830</v>
      </c>
      <c r="AP27" s="581">
        <v>14140</v>
      </c>
      <c r="AQ27" s="581">
        <v>14920</v>
      </c>
      <c r="AR27" s="581">
        <v>15270</v>
      </c>
      <c r="AS27" s="581">
        <v>15410</v>
      </c>
      <c r="AT27" s="581">
        <v>15470</v>
      </c>
      <c r="AU27" s="581">
        <v>15520</v>
      </c>
      <c r="AV27" s="581">
        <v>15870</v>
      </c>
      <c r="AW27" s="581">
        <v>16130</v>
      </c>
      <c r="AX27" s="581">
        <v>16540</v>
      </c>
    </row>
    <row r="28" spans="1:53" s="123" customFormat="1">
      <c r="A28" s="125" t="s">
        <v>456</v>
      </c>
      <c r="B28" s="125"/>
      <c r="C28" s="205">
        <v>23235.294614735867</v>
      </c>
      <c r="D28" s="205">
        <v>25933.316729858623</v>
      </c>
      <c r="E28" s="205">
        <v>30387.526469066794</v>
      </c>
      <c r="F28" s="205">
        <v>31351.105343605421</v>
      </c>
      <c r="G28" s="205">
        <v>36379.242554700788</v>
      </c>
      <c r="H28" s="205">
        <v>41235.182153740592</v>
      </c>
      <c r="I28" s="205">
        <v>37794.382944553246</v>
      </c>
      <c r="J28" s="205">
        <v>36634.245053046681</v>
      </c>
      <c r="K28" s="205">
        <v>34929.81914084874</v>
      </c>
      <c r="L28" s="205">
        <v>40426.70772785665</v>
      </c>
      <c r="M28" s="205">
        <v>41163.777064976712</v>
      </c>
      <c r="N28" s="205">
        <v>38766.160947565193</v>
      </c>
      <c r="O28" s="205">
        <v>36245.39566619062</v>
      </c>
      <c r="P28" s="205">
        <v>38098.645930787272</v>
      </c>
      <c r="Q28" s="205">
        <v>39906.647459387212</v>
      </c>
      <c r="R28" s="205">
        <v>41257.517965242318</v>
      </c>
      <c r="S28" s="205">
        <v>41553.967230278489</v>
      </c>
      <c r="T28" s="205">
        <v>43730.074215458764</v>
      </c>
      <c r="U28" s="205">
        <v>46269.865954964545</v>
      </c>
      <c r="V28" s="205">
        <v>48334.650964394299</v>
      </c>
      <c r="W28" s="205">
        <v>51179.289488060989</v>
      </c>
      <c r="X28" s="205">
        <v>55107.380150025456</v>
      </c>
      <c r="Y28" s="205">
        <v>57802.700961834358</v>
      </c>
      <c r="Z28" s="205">
        <v>65259.389415286067</v>
      </c>
      <c r="AA28" s="205">
        <v>75200.537663102412</v>
      </c>
      <c r="AB28" s="205">
        <v>79978.080724669882</v>
      </c>
      <c r="AC28" s="205">
        <v>84790.571904656303</v>
      </c>
      <c r="AD28" s="205">
        <v>91919.482401581146</v>
      </c>
      <c r="AE28" s="205">
        <v>100476.70667792336</v>
      </c>
      <c r="AF28" s="205">
        <v>105500.99112224286</v>
      </c>
      <c r="AG28" s="205">
        <v>108463.2461767199</v>
      </c>
      <c r="AH28" s="205">
        <v>116320.87823034228</v>
      </c>
      <c r="AI28" s="205">
        <v>128544.47099526388</v>
      </c>
      <c r="AJ28" s="205">
        <v>141863.4661582702</v>
      </c>
      <c r="AK28" s="205">
        <v>149767.71201814621</v>
      </c>
      <c r="AL28" s="205">
        <v>153402.7372316588</v>
      </c>
      <c r="AM28" s="205">
        <v>157254.41781371576</v>
      </c>
      <c r="AN28" s="205">
        <v>169581.15513248532</v>
      </c>
      <c r="AO28" s="205">
        <v>195348.92816441285</v>
      </c>
      <c r="AP28" s="205">
        <v>245013.82428486814</v>
      </c>
      <c r="AQ28" s="205">
        <v>265908.97980713093</v>
      </c>
      <c r="AR28" s="205">
        <v>257538.69143932837</v>
      </c>
      <c r="AS28" s="205">
        <v>251997.65185436024</v>
      </c>
      <c r="AT28" s="205">
        <v>249412.16568765696</v>
      </c>
      <c r="AU28" s="205">
        <v>244243.04889698201</v>
      </c>
      <c r="AV28" s="205">
        <v>242544.22616593662</v>
      </c>
      <c r="AW28" s="205">
        <v>240207.09975218409</v>
      </c>
      <c r="AX28" s="205">
        <v>241291.480993042</v>
      </c>
    </row>
    <row r="29" spans="1:53" s="123" customFormat="1">
      <c r="A29" s="125" t="s">
        <v>2</v>
      </c>
      <c r="B29" s="125"/>
      <c r="C29" s="349"/>
      <c r="D29" s="349"/>
      <c r="E29" s="349"/>
      <c r="F29" s="349"/>
      <c r="G29" s="349"/>
      <c r="H29" s="349"/>
      <c r="I29" s="349"/>
      <c r="J29" s="349"/>
      <c r="K29" s="349"/>
      <c r="L29" s="349"/>
      <c r="M29" s="349"/>
      <c r="N29" s="349"/>
      <c r="O29" s="349"/>
      <c r="P29" s="349"/>
      <c r="Q29" s="349"/>
      <c r="R29" s="349"/>
      <c r="S29" s="349"/>
      <c r="T29" s="349"/>
      <c r="U29" s="349"/>
      <c r="V29" s="349"/>
      <c r="W29" s="349"/>
      <c r="X29" s="349"/>
      <c r="Y29" s="349"/>
      <c r="Z29" s="349"/>
      <c r="AA29" s="349"/>
      <c r="AB29" s="349"/>
      <c r="AC29" s="349"/>
      <c r="AD29" s="349"/>
      <c r="AE29" s="349"/>
      <c r="AF29" s="349"/>
      <c r="AG29" s="349"/>
      <c r="AH29" s="349"/>
      <c r="AI29" s="349"/>
      <c r="AJ29" s="349"/>
      <c r="AK29" s="349"/>
      <c r="AL29" s="349"/>
      <c r="AM29" s="349"/>
      <c r="AN29" s="349"/>
      <c r="AO29" s="349"/>
      <c r="AP29" s="349"/>
      <c r="AQ29" s="349"/>
      <c r="AR29" s="349"/>
      <c r="AS29" s="349"/>
      <c r="AT29" s="349"/>
      <c r="AU29" s="349"/>
      <c r="AV29" s="349"/>
      <c r="AW29" s="349"/>
    </row>
    <row r="30" spans="1:53" s="125" customFormat="1">
      <c r="A30" s="123" t="s">
        <v>457</v>
      </c>
      <c r="C30" s="349">
        <v>0</v>
      </c>
      <c r="D30" s="349">
        <v>0</v>
      </c>
      <c r="E30" s="349">
        <v>0</v>
      </c>
      <c r="F30" s="349">
        <v>0</v>
      </c>
      <c r="G30" s="349">
        <v>0</v>
      </c>
      <c r="H30" s="349">
        <v>0</v>
      </c>
      <c r="I30" s="349">
        <v>0</v>
      </c>
      <c r="J30" s="349">
        <v>0</v>
      </c>
      <c r="K30" s="349">
        <v>0</v>
      </c>
      <c r="L30" s="349">
        <v>0</v>
      </c>
      <c r="M30" s="349">
        <v>0</v>
      </c>
      <c r="N30" s="349">
        <v>0</v>
      </c>
      <c r="O30" s="349">
        <v>0</v>
      </c>
      <c r="P30" s="349">
        <v>0</v>
      </c>
      <c r="Q30" s="349">
        <v>0</v>
      </c>
      <c r="R30" s="349">
        <v>0</v>
      </c>
      <c r="S30" s="349">
        <v>0</v>
      </c>
      <c r="T30" s="349">
        <v>0</v>
      </c>
      <c r="U30" s="349">
        <v>0</v>
      </c>
      <c r="V30" s="349">
        <v>0</v>
      </c>
      <c r="W30" s="349">
        <v>0</v>
      </c>
      <c r="X30" s="349">
        <v>0</v>
      </c>
      <c r="Y30" s="349">
        <v>0</v>
      </c>
      <c r="Z30" s="349">
        <v>0</v>
      </c>
      <c r="AA30" s="349">
        <v>0</v>
      </c>
      <c r="AB30" s="349">
        <v>2100</v>
      </c>
      <c r="AC30" s="349">
        <v>2900</v>
      </c>
      <c r="AD30" s="349">
        <v>3500</v>
      </c>
      <c r="AE30" s="349">
        <v>4300</v>
      </c>
      <c r="AF30" s="349">
        <v>6700</v>
      </c>
      <c r="AG30" s="349">
        <v>7200</v>
      </c>
      <c r="AH30" s="349">
        <v>8600</v>
      </c>
      <c r="AI30" s="349">
        <v>11200</v>
      </c>
      <c r="AJ30" s="349">
        <v>14400</v>
      </c>
      <c r="AK30" s="349">
        <v>18200</v>
      </c>
      <c r="AL30" s="349">
        <v>21400</v>
      </c>
      <c r="AM30" s="349">
        <v>24300</v>
      </c>
      <c r="AN30" s="349">
        <v>26300</v>
      </c>
      <c r="AO30" s="349">
        <v>12900</v>
      </c>
      <c r="AP30" s="349">
        <v>9200</v>
      </c>
      <c r="AQ30" s="349">
        <v>8500</v>
      </c>
      <c r="AR30" s="349">
        <v>8800</v>
      </c>
      <c r="AS30" s="349">
        <v>9800</v>
      </c>
      <c r="AT30" s="349">
        <v>10000</v>
      </c>
      <c r="AU30" s="349">
        <v>10500</v>
      </c>
      <c r="AV30" s="349">
        <v>10600</v>
      </c>
      <c r="AW30" s="349">
        <v>11200</v>
      </c>
      <c r="AX30" s="349">
        <v>11600</v>
      </c>
      <c r="AZ30" s="123"/>
      <c r="BA30" s="123"/>
    </row>
    <row r="31" spans="1:53" s="125" customFormat="1">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Z31" s="123"/>
      <c r="BA31" s="123"/>
    </row>
    <row r="32" spans="1:53" s="123" customFormat="1">
      <c r="A32" s="351" t="s">
        <v>458</v>
      </c>
      <c r="B32" s="13"/>
      <c r="C32" s="121">
        <v>23235.294614735867</v>
      </c>
      <c r="D32" s="121">
        <v>25933.316729858623</v>
      </c>
      <c r="E32" s="121">
        <v>30387.526469066794</v>
      </c>
      <c r="F32" s="121">
        <v>31351.105343605421</v>
      </c>
      <c r="G32" s="121">
        <v>36379.242554700788</v>
      </c>
      <c r="H32" s="121">
        <v>41235.182153740592</v>
      </c>
      <c r="I32" s="121">
        <v>37794.382944553246</v>
      </c>
      <c r="J32" s="121">
        <v>36634.245053046681</v>
      </c>
      <c r="K32" s="121">
        <v>34929.81914084874</v>
      </c>
      <c r="L32" s="121">
        <v>40426.70772785665</v>
      </c>
      <c r="M32" s="121">
        <v>41163.777064976712</v>
      </c>
      <c r="N32" s="121">
        <v>38766.160947565193</v>
      </c>
      <c r="O32" s="121">
        <v>36245.39566619062</v>
      </c>
      <c r="P32" s="121">
        <v>38098.645930787272</v>
      </c>
      <c r="Q32" s="121">
        <v>39906.647459387212</v>
      </c>
      <c r="R32" s="121">
        <v>41257.517965242318</v>
      </c>
      <c r="S32" s="121">
        <v>41553.967230278489</v>
      </c>
      <c r="T32" s="121">
        <v>43730.074215458764</v>
      </c>
      <c r="U32" s="121">
        <v>46269.865954964545</v>
      </c>
      <c r="V32" s="121">
        <v>48334.650964394299</v>
      </c>
      <c r="W32" s="121">
        <v>51179.289488060989</v>
      </c>
      <c r="X32" s="121">
        <v>55107.380150025456</v>
      </c>
      <c r="Y32" s="121">
        <v>57802.700961834358</v>
      </c>
      <c r="Z32" s="121">
        <v>65259.389415286067</v>
      </c>
      <c r="AA32" s="121">
        <v>75200.537663102412</v>
      </c>
      <c r="AB32" s="121">
        <v>82078.080724669882</v>
      </c>
      <c r="AC32" s="121">
        <v>87690.571904656303</v>
      </c>
      <c r="AD32" s="121">
        <v>95419.482401581146</v>
      </c>
      <c r="AE32" s="121">
        <v>104776.70667792336</v>
      </c>
      <c r="AF32" s="121">
        <v>112200.99112224286</v>
      </c>
      <c r="AG32" s="121">
        <v>115663.2461767199</v>
      </c>
      <c r="AH32" s="121">
        <v>124920.87823034228</v>
      </c>
      <c r="AI32" s="121">
        <v>139744.4709952639</v>
      </c>
      <c r="AJ32" s="121">
        <v>156263.4661582702</v>
      </c>
      <c r="AK32" s="121">
        <v>167967.71201814621</v>
      </c>
      <c r="AL32" s="121">
        <v>174802.7372316588</v>
      </c>
      <c r="AM32" s="121">
        <v>181554.41781371576</v>
      </c>
      <c r="AN32" s="121">
        <v>195881.15513248532</v>
      </c>
      <c r="AO32" s="121">
        <v>208248.92816441285</v>
      </c>
      <c r="AP32" s="121">
        <v>254213.82428486814</v>
      </c>
      <c r="AQ32" s="121">
        <v>274408.97980713093</v>
      </c>
      <c r="AR32" s="121">
        <v>266338.69143932837</v>
      </c>
      <c r="AS32" s="121">
        <v>261797.65185436024</v>
      </c>
      <c r="AT32" s="121">
        <v>259412.16568765696</v>
      </c>
      <c r="AU32" s="121">
        <v>254743.04889698201</v>
      </c>
      <c r="AV32" s="121">
        <v>253144.22616593662</v>
      </c>
      <c r="AW32" s="121">
        <v>251407.09975218409</v>
      </c>
      <c r="AX32" s="121">
        <v>252891.480993042</v>
      </c>
    </row>
    <row r="33" spans="1:52">
      <c r="A33" s="124"/>
      <c r="B33" s="124"/>
      <c r="C33" s="206"/>
      <c r="G33" s="207"/>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row>
    <row r="34" spans="1:52">
      <c r="A34" s="598" t="s">
        <v>600</v>
      </c>
    </row>
    <row r="35" spans="1:52" ht="27" customHeight="1">
      <c r="A35" s="598" t="s">
        <v>601</v>
      </c>
    </row>
    <row r="36" spans="1:52" ht="24.75" customHeight="1">
      <c r="A36" s="598" t="s">
        <v>537</v>
      </c>
    </row>
    <row r="37" spans="1:52">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row>
    <row r="39" spans="1:52" s="125" customFormat="1">
      <c r="C39" s="580"/>
      <c r="D39" s="580"/>
      <c r="E39" s="580"/>
      <c r="F39" s="580"/>
      <c r="G39" s="580"/>
      <c r="H39" s="580"/>
      <c r="I39" s="580"/>
      <c r="J39" s="580"/>
      <c r="K39" s="580"/>
      <c r="L39" s="580"/>
      <c r="M39" s="580"/>
      <c r="N39" s="580"/>
      <c r="O39" s="580"/>
      <c r="P39" s="580"/>
      <c r="Q39" s="580"/>
      <c r="R39" s="580"/>
      <c r="S39" s="580"/>
      <c r="T39" s="580"/>
      <c r="U39" s="580"/>
      <c r="V39" s="580"/>
      <c r="W39" s="580"/>
      <c r="X39" s="580"/>
      <c r="Y39" s="580"/>
      <c r="Z39" s="580"/>
      <c r="AA39" s="580"/>
      <c r="AB39" s="580"/>
      <c r="AC39" s="580"/>
      <c r="AD39" s="580"/>
      <c r="AE39" s="580"/>
      <c r="AF39" s="580"/>
      <c r="AG39" s="580"/>
      <c r="AH39" s="580"/>
      <c r="AI39" s="580"/>
      <c r="AJ39" s="580"/>
      <c r="AK39" s="580"/>
      <c r="AL39" s="580"/>
      <c r="AM39" s="580"/>
      <c r="AN39" s="580"/>
      <c r="AO39" s="580"/>
      <c r="AP39" s="580"/>
      <c r="AQ39" s="580"/>
      <c r="AR39" s="580"/>
      <c r="AS39" s="580"/>
      <c r="AT39" s="580"/>
      <c r="AU39" s="580"/>
      <c r="AV39" s="580"/>
      <c r="AW39" s="580"/>
      <c r="AX39" s="580"/>
    </row>
    <row r="41" spans="1:52">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Z41" s="118"/>
    </row>
    <row r="46" spans="1:52" s="125" customFormat="1"/>
    <row r="54" s="125" customFormat="1"/>
    <row r="58" s="125" customFormat="1"/>
    <row r="62" ht="24.75" customHeight="1"/>
    <row r="71" s="125" customFormat="1"/>
    <row r="78" s="125" customFormat="1"/>
    <row r="81" s="125" customFormat="1"/>
    <row r="86" s="125" customFormat="1"/>
    <row r="90" s="125" customFormat="1"/>
  </sheetData>
  <pageMargins left="0.75" right="0.75" top="1" bottom="1" header="0.5" footer="0.5"/>
  <pageSetup orientation="portrait" horizontalDpi="4294967292" verticalDpi="429496729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5C708-4A7D-4640-9227-F57FB2E85835}">
  <dimension ref="A1:Z31"/>
  <sheetViews>
    <sheetView zoomScale="80" zoomScaleNormal="80" zoomScalePageLayoutView="110" workbookViewId="0">
      <selection activeCell="A14" sqref="A14"/>
    </sheetView>
  </sheetViews>
  <sheetFormatPr defaultColWidth="8.7109375" defaultRowHeight="12.75"/>
  <cols>
    <col min="1" max="1" width="26.28515625" style="1" customWidth="1"/>
    <col min="2" max="16384" width="8.7109375" style="1"/>
  </cols>
  <sheetData>
    <row r="1" spans="1:26" ht="36" customHeight="1">
      <c r="A1" s="461" t="s">
        <v>564</v>
      </c>
      <c r="X1" s="21"/>
    </row>
    <row r="2" spans="1:26">
      <c r="A2" s="1166" t="s">
        <v>34</v>
      </c>
      <c r="B2" s="1166"/>
      <c r="C2" s="1166"/>
      <c r="D2" s="1166"/>
      <c r="E2" s="1166"/>
      <c r="F2" s="1166"/>
      <c r="G2" s="1166"/>
      <c r="H2" s="1166"/>
      <c r="I2" s="1166"/>
      <c r="J2" s="1166"/>
      <c r="K2" s="1166"/>
      <c r="L2" s="1166"/>
      <c r="M2" s="1166"/>
      <c r="N2" s="1166"/>
      <c r="O2" s="1166"/>
      <c r="P2" s="1166"/>
      <c r="Q2" s="1166"/>
      <c r="R2" s="1166"/>
      <c r="S2" s="1166"/>
      <c r="T2" s="1166"/>
      <c r="U2" s="1166"/>
      <c r="V2" s="1166"/>
    </row>
    <row r="3" spans="1:26">
      <c r="A3" s="462"/>
      <c r="B3" s="488" t="s">
        <v>8</v>
      </c>
      <c r="C3" s="488" t="s">
        <v>9</v>
      </c>
      <c r="D3" s="488" t="s">
        <v>10</v>
      </c>
      <c r="E3" s="488" t="s">
        <v>11</v>
      </c>
      <c r="F3" s="488" t="s">
        <v>12</v>
      </c>
      <c r="G3" s="488" t="s">
        <v>13</v>
      </c>
      <c r="H3" s="488" t="s">
        <v>14</v>
      </c>
      <c r="I3" s="488" t="s">
        <v>15</v>
      </c>
      <c r="J3" s="488" t="s">
        <v>16</v>
      </c>
      <c r="K3" s="488" t="s">
        <v>17</v>
      </c>
      <c r="L3" s="488" t="s">
        <v>18</v>
      </c>
      <c r="M3" s="488" t="s">
        <v>19</v>
      </c>
      <c r="N3" s="488" t="s">
        <v>20</v>
      </c>
      <c r="O3" s="488" t="s">
        <v>21</v>
      </c>
      <c r="P3" s="488" t="s">
        <v>22</v>
      </c>
      <c r="Q3" s="488" t="s">
        <v>23</v>
      </c>
      <c r="R3" s="488" t="s">
        <v>24</v>
      </c>
      <c r="S3" s="488" t="s">
        <v>25</v>
      </c>
      <c r="T3" s="489" t="s">
        <v>26</v>
      </c>
      <c r="U3" s="489" t="s">
        <v>27</v>
      </c>
      <c r="V3" s="490" t="s">
        <v>28</v>
      </c>
      <c r="Z3" s="11"/>
    </row>
    <row r="4" spans="1:26">
      <c r="A4" s="12" t="s">
        <v>798</v>
      </c>
      <c r="B4" s="13"/>
      <c r="C4" s="13"/>
      <c r="D4" s="13"/>
      <c r="E4" s="13"/>
      <c r="F4" s="13"/>
      <c r="G4" s="13"/>
      <c r="H4" s="13"/>
      <c r="I4" s="13"/>
      <c r="J4" s="13"/>
      <c r="K4" s="13"/>
      <c r="L4" s="13"/>
      <c r="M4" s="13"/>
      <c r="N4" s="13"/>
      <c r="O4" s="13"/>
      <c r="P4" s="13"/>
      <c r="Q4" s="13"/>
      <c r="R4" s="13"/>
      <c r="S4" s="13"/>
      <c r="T4" s="14"/>
      <c r="U4" s="14"/>
      <c r="V4" s="15"/>
    </row>
    <row r="5" spans="1:26">
      <c r="A5" s="3" t="s">
        <v>35</v>
      </c>
      <c r="B5" s="16">
        <v>24.583095466271988</v>
      </c>
      <c r="C5" s="16">
        <v>24.461952153637167</v>
      </c>
      <c r="D5" s="16">
        <v>23.773651783867344</v>
      </c>
      <c r="E5" s="16">
        <v>23.207516296269638</v>
      </c>
      <c r="F5" s="16">
        <v>23.983903449909974</v>
      </c>
      <c r="G5" s="16">
        <v>26.544823975537515</v>
      </c>
      <c r="H5" s="16">
        <v>29.335966620708952</v>
      </c>
      <c r="I5" s="16">
        <v>30.792887399138511</v>
      </c>
      <c r="J5" s="16">
        <v>30.616990987785805</v>
      </c>
      <c r="K5" s="16">
        <v>30.088724653530033</v>
      </c>
      <c r="L5" s="16">
        <v>34.194963252777697</v>
      </c>
      <c r="M5" s="16">
        <v>36.755719806464782</v>
      </c>
      <c r="N5" s="16">
        <v>43.27361353384849</v>
      </c>
      <c r="O5" s="16">
        <v>45.599143726933356</v>
      </c>
      <c r="P5" s="16">
        <v>43.962403688333112</v>
      </c>
      <c r="Q5" s="16">
        <v>29.703639242930151</v>
      </c>
      <c r="R5" s="16">
        <v>27.709496718672042</v>
      </c>
      <c r="S5" s="16">
        <v>25.338278163830918</v>
      </c>
      <c r="T5" s="16">
        <v>23.544658651871458</v>
      </c>
      <c r="U5" s="16">
        <v>22.026390749052155</v>
      </c>
      <c r="V5" s="16">
        <v>21.004840112974755</v>
      </c>
      <c r="X5" s="17"/>
      <c r="Y5" s="17"/>
      <c r="Z5" s="17"/>
    </row>
    <row r="6" spans="1:26">
      <c r="A6" s="3" t="s">
        <v>36</v>
      </c>
      <c r="B6" s="16">
        <v>15.517564717898368</v>
      </c>
      <c r="C6" s="16">
        <v>16.349351137612572</v>
      </c>
      <c r="D6" s="16">
        <v>17.864999652171278</v>
      </c>
      <c r="E6" s="16">
        <v>18.568163514323864</v>
      </c>
      <c r="F6" s="16">
        <v>20.246271155726433</v>
      </c>
      <c r="G6" s="16">
        <v>23.100702287636746</v>
      </c>
      <c r="H6" s="16">
        <v>26.088083051126539</v>
      </c>
      <c r="I6" s="16">
        <v>28.23319051622391</v>
      </c>
      <c r="J6" s="16">
        <v>29.575829813281338</v>
      </c>
      <c r="K6" s="16">
        <v>29.288670315643213</v>
      </c>
      <c r="L6" s="16">
        <v>32.187364090287375</v>
      </c>
      <c r="M6" s="16">
        <v>44.98592346212498</v>
      </c>
      <c r="N6" s="16">
        <v>52.932607919140985</v>
      </c>
      <c r="O6" s="16">
        <v>52.975920333428995</v>
      </c>
      <c r="P6" s="16">
        <v>50.878305997783826</v>
      </c>
      <c r="Q6" s="16">
        <v>60.361171575474032</v>
      </c>
      <c r="R6" s="16">
        <v>57.975152627391324</v>
      </c>
      <c r="S6" s="16">
        <v>54.175068157165668</v>
      </c>
      <c r="T6" s="16">
        <v>52.026616995833436</v>
      </c>
      <c r="U6" s="16">
        <v>50.777573876811054</v>
      </c>
      <c r="V6" s="16">
        <v>48.958691686550168</v>
      </c>
      <c r="X6" s="17"/>
      <c r="Y6" s="17"/>
      <c r="Z6" s="17"/>
    </row>
    <row r="7" spans="1:26">
      <c r="A7" s="3" t="s">
        <v>37</v>
      </c>
      <c r="B7" s="16">
        <v>4.0836743373367357</v>
      </c>
      <c r="C7" s="16">
        <v>4.4348478925724022</v>
      </c>
      <c r="D7" s="16">
        <v>4.8241228174549731</v>
      </c>
      <c r="E7" s="16">
        <v>5.2289906256486569</v>
      </c>
      <c r="F7" s="16">
        <v>5.6846210882659269</v>
      </c>
      <c r="G7" s="16">
        <v>6.6110932673245424</v>
      </c>
      <c r="H7" s="16">
        <v>8.2963211544249589</v>
      </c>
      <c r="I7" s="16">
        <v>9.5162786693984476</v>
      </c>
      <c r="J7" s="16">
        <v>10.251649614883428</v>
      </c>
      <c r="K7" s="16">
        <v>9.7803554656254832</v>
      </c>
      <c r="L7" s="16">
        <v>9.0426426144483258</v>
      </c>
      <c r="M7" s="16">
        <v>8.5557476478779435</v>
      </c>
      <c r="N7" s="16">
        <v>10.119687535544912</v>
      </c>
      <c r="O7" s="16">
        <v>11.892229330427437</v>
      </c>
      <c r="P7" s="16">
        <v>12.001333977499701</v>
      </c>
      <c r="Q7" s="16">
        <v>10.49342255880787</v>
      </c>
      <c r="R7" s="16">
        <v>10.776145080908449</v>
      </c>
      <c r="S7" s="16">
        <v>11.010384297385603</v>
      </c>
      <c r="T7" s="16">
        <v>12.269106023364511</v>
      </c>
      <c r="U7" s="16">
        <v>12.783559235139968</v>
      </c>
      <c r="V7" s="16">
        <v>12.816815444316608</v>
      </c>
      <c r="X7" s="17"/>
      <c r="Y7" s="17"/>
      <c r="Z7" s="17"/>
    </row>
    <row r="8" spans="1:26">
      <c r="A8" s="3" t="s">
        <v>38</v>
      </c>
      <c r="B8" s="16">
        <v>0</v>
      </c>
      <c r="C8" s="16">
        <v>0</v>
      </c>
      <c r="D8" s="16">
        <v>0</v>
      </c>
      <c r="E8" s="16">
        <v>0</v>
      </c>
      <c r="F8" s="16">
        <v>0</v>
      </c>
      <c r="G8" s="16">
        <v>0</v>
      </c>
      <c r="H8" s="16">
        <v>0</v>
      </c>
      <c r="I8" s="16">
        <v>0</v>
      </c>
      <c r="J8" s="16">
        <v>0</v>
      </c>
      <c r="K8" s="16">
        <v>2.5146562425791941</v>
      </c>
      <c r="L8" s="16">
        <v>3.6182568098911276</v>
      </c>
      <c r="M8" s="16">
        <v>4.8147915331692728</v>
      </c>
      <c r="N8" s="16">
        <v>6.4610210266609673</v>
      </c>
      <c r="O8" s="16">
        <v>7.8139786678589891</v>
      </c>
      <c r="P8" s="16">
        <v>8.1039233532753254</v>
      </c>
      <c r="Q8" s="16">
        <v>8.1242695991912672</v>
      </c>
      <c r="R8" s="16">
        <v>8.4962169535470906</v>
      </c>
      <c r="S8" s="16">
        <v>8.5800439576156968</v>
      </c>
      <c r="T8" s="16">
        <v>9.0701750344336496</v>
      </c>
      <c r="U8" s="16">
        <v>9.8112361124725513</v>
      </c>
      <c r="V8" s="16">
        <v>10.319414332746943</v>
      </c>
      <c r="X8" s="16"/>
      <c r="Y8" s="17"/>
      <c r="Z8" s="17"/>
    </row>
    <row r="9" spans="1:26">
      <c r="A9" s="123" t="s">
        <v>39</v>
      </c>
      <c r="B9" s="171">
        <v>1.6197054953271028</v>
      </c>
      <c r="C9" s="171">
        <v>1.6049112106127452</v>
      </c>
      <c r="D9" s="171">
        <v>1.6162924427114576</v>
      </c>
      <c r="E9" s="171">
        <v>1.6212001123379627</v>
      </c>
      <c r="F9" s="171">
        <v>1.7089110558084508</v>
      </c>
      <c r="G9" s="171">
        <v>1.9846653564797336</v>
      </c>
      <c r="H9" s="171">
        <v>2.1809806991408371</v>
      </c>
      <c r="I9" s="171">
        <v>2.1347820663146782</v>
      </c>
      <c r="J9" s="171">
        <v>1.9962661595496416</v>
      </c>
      <c r="K9" s="171">
        <v>1.9464817366584766</v>
      </c>
      <c r="L9" s="171">
        <v>1.6257722977066622</v>
      </c>
      <c r="M9" s="171">
        <v>1.0695883116964595</v>
      </c>
      <c r="N9" s="171">
        <v>0.93015520018945819</v>
      </c>
      <c r="O9" s="171">
        <v>0.96201545864199522</v>
      </c>
      <c r="P9" s="171">
        <v>1.0277107073768823</v>
      </c>
      <c r="Q9" s="171">
        <v>1.0794158264543614</v>
      </c>
      <c r="R9" s="171">
        <v>1.2276322420675012</v>
      </c>
      <c r="S9" s="171">
        <v>1.1921843637859391</v>
      </c>
      <c r="T9" s="171">
        <v>1.0721713778859774</v>
      </c>
      <c r="U9" s="171">
        <v>0.90151133672142181</v>
      </c>
      <c r="V9" s="171">
        <v>0.80278377075009477</v>
      </c>
      <c r="X9" s="17"/>
      <c r="Y9" s="17"/>
      <c r="Z9" s="17"/>
    </row>
    <row r="10" spans="1:26">
      <c r="A10" s="13" t="s">
        <v>40</v>
      </c>
      <c r="B10" s="172">
        <v>3.5</v>
      </c>
      <c r="C10" s="172">
        <v>4.3</v>
      </c>
      <c r="D10" s="172">
        <v>6.7</v>
      </c>
      <c r="E10" s="172">
        <v>7.2</v>
      </c>
      <c r="F10" s="172">
        <v>8.6</v>
      </c>
      <c r="G10" s="172">
        <v>11.2</v>
      </c>
      <c r="H10" s="172">
        <v>14.4</v>
      </c>
      <c r="I10" s="172">
        <v>18.2</v>
      </c>
      <c r="J10" s="172">
        <v>21.4</v>
      </c>
      <c r="K10" s="172">
        <v>24.3</v>
      </c>
      <c r="L10" s="172">
        <v>26.3</v>
      </c>
      <c r="M10" s="172">
        <v>12.9</v>
      </c>
      <c r="N10" s="172">
        <v>9.1999999999999993</v>
      </c>
      <c r="O10" s="172">
        <v>8.5</v>
      </c>
      <c r="P10" s="172">
        <v>8.8000000000000007</v>
      </c>
      <c r="Q10" s="172">
        <v>9.8000000000000007</v>
      </c>
      <c r="R10" s="172">
        <v>10</v>
      </c>
      <c r="S10" s="172">
        <v>10.5</v>
      </c>
      <c r="T10" s="172">
        <v>10.6</v>
      </c>
      <c r="U10" s="172">
        <v>11.2</v>
      </c>
      <c r="V10" s="172">
        <v>11.6</v>
      </c>
      <c r="X10" s="17"/>
      <c r="Y10" s="17"/>
      <c r="Z10" s="17"/>
    </row>
    <row r="11" spans="1:26">
      <c r="A11" s="3" t="s">
        <v>6</v>
      </c>
      <c r="B11" s="16">
        <v>49.3040400168342</v>
      </c>
      <c r="C11" s="16">
        <v>51.151062394434888</v>
      </c>
      <c r="D11" s="16">
        <v>54.779066696205049</v>
      </c>
      <c r="E11" s="16">
        <v>55.82587054858012</v>
      </c>
      <c r="F11" s="16">
        <v>60.223706749710786</v>
      </c>
      <c r="G11" s="16">
        <v>69.441284886978536</v>
      </c>
      <c r="H11" s="16">
        <v>80.301351525401287</v>
      </c>
      <c r="I11" s="16">
        <v>88.877138651075555</v>
      </c>
      <c r="J11" s="16">
        <v>93.840736575500216</v>
      </c>
      <c r="K11" s="16">
        <v>97.918888414036388</v>
      </c>
      <c r="L11" s="16">
        <v>106.96899906511118</v>
      </c>
      <c r="M11" s="16">
        <v>109.08177076133346</v>
      </c>
      <c r="N11" s="16">
        <v>122.91708521538482</v>
      </c>
      <c r="O11" s="16">
        <v>127.74328751729078</v>
      </c>
      <c r="P11" s="16">
        <v>124.77367772426884</v>
      </c>
      <c r="Q11" s="16">
        <v>119.56191880285768</v>
      </c>
      <c r="R11" s="16">
        <v>116.18464362258641</v>
      </c>
      <c r="S11" s="16">
        <v>110.79595893978383</v>
      </c>
      <c r="T11" s="16">
        <v>108.58272808338903</v>
      </c>
      <c r="U11" s="16">
        <v>107.50027131019716</v>
      </c>
      <c r="V11" s="16">
        <v>105.50254534733857</v>
      </c>
      <c r="X11" s="17"/>
      <c r="Y11" s="17"/>
      <c r="Z11" s="17"/>
    </row>
    <row r="12" spans="1:26">
      <c r="A12" s="18"/>
      <c r="B12" s="19"/>
      <c r="C12" s="19"/>
      <c r="D12" s="19"/>
      <c r="E12" s="19"/>
      <c r="F12" s="19"/>
      <c r="G12" s="19"/>
      <c r="H12" s="19"/>
      <c r="I12" s="19"/>
      <c r="J12" s="19"/>
      <c r="K12" s="19"/>
      <c r="L12" s="19"/>
      <c r="M12" s="19"/>
      <c r="N12" s="19"/>
      <c r="O12" s="19"/>
      <c r="P12" s="19"/>
      <c r="Q12" s="19"/>
      <c r="R12" s="19"/>
      <c r="S12" s="19"/>
      <c r="T12" s="19"/>
      <c r="U12" s="19"/>
      <c r="V12" s="19"/>
      <c r="X12" s="17"/>
      <c r="Y12" s="17"/>
      <c r="Z12" s="17"/>
    </row>
    <row r="13" spans="1:26">
      <c r="A13" s="483" t="s">
        <v>795</v>
      </c>
      <c r="B13" s="462"/>
      <c r="C13" s="462"/>
      <c r="D13" s="462"/>
      <c r="E13" s="462"/>
      <c r="F13" s="462"/>
      <c r="G13" s="462"/>
      <c r="H13" s="462"/>
      <c r="I13" s="462"/>
      <c r="J13" s="462"/>
      <c r="K13" s="462"/>
      <c r="L13" s="462"/>
      <c r="M13" s="462"/>
      <c r="N13" s="462"/>
      <c r="O13" s="462"/>
      <c r="P13" s="462"/>
      <c r="Q13" s="491"/>
      <c r="R13" s="462"/>
      <c r="S13" s="462"/>
      <c r="T13" s="462"/>
      <c r="U13" s="462"/>
      <c r="V13" s="462"/>
    </row>
    <row r="14" spans="1:26">
      <c r="A14" s="1" t="s">
        <v>35</v>
      </c>
      <c r="B14" s="17">
        <v>0.49860205082338938</v>
      </c>
      <c r="C14" s="17">
        <v>0.47822960088310051</v>
      </c>
      <c r="D14" s="17">
        <v>0.43399154490367248</v>
      </c>
      <c r="E14" s="17">
        <v>0.41571257318906063</v>
      </c>
      <c r="F14" s="17">
        <v>0.39824688223836624</v>
      </c>
      <c r="G14" s="17">
        <v>0.38226285730083226</v>
      </c>
      <c r="H14" s="17">
        <v>0.36532344802975408</v>
      </c>
      <c r="I14" s="17">
        <v>0.34646578261288197</v>
      </c>
      <c r="J14" s="17">
        <v>0.32626545895824988</v>
      </c>
      <c r="K14" s="17">
        <v>0.30728213055589487</v>
      </c>
      <c r="L14" s="17">
        <v>0.31967171378282688</v>
      </c>
      <c r="M14" s="17">
        <v>0.33695565766790514</v>
      </c>
      <c r="N14" s="17">
        <v>0.35205531808715707</v>
      </c>
      <c r="O14" s="17">
        <v>0.35695921572991657</v>
      </c>
      <c r="P14" s="17">
        <v>0.35233716349600153</v>
      </c>
      <c r="Q14" s="17">
        <v>0.24843729124076419</v>
      </c>
      <c r="R14" s="17">
        <v>0.23849534546650958</v>
      </c>
      <c r="S14" s="17">
        <v>0.22869316179303925</v>
      </c>
      <c r="T14" s="17">
        <v>0.21683613100777596</v>
      </c>
      <c r="U14" s="17">
        <v>0.20489614101060222</v>
      </c>
      <c r="V14" s="17">
        <v>0.1990932071242642</v>
      </c>
    </row>
    <row r="15" spans="1:26">
      <c r="A15" s="1" t="s">
        <v>36</v>
      </c>
      <c r="B15" s="17">
        <v>0.31473211348603697</v>
      </c>
      <c r="C15" s="17">
        <v>0.31962876961459441</v>
      </c>
      <c r="D15" s="17">
        <v>0.32612822250600554</v>
      </c>
      <c r="E15" s="17">
        <v>0.33260857971154606</v>
      </c>
      <c r="F15" s="17">
        <v>0.33618440724463811</v>
      </c>
      <c r="G15" s="17">
        <v>0.33266524842152706</v>
      </c>
      <c r="H15" s="17">
        <v>0.32487725991603317</v>
      </c>
      <c r="I15" s="17">
        <v>0.3176653855505534</v>
      </c>
      <c r="J15" s="17">
        <v>0.3151704781162486</v>
      </c>
      <c r="K15" s="17">
        <v>0.29911154824184838</v>
      </c>
      <c r="L15" s="17">
        <v>0.30090366715215483</v>
      </c>
      <c r="M15" s="17">
        <v>0.41240551146306909</v>
      </c>
      <c r="N15" s="17">
        <v>0.43063669974266294</v>
      </c>
      <c r="O15" s="17">
        <v>0.4147060981678462</v>
      </c>
      <c r="P15" s="17">
        <v>0.40776473792988033</v>
      </c>
      <c r="Q15" s="17">
        <v>0.50485281751794142</v>
      </c>
      <c r="R15" s="17">
        <v>0.49899152607221925</v>
      </c>
      <c r="S15" s="17">
        <v>0.48896249173319684</v>
      </c>
      <c r="T15" s="17">
        <v>0.47914265845188742</v>
      </c>
      <c r="U15" s="17">
        <v>0.47234833231527334</v>
      </c>
      <c r="V15" s="17">
        <v>0.46405223234536125</v>
      </c>
    </row>
    <row r="16" spans="1:26">
      <c r="A16" s="1" t="s">
        <v>37</v>
      </c>
      <c r="B16" s="17">
        <v>8.2826363436797876E-2</v>
      </c>
      <c r="C16" s="17">
        <v>8.6700992803912968E-2</v>
      </c>
      <c r="D16" s="17">
        <v>8.8065078658763923E-2</v>
      </c>
      <c r="E16" s="17">
        <v>9.3666083023252591E-2</v>
      </c>
      <c r="F16" s="17">
        <v>9.439175027686629E-2</v>
      </c>
      <c r="G16" s="17">
        <v>9.5204074608997311E-2</v>
      </c>
      <c r="H16" s="17">
        <v>0.10331483837853749</v>
      </c>
      <c r="I16" s="17">
        <v>0.10707228893538738</v>
      </c>
      <c r="J16" s="17">
        <v>0.10924519551948947</v>
      </c>
      <c r="K16" s="17">
        <v>9.9882215005041838E-2</v>
      </c>
      <c r="L16" s="17">
        <v>8.4535170876415711E-2</v>
      </c>
      <c r="M16" s="17">
        <v>7.8434257054715184E-2</v>
      </c>
      <c r="N16" s="17">
        <v>8.2329380962885779E-2</v>
      </c>
      <c r="O16" s="17">
        <v>9.3094749333249752E-2</v>
      </c>
      <c r="P16" s="17">
        <v>9.6184821962376182E-2</v>
      </c>
      <c r="Q16" s="17">
        <v>8.7765591786045039E-2</v>
      </c>
      <c r="R16" s="17">
        <v>9.2750166845746176E-2</v>
      </c>
      <c r="S16" s="17">
        <v>9.9375323818169256E-2</v>
      </c>
      <c r="T16" s="17">
        <v>0.11299316419773614</v>
      </c>
      <c r="U16" s="17">
        <v>0.11891652997090954</v>
      </c>
      <c r="V16" s="17">
        <v>0.12148347134299664</v>
      </c>
    </row>
    <row r="17" spans="1:26">
      <c r="A17" s="1" t="s">
        <v>38</v>
      </c>
      <c r="B17" s="17">
        <v>0</v>
      </c>
      <c r="C17" s="17">
        <v>0</v>
      </c>
      <c r="D17" s="17">
        <v>0</v>
      </c>
      <c r="E17" s="17">
        <v>0</v>
      </c>
      <c r="F17" s="17">
        <v>0</v>
      </c>
      <c r="G17" s="17">
        <v>0</v>
      </c>
      <c r="H17" s="17">
        <v>0</v>
      </c>
      <c r="I17" s="17">
        <v>0</v>
      </c>
      <c r="J17" s="17">
        <v>0</v>
      </c>
      <c r="K17" s="17">
        <v>2.56810129619356E-2</v>
      </c>
      <c r="L17" s="17">
        <v>3.3825284348867501E-2</v>
      </c>
      <c r="M17" s="17">
        <v>4.4139286514736212E-2</v>
      </c>
      <c r="N17" s="17">
        <v>5.2564059872876635E-2</v>
      </c>
      <c r="O17" s="17">
        <v>6.11693876032533E-2</v>
      </c>
      <c r="P17" s="17">
        <v>6.4948982037571934E-2</v>
      </c>
      <c r="Q17" s="17">
        <v>6.7950311274170408E-2</v>
      </c>
      <c r="R17" s="17">
        <v>7.3126849544300862E-2</v>
      </c>
      <c r="S17" s="17">
        <v>7.7440044201240579E-2</v>
      </c>
      <c r="T17" s="17">
        <v>8.3532392255497245E-2</v>
      </c>
      <c r="U17" s="17">
        <v>9.1267082332859989E-2</v>
      </c>
      <c r="V17" s="17">
        <v>9.7811994002353825E-2</v>
      </c>
    </row>
    <row r="18" spans="1:26">
      <c r="A18" s="28" t="s">
        <v>39</v>
      </c>
      <c r="B18" s="169">
        <v>3.2851374750914451E-2</v>
      </c>
      <c r="C18" s="169">
        <v>3.1375911574172029E-2</v>
      </c>
      <c r="D18" s="169">
        <v>2.9505658642837558E-2</v>
      </c>
      <c r="E18" s="169">
        <v>2.9040301501920714E-2</v>
      </c>
      <c r="F18" s="169">
        <v>2.8376052356104062E-2</v>
      </c>
      <c r="G18" s="169">
        <v>2.8580481477408454E-2</v>
      </c>
      <c r="H18" s="169">
        <v>2.7159950084413454E-2</v>
      </c>
      <c r="I18" s="169">
        <v>2.4019473384439834E-2</v>
      </c>
      <c r="J18" s="169">
        <v>2.1272916564796268E-2</v>
      </c>
      <c r="K18" s="169">
        <v>1.9878511369819166E-2</v>
      </c>
      <c r="L18" s="169">
        <v>1.5198537070699032E-2</v>
      </c>
      <c r="M18" s="169">
        <v>9.8053809012385376E-3</v>
      </c>
      <c r="N18" s="169">
        <v>7.5673385726611432E-3</v>
      </c>
      <c r="O18" s="169">
        <v>7.5308493881667245E-3</v>
      </c>
      <c r="P18" s="169">
        <v>8.2365986650483232E-3</v>
      </c>
      <c r="Q18" s="169">
        <v>9.0280905263337239E-3</v>
      </c>
      <c r="R18" s="169">
        <v>1.0566217735756332E-2</v>
      </c>
      <c r="S18" s="169">
        <v>1.0760179118390733E-2</v>
      </c>
      <c r="T18" s="169">
        <v>9.8742350354521814E-3</v>
      </c>
      <c r="U18" s="169">
        <v>8.3861308044522777E-3</v>
      </c>
      <c r="V18" s="169">
        <v>7.6091412591719615E-3</v>
      </c>
    </row>
    <row r="19" spans="1:26">
      <c r="A19" s="15" t="s">
        <v>40</v>
      </c>
      <c r="B19" s="170">
        <v>7.0988097502861267E-2</v>
      </c>
      <c r="C19" s="170">
        <v>8.4064725124220085E-2</v>
      </c>
      <c r="D19" s="170">
        <v>0.12230949528872055</v>
      </c>
      <c r="E19" s="170">
        <v>0.12897246257422001</v>
      </c>
      <c r="F19" s="170">
        <v>0.14280090788402525</v>
      </c>
      <c r="G19" s="170">
        <v>0.16128733819123495</v>
      </c>
      <c r="H19" s="170">
        <v>0.17932450359126181</v>
      </c>
      <c r="I19" s="170">
        <v>0.2047770695167373</v>
      </c>
      <c r="J19" s="170">
        <v>0.22804595084121573</v>
      </c>
      <c r="K19" s="170">
        <v>0.24816458186546025</v>
      </c>
      <c r="L19" s="170">
        <v>0.24586562676903614</v>
      </c>
      <c r="M19" s="170">
        <v>0.11825990639833564</v>
      </c>
      <c r="N19" s="170">
        <v>7.4847202761756423E-2</v>
      </c>
      <c r="O19" s="170">
        <v>6.6539699777567379E-2</v>
      </c>
      <c r="P19" s="170">
        <v>7.0527695909121835E-2</v>
      </c>
      <c r="Q19" s="170">
        <v>8.1965897654745309E-2</v>
      </c>
      <c r="R19" s="170">
        <v>8.6069894335467842E-2</v>
      </c>
      <c r="S19" s="170">
        <v>9.4768799335963272E-2</v>
      </c>
      <c r="T19" s="170">
        <v>9.7621419051651059E-2</v>
      </c>
      <c r="U19" s="170">
        <v>0.1041857835659025</v>
      </c>
      <c r="V19" s="170">
        <v>0.10994995392585212</v>
      </c>
    </row>
    <row r="20" spans="1:26">
      <c r="A20" s="1" t="str">
        <f t="shared" ref="A20" si="0">A11</f>
        <v>Total</v>
      </c>
      <c r="B20" s="17">
        <v>1</v>
      </c>
      <c r="C20" s="17">
        <v>1</v>
      </c>
      <c r="D20" s="17">
        <v>1</v>
      </c>
      <c r="E20" s="17">
        <v>1</v>
      </c>
      <c r="F20" s="17">
        <v>1</v>
      </c>
      <c r="G20" s="17">
        <v>1</v>
      </c>
      <c r="H20" s="17">
        <v>1</v>
      </c>
      <c r="I20" s="17">
        <v>1</v>
      </c>
      <c r="J20" s="17">
        <v>1</v>
      </c>
      <c r="K20" s="17">
        <v>1</v>
      </c>
      <c r="L20" s="17">
        <v>1</v>
      </c>
      <c r="M20" s="17">
        <v>1</v>
      </c>
      <c r="N20" s="17">
        <v>1</v>
      </c>
      <c r="O20" s="17">
        <v>1</v>
      </c>
      <c r="P20" s="17">
        <v>1</v>
      </c>
      <c r="Q20" s="17">
        <v>1</v>
      </c>
      <c r="R20" s="17">
        <v>1</v>
      </c>
      <c r="S20" s="17">
        <v>1</v>
      </c>
      <c r="T20" s="17">
        <v>1</v>
      </c>
      <c r="U20" s="17">
        <v>1</v>
      </c>
      <c r="V20" s="17">
        <v>1</v>
      </c>
    </row>
    <row r="22" spans="1:26" ht="33" customHeight="1">
      <c r="A22" s="1167" t="s">
        <v>565</v>
      </c>
      <c r="B22" s="1167"/>
      <c r="C22" s="1167"/>
      <c r="D22" s="1167"/>
      <c r="E22" s="1167"/>
      <c r="F22" s="1167"/>
      <c r="G22" s="1167"/>
      <c r="H22" s="1167"/>
      <c r="I22" s="1167"/>
      <c r="J22" s="1167"/>
      <c r="K22" s="1167"/>
      <c r="L22" s="1167"/>
      <c r="M22" s="1167"/>
      <c r="N22" s="1167"/>
      <c r="O22" s="1167"/>
      <c r="P22" s="1167"/>
      <c r="Q22" s="1167"/>
      <c r="R22" s="1167"/>
      <c r="S22" s="1167"/>
      <c r="T22" s="1167"/>
      <c r="U22" s="1167"/>
      <c r="V22" s="20"/>
      <c r="Z22" s="11"/>
    </row>
    <row r="23" spans="1:26" ht="24" customHeight="1">
      <c r="A23" s="487" t="s">
        <v>605</v>
      </c>
      <c r="B23"/>
      <c r="C23"/>
      <c r="D23"/>
      <c r="E23"/>
      <c r="F23"/>
      <c r="G23"/>
      <c r="H23"/>
      <c r="I23"/>
      <c r="J23"/>
      <c r="K23"/>
      <c r="L23"/>
      <c r="M23"/>
      <c r="N23"/>
      <c r="O23"/>
      <c r="P23"/>
      <c r="Q23"/>
      <c r="R23"/>
      <c r="S23"/>
      <c r="T23"/>
      <c r="U23"/>
      <c r="V23" s="16"/>
      <c r="X23" s="17"/>
      <c r="Y23" s="17"/>
      <c r="Z23" s="17"/>
    </row>
    <row r="24" spans="1:26" ht="26.25" customHeight="1">
      <c r="A24" s="60" t="s">
        <v>537</v>
      </c>
      <c r="B24"/>
      <c r="C24"/>
      <c r="D24"/>
      <c r="E24"/>
      <c r="F24"/>
      <c r="G24"/>
      <c r="H24"/>
      <c r="I24"/>
      <c r="J24"/>
      <c r="K24"/>
      <c r="L24"/>
      <c r="M24"/>
      <c r="N24"/>
      <c r="O24"/>
      <c r="P24"/>
      <c r="Q24"/>
      <c r="R24"/>
      <c r="S24"/>
      <c r="T24"/>
      <c r="U24"/>
      <c r="V24" s="16"/>
      <c r="X24" s="17"/>
      <c r="Y24" s="17"/>
      <c r="Z24" s="17"/>
    </row>
    <row r="25" spans="1:26">
      <c r="B25" s="16"/>
      <c r="C25" s="16"/>
      <c r="D25" s="16"/>
      <c r="E25" s="16"/>
      <c r="F25" s="16"/>
      <c r="G25" s="16"/>
      <c r="H25" s="16"/>
      <c r="I25" s="16"/>
      <c r="J25" s="16"/>
      <c r="K25" s="16"/>
      <c r="L25" s="16"/>
      <c r="M25" s="16"/>
      <c r="N25" s="16"/>
      <c r="O25" s="16"/>
      <c r="P25" s="16"/>
      <c r="Q25" s="16"/>
      <c r="R25" s="16"/>
      <c r="S25" s="16"/>
      <c r="T25" s="16"/>
      <c r="U25" s="16"/>
      <c r="V25" s="16"/>
      <c r="X25" s="17"/>
      <c r="Y25" s="17"/>
      <c r="Z25" s="17"/>
    </row>
    <row r="26" spans="1:26">
      <c r="B26" s="16"/>
      <c r="C26" s="16"/>
      <c r="D26" s="16"/>
      <c r="E26" s="16"/>
      <c r="F26" s="16"/>
      <c r="G26" s="16"/>
      <c r="H26" s="16"/>
      <c r="I26" s="16"/>
      <c r="J26" s="16"/>
      <c r="K26" s="16"/>
      <c r="L26" s="16"/>
      <c r="M26" s="16"/>
      <c r="N26" s="16"/>
      <c r="O26" s="16"/>
      <c r="P26" s="16"/>
      <c r="Q26" s="16"/>
      <c r="R26" s="16"/>
      <c r="S26" s="16"/>
      <c r="T26" s="16"/>
      <c r="U26" s="16"/>
      <c r="X26" s="17"/>
      <c r="Y26" s="17"/>
      <c r="Z26" s="17"/>
    </row>
    <row r="27" spans="1:26">
      <c r="A27" s="11"/>
      <c r="B27" s="20"/>
      <c r="C27" s="20"/>
      <c r="D27" s="20"/>
      <c r="E27" s="20"/>
      <c r="F27" s="20"/>
      <c r="G27" s="20"/>
      <c r="H27" s="20"/>
      <c r="I27" s="20"/>
      <c r="J27" s="20"/>
      <c r="K27" s="20"/>
      <c r="L27" s="20"/>
      <c r="M27" s="20"/>
      <c r="N27" s="20"/>
      <c r="O27" s="20"/>
      <c r="P27" s="20"/>
      <c r="Q27" s="20"/>
      <c r="R27" s="20"/>
      <c r="S27" s="20"/>
      <c r="T27" s="20"/>
      <c r="U27" s="20"/>
      <c r="V27" s="20"/>
      <c r="X27" s="17"/>
      <c r="Y27" s="17"/>
      <c r="Z27" s="17"/>
    </row>
    <row r="28" spans="1:26">
      <c r="A28" s="11"/>
      <c r="B28" s="20"/>
      <c r="C28" s="20"/>
      <c r="D28" s="20"/>
      <c r="E28" s="20"/>
      <c r="F28" s="20"/>
      <c r="G28" s="20"/>
      <c r="H28" s="20"/>
      <c r="I28" s="20"/>
      <c r="J28" s="20"/>
      <c r="K28" s="20"/>
      <c r="L28" s="20"/>
      <c r="M28" s="20"/>
      <c r="N28" s="20"/>
      <c r="O28" s="20"/>
      <c r="P28" s="20"/>
      <c r="Q28" s="20"/>
      <c r="R28" s="20"/>
      <c r="S28" s="20"/>
      <c r="T28" s="20"/>
      <c r="U28" s="20"/>
      <c r="V28" s="20"/>
      <c r="X28" s="17"/>
      <c r="Y28" s="17"/>
      <c r="Z28" s="17"/>
    </row>
    <row r="29" spans="1:26">
      <c r="A29" s="21"/>
      <c r="L29" s="21"/>
      <c r="Q29" s="22"/>
      <c r="X29" s="17"/>
      <c r="Y29" s="17"/>
      <c r="Z29" s="17"/>
    </row>
    <row r="30" spans="1:26">
      <c r="L30" s="3"/>
      <c r="X30" s="17"/>
      <c r="Y30" s="17"/>
      <c r="Z30" s="17"/>
    </row>
    <row r="31" spans="1:26">
      <c r="L31" s="3"/>
      <c r="X31" s="17"/>
      <c r="Y31" s="17"/>
      <c r="Z31" s="17"/>
    </row>
  </sheetData>
  <mergeCells count="2">
    <mergeCell ref="A2:V2"/>
    <mergeCell ref="A22:U22"/>
  </mergeCells>
  <pageMargins left="0.7" right="0.7" top="0.75" bottom="0.75" header="0.3" footer="0.3"/>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E2B3-08B6-4FE8-A672-530C86A065A3}">
  <dimension ref="A1:P30"/>
  <sheetViews>
    <sheetView zoomScale="90" zoomScaleNormal="90" zoomScalePageLayoutView="125" workbookViewId="0">
      <selection sqref="A1:B1"/>
    </sheetView>
  </sheetViews>
  <sheetFormatPr defaultColWidth="8.7109375" defaultRowHeight="12.75"/>
  <cols>
    <col min="1" max="1" width="53.28515625" customWidth="1"/>
    <col min="2" max="2" width="16" customWidth="1"/>
    <col min="3" max="3" width="28.28515625" customWidth="1"/>
    <col min="4" max="6" width="14.42578125" customWidth="1"/>
    <col min="9" max="12" width="8.7109375" customWidth="1"/>
    <col min="13" max="13" width="13.7109375" customWidth="1"/>
  </cols>
  <sheetData>
    <row r="1" spans="1:16" ht="48.75" customHeight="1">
      <c r="A1" s="1169" t="s">
        <v>566</v>
      </c>
      <c r="B1" s="1169"/>
      <c r="D1" s="5"/>
    </row>
    <row r="2" spans="1:16" ht="25.5">
      <c r="A2" s="359" t="s">
        <v>567</v>
      </c>
      <c r="B2" s="501" t="s">
        <v>799</v>
      </c>
      <c r="C2" s="24"/>
      <c r="D2" s="24"/>
      <c r="E2" s="24"/>
      <c r="F2" s="24"/>
      <c r="G2" s="25"/>
    </row>
    <row r="3" spans="1:16">
      <c r="A3" s="26" t="s">
        <v>172</v>
      </c>
      <c r="B3" s="27">
        <v>12.018345979243536</v>
      </c>
      <c r="C3" s="1"/>
      <c r="D3" s="28"/>
      <c r="E3" s="28"/>
      <c r="F3" s="28"/>
      <c r="G3" s="29"/>
    </row>
    <row r="4" spans="1:16">
      <c r="A4" s="26" t="s">
        <v>41</v>
      </c>
      <c r="B4" s="30">
        <v>7.0353029999999999</v>
      </c>
      <c r="C4" s="1"/>
      <c r="D4" s="28"/>
      <c r="E4" s="28"/>
      <c r="F4" s="28"/>
      <c r="G4" s="29"/>
    </row>
    <row r="5" spans="1:16">
      <c r="A5" s="26" t="s">
        <v>208</v>
      </c>
      <c r="B5" s="30">
        <v>7.9497006387109614</v>
      </c>
      <c r="C5" s="1"/>
      <c r="D5" s="28"/>
      <c r="E5" s="28"/>
      <c r="F5" s="28"/>
      <c r="G5" s="29"/>
    </row>
    <row r="6" spans="1:16">
      <c r="A6" s="26" t="s">
        <v>42</v>
      </c>
      <c r="B6" s="30">
        <v>5.4618004746561999</v>
      </c>
      <c r="C6" s="1"/>
      <c r="D6" s="31"/>
      <c r="E6" s="32"/>
      <c r="F6" s="32"/>
      <c r="G6" s="33"/>
      <c r="H6" s="34"/>
      <c r="I6" s="34"/>
      <c r="J6" s="34"/>
      <c r="K6" s="34"/>
      <c r="L6" s="34"/>
      <c r="M6" s="34"/>
      <c r="N6" s="34"/>
      <c r="O6" s="34"/>
      <c r="P6" s="35"/>
    </row>
    <row r="7" spans="1:16">
      <c r="A7" s="26" t="s">
        <v>43</v>
      </c>
      <c r="B7" s="30">
        <v>6.7791779442240117</v>
      </c>
      <c r="C7" s="1"/>
      <c r="D7" s="28"/>
      <c r="E7" s="28"/>
      <c r="F7" s="36"/>
    </row>
    <row r="8" spans="1:16">
      <c r="A8" s="26" t="s">
        <v>44</v>
      </c>
      <c r="B8" s="27">
        <v>1.3827402613261304</v>
      </c>
      <c r="C8" s="1"/>
      <c r="D8" s="28"/>
      <c r="E8" s="28"/>
      <c r="F8" s="28"/>
      <c r="G8" s="29"/>
      <c r="H8" s="1"/>
      <c r="I8" s="1"/>
      <c r="J8" s="1"/>
      <c r="K8" s="1"/>
      <c r="L8" s="1"/>
    </row>
    <row r="9" spans="1:16">
      <c r="A9" s="26" t="s">
        <v>45</v>
      </c>
      <c r="B9" s="27">
        <v>0.60129884917902587</v>
      </c>
      <c r="C9" s="1"/>
    </row>
    <row r="10" spans="1:16" ht="13.5" customHeight="1">
      <c r="A10" s="26" t="s">
        <v>46</v>
      </c>
      <c r="B10" s="27">
        <v>0.76673999999999998</v>
      </c>
      <c r="C10" s="1"/>
    </row>
    <row r="11" spans="1:16">
      <c r="A11" s="37" t="s">
        <v>47</v>
      </c>
      <c r="B11" s="38">
        <v>0.28560303986226787</v>
      </c>
      <c r="C11" s="1"/>
    </row>
    <row r="12" spans="1:16">
      <c r="A12" s="26"/>
      <c r="B12" s="39"/>
    </row>
    <row r="13" spans="1:16" ht="99.75" customHeight="1">
      <c r="A13" s="1168" t="s">
        <v>606</v>
      </c>
      <c r="B13" s="1168"/>
    </row>
    <row r="14" spans="1:16" ht="53.25" customHeight="1">
      <c r="A14" s="1168" t="s">
        <v>568</v>
      </c>
      <c r="B14" s="1168"/>
    </row>
    <row r="15" spans="1:16" ht="38.25" customHeight="1">
      <c r="A15" s="212" t="s">
        <v>537</v>
      </c>
      <c r="B15" s="212"/>
    </row>
    <row r="16" spans="1:16">
      <c r="C16" s="28"/>
      <c r="D16" s="28"/>
      <c r="E16" s="28"/>
      <c r="F16" s="28"/>
      <c r="G16" s="28"/>
    </row>
    <row r="17" spans="3:13">
      <c r="C17" s="28"/>
      <c r="D17" s="28"/>
      <c r="E17" s="28"/>
      <c r="F17" s="28"/>
      <c r="G17" s="28"/>
    </row>
    <row r="18" spans="3:13">
      <c r="C18" s="28"/>
      <c r="D18" s="28"/>
      <c r="E18" s="28"/>
      <c r="F18" s="28"/>
      <c r="G18" s="28"/>
    </row>
    <row r="19" spans="3:13" ht="15.75">
      <c r="C19" s="41"/>
      <c r="D19" s="41"/>
      <c r="E19" s="41"/>
      <c r="F19" s="42"/>
      <c r="G19" s="42"/>
      <c r="H19" s="1"/>
      <c r="I19" s="1"/>
      <c r="J19" s="1"/>
      <c r="K19" s="1"/>
      <c r="L19" s="1"/>
      <c r="M19" s="1"/>
    </row>
    <row r="20" spans="3:13" ht="15">
      <c r="C20" s="43"/>
      <c r="D20" s="43"/>
      <c r="E20" s="43"/>
      <c r="F20" s="42"/>
      <c r="G20" s="42"/>
      <c r="H20" s="1"/>
      <c r="I20" s="1"/>
      <c r="J20" s="1"/>
      <c r="K20" s="1"/>
      <c r="L20" s="1"/>
      <c r="M20" s="1"/>
    </row>
    <row r="21" spans="3:13" ht="15.75">
      <c r="C21" s="44"/>
      <c r="D21" s="44"/>
      <c r="E21" s="44"/>
      <c r="F21" s="43"/>
      <c r="G21" s="43"/>
    </row>
    <row r="22" spans="3:13" ht="15.75">
      <c r="C22" s="45"/>
      <c r="D22" s="46"/>
      <c r="E22" s="44"/>
      <c r="F22" s="43"/>
      <c r="G22" s="47"/>
    </row>
    <row r="23" spans="3:13" ht="15.75">
      <c r="C23" s="48"/>
      <c r="D23" s="49"/>
      <c r="E23" s="50"/>
      <c r="F23" s="51"/>
      <c r="G23" s="43"/>
    </row>
    <row r="24" spans="3:13" ht="15.75">
      <c r="C24" s="48"/>
      <c r="D24" s="49"/>
      <c r="E24" s="50"/>
      <c r="F24" s="51"/>
      <c r="G24" s="43"/>
    </row>
    <row r="25" spans="3:13" ht="15.75">
      <c r="C25" s="48"/>
      <c r="D25" s="49"/>
      <c r="E25" s="50"/>
      <c r="F25" s="51"/>
      <c r="G25" s="43"/>
    </row>
    <row r="26" spans="3:13" ht="15.75">
      <c r="C26" s="48"/>
      <c r="D26" s="46"/>
      <c r="E26" s="44"/>
      <c r="F26" s="43"/>
      <c r="G26" s="43"/>
    </row>
    <row r="27" spans="3:13" ht="15.75">
      <c r="C27" s="48"/>
      <c r="D27" s="49"/>
      <c r="E27" s="50"/>
      <c r="F27" s="51"/>
      <c r="G27" s="43"/>
    </row>
    <row r="28" spans="3:13">
      <c r="C28" s="28"/>
      <c r="D28" s="28"/>
      <c r="E28" s="28"/>
      <c r="F28" s="28"/>
      <c r="G28" s="28"/>
    </row>
    <row r="29" spans="3:13">
      <c r="C29" s="28"/>
      <c r="D29" s="28"/>
      <c r="E29" s="28"/>
      <c r="F29" s="28"/>
      <c r="G29" s="28"/>
    </row>
    <row r="30" spans="3:13">
      <c r="C30" s="28"/>
      <c r="D30" s="28"/>
      <c r="E30" s="28"/>
      <c r="F30" s="28"/>
      <c r="G30" s="28"/>
    </row>
  </sheetData>
  <mergeCells count="3">
    <mergeCell ref="A14:B14"/>
    <mergeCell ref="A13:B13"/>
    <mergeCell ref="A1:B1"/>
  </mergeCells>
  <pageMargins left="0.7" right="0.7" top="0.75" bottom="0.75" header="0.3" footer="0.3"/>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1AEB6-E41E-445F-AA7D-BACC83BA7235}">
  <dimension ref="A1:I14"/>
  <sheetViews>
    <sheetView zoomScale="90" zoomScaleNormal="90" workbookViewId="0">
      <selection activeCell="A13" sqref="A13:E13"/>
    </sheetView>
  </sheetViews>
  <sheetFormatPr defaultRowHeight="12.75"/>
  <cols>
    <col min="1" max="1" width="23.5703125" style="148" bestFit="1" customWidth="1"/>
    <col min="2" max="2" width="16.28515625" style="148" bestFit="1" customWidth="1"/>
    <col min="3" max="3" width="18.85546875" style="148" bestFit="1" customWidth="1"/>
    <col min="4" max="4" width="23.7109375" style="148" bestFit="1" customWidth="1"/>
    <col min="5" max="5" width="18.85546875" style="148" customWidth="1"/>
    <col min="6" max="6" width="7.5703125" style="148" customWidth="1"/>
    <col min="7" max="7" width="27" style="148" customWidth="1"/>
    <col min="8" max="8" width="23.42578125" style="148" bestFit="1" customWidth="1"/>
    <col min="9" max="9" width="17.85546875" style="148" bestFit="1" customWidth="1"/>
    <col min="10" max="10" width="19" style="148" bestFit="1" customWidth="1"/>
    <col min="11" max="11" width="16.28515625" style="148" bestFit="1" customWidth="1"/>
    <col min="12" max="12" width="17.5703125" style="148" bestFit="1" customWidth="1"/>
    <col min="13" max="13" width="20.140625" style="148" bestFit="1" customWidth="1"/>
    <col min="14" max="14" width="21.42578125" style="148" bestFit="1" customWidth="1"/>
    <col min="15" max="256" width="9.140625" style="148"/>
    <col min="257" max="257" width="23.5703125" style="148" bestFit="1" customWidth="1"/>
    <col min="258" max="258" width="16.28515625" style="148" bestFit="1" customWidth="1"/>
    <col min="259" max="259" width="18.85546875" style="148" bestFit="1" customWidth="1"/>
    <col min="260" max="260" width="23.7109375" style="148" bestFit="1" customWidth="1"/>
    <col min="261" max="261" width="26.42578125" style="148" bestFit="1" customWidth="1"/>
    <col min="262" max="262" width="26.42578125" style="148" customWidth="1"/>
    <col min="263" max="263" width="21" style="148" bestFit="1" customWidth="1"/>
    <col min="264" max="264" width="23.42578125" style="148" bestFit="1" customWidth="1"/>
    <col min="265" max="265" width="17.85546875" style="148" bestFit="1" customWidth="1"/>
    <col min="266" max="266" width="19" style="148" bestFit="1" customWidth="1"/>
    <col min="267" max="267" width="16.28515625" style="148" bestFit="1" customWidth="1"/>
    <col min="268" max="268" width="17.5703125" style="148" bestFit="1" customWidth="1"/>
    <col min="269" max="269" width="20.140625" style="148" bestFit="1" customWidth="1"/>
    <col min="270" max="270" width="21.42578125" style="148" bestFit="1" customWidth="1"/>
    <col min="271" max="512" width="9.140625" style="148"/>
    <col min="513" max="513" width="23.5703125" style="148" bestFit="1" customWidth="1"/>
    <col min="514" max="514" width="16.28515625" style="148" bestFit="1" customWidth="1"/>
    <col min="515" max="515" width="18.85546875" style="148" bestFit="1" customWidth="1"/>
    <col min="516" max="516" width="23.7109375" style="148" bestFit="1" customWidth="1"/>
    <col min="517" max="517" width="26.42578125" style="148" bestFit="1" customWidth="1"/>
    <col min="518" max="518" width="26.42578125" style="148" customWidth="1"/>
    <col min="519" max="519" width="21" style="148" bestFit="1" customWidth="1"/>
    <col min="520" max="520" width="23.42578125" style="148" bestFit="1" customWidth="1"/>
    <col min="521" max="521" width="17.85546875" style="148" bestFit="1" customWidth="1"/>
    <col min="522" max="522" width="19" style="148" bestFit="1" customWidth="1"/>
    <col min="523" max="523" width="16.28515625" style="148" bestFit="1" customWidth="1"/>
    <col min="524" max="524" width="17.5703125" style="148" bestFit="1" customWidth="1"/>
    <col min="525" max="525" width="20.140625" style="148" bestFit="1" customWidth="1"/>
    <col min="526" max="526" width="21.42578125" style="148" bestFit="1" customWidth="1"/>
    <col min="527" max="768" width="9.140625" style="148"/>
    <col min="769" max="769" width="23.5703125" style="148" bestFit="1" customWidth="1"/>
    <col min="770" max="770" width="16.28515625" style="148" bestFit="1" customWidth="1"/>
    <col min="771" max="771" width="18.85546875" style="148" bestFit="1" customWidth="1"/>
    <col min="772" max="772" width="23.7109375" style="148" bestFit="1" customWidth="1"/>
    <col min="773" max="773" width="26.42578125" style="148" bestFit="1" customWidth="1"/>
    <col min="774" max="774" width="26.42578125" style="148" customWidth="1"/>
    <col min="775" max="775" width="21" style="148" bestFit="1" customWidth="1"/>
    <col min="776" max="776" width="23.42578125" style="148" bestFit="1" customWidth="1"/>
    <col min="777" max="777" width="17.85546875" style="148" bestFit="1" customWidth="1"/>
    <col min="778" max="778" width="19" style="148" bestFit="1" customWidth="1"/>
    <col min="779" max="779" width="16.28515625" style="148" bestFit="1" customWidth="1"/>
    <col min="780" max="780" width="17.5703125" style="148" bestFit="1" customWidth="1"/>
    <col min="781" max="781" width="20.140625" style="148" bestFit="1" customWidth="1"/>
    <col min="782" max="782" width="21.42578125" style="148" bestFit="1" customWidth="1"/>
    <col min="783" max="1024" width="9.140625" style="148"/>
    <col min="1025" max="1025" width="23.5703125" style="148" bestFit="1" customWidth="1"/>
    <col min="1026" max="1026" width="16.28515625" style="148" bestFit="1" customWidth="1"/>
    <col min="1027" max="1027" width="18.85546875" style="148" bestFit="1" customWidth="1"/>
    <col min="1028" max="1028" width="23.7109375" style="148" bestFit="1" customWidth="1"/>
    <col min="1029" max="1029" width="26.42578125" style="148" bestFit="1" customWidth="1"/>
    <col min="1030" max="1030" width="26.42578125" style="148" customWidth="1"/>
    <col min="1031" max="1031" width="21" style="148" bestFit="1" customWidth="1"/>
    <col min="1032" max="1032" width="23.42578125" style="148" bestFit="1" customWidth="1"/>
    <col min="1033" max="1033" width="17.85546875" style="148" bestFit="1" customWidth="1"/>
    <col min="1034" max="1034" width="19" style="148" bestFit="1" customWidth="1"/>
    <col min="1035" max="1035" width="16.28515625" style="148" bestFit="1" customWidth="1"/>
    <col min="1036" max="1036" width="17.5703125" style="148" bestFit="1" customWidth="1"/>
    <col min="1037" max="1037" width="20.140625" style="148" bestFit="1" customWidth="1"/>
    <col min="1038" max="1038" width="21.42578125" style="148" bestFit="1" customWidth="1"/>
    <col min="1039" max="1280" width="9.140625" style="148"/>
    <col min="1281" max="1281" width="23.5703125" style="148" bestFit="1" customWidth="1"/>
    <col min="1282" max="1282" width="16.28515625" style="148" bestFit="1" customWidth="1"/>
    <col min="1283" max="1283" width="18.85546875" style="148" bestFit="1" customWidth="1"/>
    <col min="1284" max="1284" width="23.7109375" style="148" bestFit="1" customWidth="1"/>
    <col min="1285" max="1285" width="26.42578125" style="148" bestFit="1" customWidth="1"/>
    <col min="1286" max="1286" width="26.42578125" style="148" customWidth="1"/>
    <col min="1287" max="1287" width="21" style="148" bestFit="1" customWidth="1"/>
    <col min="1288" max="1288" width="23.42578125" style="148" bestFit="1" customWidth="1"/>
    <col min="1289" max="1289" width="17.85546875" style="148" bestFit="1" customWidth="1"/>
    <col min="1290" max="1290" width="19" style="148" bestFit="1" customWidth="1"/>
    <col min="1291" max="1291" width="16.28515625" style="148" bestFit="1" customWidth="1"/>
    <col min="1292" max="1292" width="17.5703125" style="148" bestFit="1" customWidth="1"/>
    <col min="1293" max="1293" width="20.140625" style="148" bestFit="1" customWidth="1"/>
    <col min="1294" max="1294" width="21.42578125" style="148" bestFit="1" customWidth="1"/>
    <col min="1295" max="1536" width="9.140625" style="148"/>
    <col min="1537" max="1537" width="23.5703125" style="148" bestFit="1" customWidth="1"/>
    <col min="1538" max="1538" width="16.28515625" style="148" bestFit="1" customWidth="1"/>
    <col min="1539" max="1539" width="18.85546875" style="148" bestFit="1" customWidth="1"/>
    <col min="1540" max="1540" width="23.7109375" style="148" bestFit="1" customWidth="1"/>
    <col min="1541" max="1541" width="26.42578125" style="148" bestFit="1" customWidth="1"/>
    <col min="1542" max="1542" width="26.42578125" style="148" customWidth="1"/>
    <col min="1543" max="1543" width="21" style="148" bestFit="1" customWidth="1"/>
    <col min="1544" max="1544" width="23.42578125" style="148" bestFit="1" customWidth="1"/>
    <col min="1545" max="1545" width="17.85546875" style="148" bestFit="1" customWidth="1"/>
    <col min="1546" max="1546" width="19" style="148" bestFit="1" customWidth="1"/>
    <col min="1547" max="1547" width="16.28515625" style="148" bestFit="1" customWidth="1"/>
    <col min="1548" max="1548" width="17.5703125" style="148" bestFit="1" customWidth="1"/>
    <col min="1549" max="1549" width="20.140625" style="148" bestFit="1" customWidth="1"/>
    <col min="1550" max="1550" width="21.42578125" style="148" bestFit="1" customWidth="1"/>
    <col min="1551" max="1792" width="9.140625" style="148"/>
    <col min="1793" max="1793" width="23.5703125" style="148" bestFit="1" customWidth="1"/>
    <col min="1794" max="1794" width="16.28515625" style="148" bestFit="1" customWidth="1"/>
    <col min="1795" max="1795" width="18.85546875" style="148" bestFit="1" customWidth="1"/>
    <col min="1796" max="1796" width="23.7109375" style="148" bestFit="1" customWidth="1"/>
    <col min="1797" max="1797" width="26.42578125" style="148" bestFit="1" customWidth="1"/>
    <col min="1798" max="1798" width="26.42578125" style="148" customWidth="1"/>
    <col min="1799" max="1799" width="21" style="148" bestFit="1" customWidth="1"/>
    <col min="1800" max="1800" width="23.42578125" style="148" bestFit="1" customWidth="1"/>
    <col min="1801" max="1801" width="17.85546875" style="148" bestFit="1" customWidth="1"/>
    <col min="1802" max="1802" width="19" style="148" bestFit="1" customWidth="1"/>
    <col min="1803" max="1803" width="16.28515625" style="148" bestFit="1" customWidth="1"/>
    <col min="1804" max="1804" width="17.5703125" style="148" bestFit="1" customWidth="1"/>
    <col min="1805" max="1805" width="20.140625" style="148" bestFit="1" customWidth="1"/>
    <col min="1806" max="1806" width="21.42578125" style="148" bestFit="1" customWidth="1"/>
    <col min="1807" max="2048" width="9.140625" style="148"/>
    <col min="2049" max="2049" width="23.5703125" style="148" bestFit="1" customWidth="1"/>
    <col min="2050" max="2050" width="16.28515625" style="148" bestFit="1" customWidth="1"/>
    <col min="2051" max="2051" width="18.85546875" style="148" bestFit="1" customWidth="1"/>
    <col min="2052" max="2052" width="23.7109375" style="148" bestFit="1" customWidth="1"/>
    <col min="2053" max="2053" width="26.42578125" style="148" bestFit="1" customWidth="1"/>
    <col min="2054" max="2054" width="26.42578125" style="148" customWidth="1"/>
    <col min="2055" max="2055" width="21" style="148" bestFit="1" customWidth="1"/>
    <col min="2056" max="2056" width="23.42578125" style="148" bestFit="1" customWidth="1"/>
    <col min="2057" max="2057" width="17.85546875" style="148" bestFit="1" customWidth="1"/>
    <col min="2058" max="2058" width="19" style="148" bestFit="1" customWidth="1"/>
    <col min="2059" max="2059" width="16.28515625" style="148" bestFit="1" customWidth="1"/>
    <col min="2060" max="2060" width="17.5703125" style="148" bestFit="1" customWidth="1"/>
    <col min="2061" max="2061" width="20.140625" style="148" bestFit="1" customWidth="1"/>
    <col min="2062" max="2062" width="21.42578125" style="148" bestFit="1" customWidth="1"/>
    <col min="2063" max="2304" width="9.140625" style="148"/>
    <col min="2305" max="2305" width="23.5703125" style="148" bestFit="1" customWidth="1"/>
    <col min="2306" max="2306" width="16.28515625" style="148" bestFit="1" customWidth="1"/>
    <col min="2307" max="2307" width="18.85546875" style="148" bestFit="1" customWidth="1"/>
    <col min="2308" max="2308" width="23.7109375" style="148" bestFit="1" customWidth="1"/>
    <col min="2309" max="2309" width="26.42578125" style="148" bestFit="1" customWidth="1"/>
    <col min="2310" max="2310" width="26.42578125" style="148" customWidth="1"/>
    <col min="2311" max="2311" width="21" style="148" bestFit="1" customWidth="1"/>
    <col min="2312" max="2312" width="23.42578125" style="148" bestFit="1" customWidth="1"/>
    <col min="2313" max="2313" width="17.85546875" style="148" bestFit="1" customWidth="1"/>
    <col min="2314" max="2314" width="19" style="148" bestFit="1" customWidth="1"/>
    <col min="2315" max="2315" width="16.28515625" style="148" bestFit="1" customWidth="1"/>
    <col min="2316" max="2316" width="17.5703125" style="148" bestFit="1" customWidth="1"/>
    <col min="2317" max="2317" width="20.140625" style="148" bestFit="1" customWidth="1"/>
    <col min="2318" max="2318" width="21.42578125" style="148" bestFit="1" customWidth="1"/>
    <col min="2319" max="2560" width="9.140625" style="148"/>
    <col min="2561" max="2561" width="23.5703125" style="148" bestFit="1" customWidth="1"/>
    <col min="2562" max="2562" width="16.28515625" style="148" bestFit="1" customWidth="1"/>
    <col min="2563" max="2563" width="18.85546875" style="148" bestFit="1" customWidth="1"/>
    <col min="2564" max="2564" width="23.7109375" style="148" bestFit="1" customWidth="1"/>
    <col min="2565" max="2565" width="26.42578125" style="148" bestFit="1" customWidth="1"/>
    <col min="2566" max="2566" width="26.42578125" style="148" customWidth="1"/>
    <col min="2567" max="2567" width="21" style="148" bestFit="1" customWidth="1"/>
    <col min="2568" max="2568" width="23.42578125" style="148" bestFit="1" customWidth="1"/>
    <col min="2569" max="2569" width="17.85546875" style="148" bestFit="1" customWidth="1"/>
    <col min="2570" max="2570" width="19" style="148" bestFit="1" customWidth="1"/>
    <col min="2571" max="2571" width="16.28515625" style="148" bestFit="1" customWidth="1"/>
    <col min="2572" max="2572" width="17.5703125" style="148" bestFit="1" customWidth="1"/>
    <col min="2573" max="2573" width="20.140625" style="148" bestFit="1" customWidth="1"/>
    <col min="2574" max="2574" width="21.42578125" style="148" bestFit="1" customWidth="1"/>
    <col min="2575" max="2816" width="9.140625" style="148"/>
    <col min="2817" max="2817" width="23.5703125" style="148" bestFit="1" customWidth="1"/>
    <col min="2818" max="2818" width="16.28515625" style="148" bestFit="1" customWidth="1"/>
    <col min="2819" max="2819" width="18.85546875" style="148" bestFit="1" customWidth="1"/>
    <col min="2820" max="2820" width="23.7109375" style="148" bestFit="1" customWidth="1"/>
    <col min="2821" max="2821" width="26.42578125" style="148" bestFit="1" customWidth="1"/>
    <col min="2822" max="2822" width="26.42578125" style="148" customWidth="1"/>
    <col min="2823" max="2823" width="21" style="148" bestFit="1" customWidth="1"/>
    <col min="2824" max="2824" width="23.42578125" style="148" bestFit="1" customWidth="1"/>
    <col min="2825" max="2825" width="17.85546875" style="148" bestFit="1" customWidth="1"/>
    <col min="2826" max="2826" width="19" style="148" bestFit="1" customWidth="1"/>
    <col min="2827" max="2827" width="16.28515625" style="148" bestFit="1" customWidth="1"/>
    <col min="2828" max="2828" width="17.5703125" style="148" bestFit="1" customWidth="1"/>
    <col min="2829" max="2829" width="20.140625" style="148" bestFit="1" customWidth="1"/>
    <col min="2830" max="2830" width="21.42578125" style="148" bestFit="1" customWidth="1"/>
    <col min="2831" max="3072" width="9.140625" style="148"/>
    <col min="3073" max="3073" width="23.5703125" style="148" bestFit="1" customWidth="1"/>
    <col min="3074" max="3074" width="16.28515625" style="148" bestFit="1" customWidth="1"/>
    <col min="3075" max="3075" width="18.85546875" style="148" bestFit="1" customWidth="1"/>
    <col min="3076" max="3076" width="23.7109375" style="148" bestFit="1" customWidth="1"/>
    <col min="3077" max="3077" width="26.42578125" style="148" bestFit="1" customWidth="1"/>
    <col min="3078" max="3078" width="26.42578125" style="148" customWidth="1"/>
    <col min="3079" max="3079" width="21" style="148" bestFit="1" customWidth="1"/>
    <col min="3080" max="3080" width="23.42578125" style="148" bestFit="1" customWidth="1"/>
    <col min="3081" max="3081" width="17.85546875" style="148" bestFit="1" customWidth="1"/>
    <col min="3082" max="3082" width="19" style="148" bestFit="1" customWidth="1"/>
    <col min="3083" max="3083" width="16.28515625" style="148" bestFit="1" customWidth="1"/>
    <col min="3084" max="3084" width="17.5703125" style="148" bestFit="1" customWidth="1"/>
    <col min="3085" max="3085" width="20.140625" style="148" bestFit="1" customWidth="1"/>
    <col min="3086" max="3086" width="21.42578125" style="148" bestFit="1" customWidth="1"/>
    <col min="3087" max="3328" width="9.140625" style="148"/>
    <col min="3329" max="3329" width="23.5703125" style="148" bestFit="1" customWidth="1"/>
    <col min="3330" max="3330" width="16.28515625" style="148" bestFit="1" customWidth="1"/>
    <col min="3331" max="3331" width="18.85546875" style="148" bestFit="1" customWidth="1"/>
    <col min="3332" max="3332" width="23.7109375" style="148" bestFit="1" customWidth="1"/>
    <col min="3333" max="3333" width="26.42578125" style="148" bestFit="1" customWidth="1"/>
    <col min="3334" max="3334" width="26.42578125" style="148" customWidth="1"/>
    <col min="3335" max="3335" width="21" style="148" bestFit="1" customWidth="1"/>
    <col min="3336" max="3336" width="23.42578125" style="148" bestFit="1" customWidth="1"/>
    <col min="3337" max="3337" width="17.85546875" style="148" bestFit="1" customWidth="1"/>
    <col min="3338" max="3338" width="19" style="148" bestFit="1" customWidth="1"/>
    <col min="3339" max="3339" width="16.28515625" style="148" bestFit="1" customWidth="1"/>
    <col min="3340" max="3340" width="17.5703125" style="148" bestFit="1" customWidth="1"/>
    <col min="3341" max="3341" width="20.140625" style="148" bestFit="1" customWidth="1"/>
    <col min="3342" max="3342" width="21.42578125" style="148" bestFit="1" customWidth="1"/>
    <col min="3343" max="3584" width="9.140625" style="148"/>
    <col min="3585" max="3585" width="23.5703125" style="148" bestFit="1" customWidth="1"/>
    <col min="3586" max="3586" width="16.28515625" style="148" bestFit="1" customWidth="1"/>
    <col min="3587" max="3587" width="18.85546875" style="148" bestFit="1" customWidth="1"/>
    <col min="3588" max="3588" width="23.7109375" style="148" bestFit="1" customWidth="1"/>
    <col min="3589" max="3589" width="26.42578125" style="148" bestFit="1" customWidth="1"/>
    <col min="3590" max="3590" width="26.42578125" style="148" customWidth="1"/>
    <col min="3591" max="3591" width="21" style="148" bestFit="1" customWidth="1"/>
    <col min="3592" max="3592" width="23.42578125" style="148" bestFit="1" customWidth="1"/>
    <col min="3593" max="3593" width="17.85546875" style="148" bestFit="1" customWidth="1"/>
    <col min="3594" max="3594" width="19" style="148" bestFit="1" customWidth="1"/>
    <col min="3595" max="3595" width="16.28515625" style="148" bestFit="1" customWidth="1"/>
    <col min="3596" max="3596" width="17.5703125" style="148" bestFit="1" customWidth="1"/>
    <col min="3597" max="3597" width="20.140625" style="148" bestFit="1" customWidth="1"/>
    <col min="3598" max="3598" width="21.42578125" style="148" bestFit="1" customWidth="1"/>
    <col min="3599" max="3840" width="9.140625" style="148"/>
    <col min="3841" max="3841" width="23.5703125" style="148" bestFit="1" customWidth="1"/>
    <col min="3842" max="3842" width="16.28515625" style="148" bestFit="1" customWidth="1"/>
    <col min="3843" max="3843" width="18.85546875" style="148" bestFit="1" customWidth="1"/>
    <col min="3844" max="3844" width="23.7109375" style="148" bestFit="1" customWidth="1"/>
    <col min="3845" max="3845" width="26.42578125" style="148" bestFit="1" customWidth="1"/>
    <col min="3846" max="3846" width="26.42578125" style="148" customWidth="1"/>
    <col min="3847" max="3847" width="21" style="148" bestFit="1" customWidth="1"/>
    <col min="3848" max="3848" width="23.42578125" style="148" bestFit="1" customWidth="1"/>
    <col min="3849" max="3849" width="17.85546875" style="148" bestFit="1" customWidth="1"/>
    <col min="3850" max="3850" width="19" style="148" bestFit="1" customWidth="1"/>
    <col min="3851" max="3851" width="16.28515625" style="148" bestFit="1" customWidth="1"/>
    <col min="3852" max="3852" width="17.5703125" style="148" bestFit="1" customWidth="1"/>
    <col min="3853" max="3853" width="20.140625" style="148" bestFit="1" customWidth="1"/>
    <col min="3854" max="3854" width="21.42578125" style="148" bestFit="1" customWidth="1"/>
    <col min="3855" max="4096" width="9.140625" style="148"/>
    <col min="4097" max="4097" width="23.5703125" style="148" bestFit="1" customWidth="1"/>
    <col min="4098" max="4098" width="16.28515625" style="148" bestFit="1" customWidth="1"/>
    <col min="4099" max="4099" width="18.85546875" style="148" bestFit="1" customWidth="1"/>
    <col min="4100" max="4100" width="23.7109375" style="148" bestFit="1" customWidth="1"/>
    <col min="4101" max="4101" width="26.42578125" style="148" bestFit="1" customWidth="1"/>
    <col min="4102" max="4102" width="26.42578125" style="148" customWidth="1"/>
    <col min="4103" max="4103" width="21" style="148" bestFit="1" customWidth="1"/>
    <col min="4104" max="4104" width="23.42578125" style="148" bestFit="1" customWidth="1"/>
    <col min="4105" max="4105" width="17.85546875" style="148" bestFit="1" customWidth="1"/>
    <col min="4106" max="4106" width="19" style="148" bestFit="1" customWidth="1"/>
    <col min="4107" max="4107" width="16.28515625" style="148" bestFit="1" customWidth="1"/>
    <col min="4108" max="4108" width="17.5703125" style="148" bestFit="1" customWidth="1"/>
    <col min="4109" max="4109" width="20.140625" style="148" bestFit="1" customWidth="1"/>
    <col min="4110" max="4110" width="21.42578125" style="148" bestFit="1" customWidth="1"/>
    <col min="4111" max="4352" width="9.140625" style="148"/>
    <col min="4353" max="4353" width="23.5703125" style="148" bestFit="1" customWidth="1"/>
    <col min="4354" max="4354" width="16.28515625" style="148" bestFit="1" customWidth="1"/>
    <col min="4355" max="4355" width="18.85546875" style="148" bestFit="1" customWidth="1"/>
    <col min="4356" max="4356" width="23.7109375" style="148" bestFit="1" customWidth="1"/>
    <col min="4357" max="4357" width="26.42578125" style="148" bestFit="1" customWidth="1"/>
    <col min="4358" max="4358" width="26.42578125" style="148" customWidth="1"/>
    <col min="4359" max="4359" width="21" style="148" bestFit="1" customWidth="1"/>
    <col min="4360" max="4360" width="23.42578125" style="148" bestFit="1" customWidth="1"/>
    <col min="4361" max="4361" width="17.85546875" style="148" bestFit="1" customWidth="1"/>
    <col min="4362" max="4362" width="19" style="148" bestFit="1" customWidth="1"/>
    <col min="4363" max="4363" width="16.28515625" style="148" bestFit="1" customWidth="1"/>
    <col min="4364" max="4364" width="17.5703125" style="148" bestFit="1" customWidth="1"/>
    <col min="4365" max="4365" width="20.140625" style="148" bestFit="1" customWidth="1"/>
    <col min="4366" max="4366" width="21.42578125" style="148" bestFit="1" customWidth="1"/>
    <col min="4367" max="4608" width="9.140625" style="148"/>
    <col min="4609" max="4609" width="23.5703125" style="148" bestFit="1" customWidth="1"/>
    <col min="4610" max="4610" width="16.28515625" style="148" bestFit="1" customWidth="1"/>
    <col min="4611" max="4611" width="18.85546875" style="148" bestFit="1" customWidth="1"/>
    <col min="4612" max="4612" width="23.7109375" style="148" bestFit="1" customWidth="1"/>
    <col min="4613" max="4613" width="26.42578125" style="148" bestFit="1" customWidth="1"/>
    <col min="4614" max="4614" width="26.42578125" style="148" customWidth="1"/>
    <col min="4615" max="4615" width="21" style="148" bestFit="1" customWidth="1"/>
    <col min="4616" max="4616" width="23.42578125" style="148" bestFit="1" customWidth="1"/>
    <col min="4617" max="4617" width="17.85546875" style="148" bestFit="1" customWidth="1"/>
    <col min="4618" max="4618" width="19" style="148" bestFit="1" customWidth="1"/>
    <col min="4619" max="4619" width="16.28515625" style="148" bestFit="1" customWidth="1"/>
    <col min="4620" max="4620" width="17.5703125" style="148" bestFit="1" customWidth="1"/>
    <col min="4621" max="4621" width="20.140625" style="148" bestFit="1" customWidth="1"/>
    <col min="4622" max="4622" width="21.42578125" style="148" bestFit="1" customWidth="1"/>
    <col min="4623" max="4864" width="9.140625" style="148"/>
    <col min="4865" max="4865" width="23.5703125" style="148" bestFit="1" customWidth="1"/>
    <col min="4866" max="4866" width="16.28515625" style="148" bestFit="1" customWidth="1"/>
    <col min="4867" max="4867" width="18.85546875" style="148" bestFit="1" customWidth="1"/>
    <col min="4868" max="4868" width="23.7109375" style="148" bestFit="1" customWidth="1"/>
    <col min="4869" max="4869" width="26.42578125" style="148" bestFit="1" customWidth="1"/>
    <col min="4870" max="4870" width="26.42578125" style="148" customWidth="1"/>
    <col min="4871" max="4871" width="21" style="148" bestFit="1" customWidth="1"/>
    <col min="4872" max="4872" width="23.42578125" style="148" bestFit="1" customWidth="1"/>
    <col min="4873" max="4873" width="17.85546875" style="148" bestFit="1" customWidth="1"/>
    <col min="4874" max="4874" width="19" style="148" bestFit="1" customWidth="1"/>
    <col min="4875" max="4875" width="16.28515625" style="148" bestFit="1" customWidth="1"/>
    <col min="4876" max="4876" width="17.5703125" style="148" bestFit="1" customWidth="1"/>
    <col min="4877" max="4877" width="20.140625" style="148" bestFit="1" customWidth="1"/>
    <col min="4878" max="4878" width="21.42578125" style="148" bestFit="1" customWidth="1"/>
    <col min="4879" max="5120" width="9.140625" style="148"/>
    <col min="5121" max="5121" width="23.5703125" style="148" bestFit="1" customWidth="1"/>
    <col min="5122" max="5122" width="16.28515625" style="148" bestFit="1" customWidth="1"/>
    <col min="5123" max="5123" width="18.85546875" style="148" bestFit="1" customWidth="1"/>
    <col min="5124" max="5124" width="23.7109375" style="148" bestFit="1" customWidth="1"/>
    <col min="5125" max="5125" width="26.42578125" style="148" bestFit="1" customWidth="1"/>
    <col min="5126" max="5126" width="26.42578125" style="148" customWidth="1"/>
    <col min="5127" max="5127" width="21" style="148" bestFit="1" customWidth="1"/>
    <col min="5128" max="5128" width="23.42578125" style="148" bestFit="1" customWidth="1"/>
    <col min="5129" max="5129" width="17.85546875" style="148" bestFit="1" customWidth="1"/>
    <col min="5130" max="5130" width="19" style="148" bestFit="1" customWidth="1"/>
    <col min="5131" max="5131" width="16.28515625" style="148" bestFit="1" customWidth="1"/>
    <col min="5132" max="5132" width="17.5703125" style="148" bestFit="1" customWidth="1"/>
    <col min="5133" max="5133" width="20.140625" style="148" bestFit="1" customWidth="1"/>
    <col min="5134" max="5134" width="21.42578125" style="148" bestFit="1" customWidth="1"/>
    <col min="5135" max="5376" width="9.140625" style="148"/>
    <col min="5377" max="5377" width="23.5703125" style="148" bestFit="1" customWidth="1"/>
    <col min="5378" max="5378" width="16.28515625" style="148" bestFit="1" customWidth="1"/>
    <col min="5379" max="5379" width="18.85546875" style="148" bestFit="1" customWidth="1"/>
    <col min="5380" max="5380" width="23.7109375" style="148" bestFit="1" customWidth="1"/>
    <col min="5381" max="5381" width="26.42578125" style="148" bestFit="1" customWidth="1"/>
    <col min="5382" max="5382" width="26.42578125" style="148" customWidth="1"/>
    <col min="5383" max="5383" width="21" style="148" bestFit="1" customWidth="1"/>
    <col min="5384" max="5384" width="23.42578125" style="148" bestFit="1" customWidth="1"/>
    <col min="5385" max="5385" width="17.85546875" style="148" bestFit="1" customWidth="1"/>
    <col min="5386" max="5386" width="19" style="148" bestFit="1" customWidth="1"/>
    <col min="5387" max="5387" width="16.28515625" style="148" bestFit="1" customWidth="1"/>
    <col min="5388" max="5388" width="17.5703125" style="148" bestFit="1" customWidth="1"/>
    <col min="5389" max="5389" width="20.140625" style="148" bestFit="1" customWidth="1"/>
    <col min="5390" max="5390" width="21.42578125" style="148" bestFit="1" customWidth="1"/>
    <col min="5391" max="5632" width="9.140625" style="148"/>
    <col min="5633" max="5633" width="23.5703125" style="148" bestFit="1" customWidth="1"/>
    <col min="5634" max="5634" width="16.28515625" style="148" bestFit="1" customWidth="1"/>
    <col min="5635" max="5635" width="18.85546875" style="148" bestFit="1" customWidth="1"/>
    <col min="5636" max="5636" width="23.7109375" style="148" bestFit="1" customWidth="1"/>
    <col min="5637" max="5637" width="26.42578125" style="148" bestFit="1" customWidth="1"/>
    <col min="5638" max="5638" width="26.42578125" style="148" customWidth="1"/>
    <col min="5639" max="5639" width="21" style="148" bestFit="1" customWidth="1"/>
    <col min="5640" max="5640" width="23.42578125" style="148" bestFit="1" customWidth="1"/>
    <col min="5641" max="5641" width="17.85546875" style="148" bestFit="1" customWidth="1"/>
    <col min="5642" max="5642" width="19" style="148" bestFit="1" customWidth="1"/>
    <col min="5643" max="5643" width="16.28515625" style="148" bestFit="1" customWidth="1"/>
    <col min="5644" max="5644" width="17.5703125" style="148" bestFit="1" customWidth="1"/>
    <col min="5645" max="5645" width="20.140625" style="148" bestFit="1" customWidth="1"/>
    <col min="5646" max="5646" width="21.42578125" style="148" bestFit="1" customWidth="1"/>
    <col min="5647" max="5888" width="9.140625" style="148"/>
    <col min="5889" max="5889" width="23.5703125" style="148" bestFit="1" customWidth="1"/>
    <col min="5890" max="5890" width="16.28515625" style="148" bestFit="1" customWidth="1"/>
    <col min="5891" max="5891" width="18.85546875" style="148" bestFit="1" customWidth="1"/>
    <col min="5892" max="5892" width="23.7109375" style="148" bestFit="1" customWidth="1"/>
    <col min="5893" max="5893" width="26.42578125" style="148" bestFit="1" customWidth="1"/>
    <col min="5894" max="5894" width="26.42578125" style="148" customWidth="1"/>
    <col min="5895" max="5895" width="21" style="148" bestFit="1" customWidth="1"/>
    <col min="5896" max="5896" width="23.42578125" style="148" bestFit="1" customWidth="1"/>
    <col min="5897" max="5897" width="17.85546875" style="148" bestFit="1" customWidth="1"/>
    <col min="5898" max="5898" width="19" style="148" bestFit="1" customWidth="1"/>
    <col min="5899" max="5899" width="16.28515625" style="148" bestFit="1" customWidth="1"/>
    <col min="5900" max="5900" width="17.5703125" style="148" bestFit="1" customWidth="1"/>
    <col min="5901" max="5901" width="20.140625" style="148" bestFit="1" customWidth="1"/>
    <col min="5902" max="5902" width="21.42578125" style="148" bestFit="1" customWidth="1"/>
    <col min="5903" max="6144" width="9.140625" style="148"/>
    <col min="6145" max="6145" width="23.5703125" style="148" bestFit="1" customWidth="1"/>
    <col min="6146" max="6146" width="16.28515625" style="148" bestFit="1" customWidth="1"/>
    <col min="6147" max="6147" width="18.85546875" style="148" bestFit="1" customWidth="1"/>
    <col min="6148" max="6148" width="23.7109375" style="148" bestFit="1" customWidth="1"/>
    <col min="6149" max="6149" width="26.42578125" style="148" bestFit="1" customWidth="1"/>
    <col min="6150" max="6150" width="26.42578125" style="148" customWidth="1"/>
    <col min="6151" max="6151" width="21" style="148" bestFit="1" customWidth="1"/>
    <col min="6152" max="6152" width="23.42578125" style="148" bestFit="1" customWidth="1"/>
    <col min="6153" max="6153" width="17.85546875" style="148" bestFit="1" customWidth="1"/>
    <col min="6154" max="6154" width="19" style="148" bestFit="1" customWidth="1"/>
    <col min="6155" max="6155" width="16.28515625" style="148" bestFit="1" customWidth="1"/>
    <col min="6156" max="6156" width="17.5703125" style="148" bestFit="1" customWidth="1"/>
    <col min="6157" max="6157" width="20.140625" style="148" bestFit="1" customWidth="1"/>
    <col min="6158" max="6158" width="21.42578125" style="148" bestFit="1" customWidth="1"/>
    <col min="6159" max="6400" width="9.140625" style="148"/>
    <col min="6401" max="6401" width="23.5703125" style="148" bestFit="1" customWidth="1"/>
    <col min="6402" max="6402" width="16.28515625" style="148" bestFit="1" customWidth="1"/>
    <col min="6403" max="6403" width="18.85546875" style="148" bestFit="1" customWidth="1"/>
    <col min="6404" max="6404" width="23.7109375" style="148" bestFit="1" customWidth="1"/>
    <col min="6405" max="6405" width="26.42578125" style="148" bestFit="1" customWidth="1"/>
    <col min="6406" max="6406" width="26.42578125" style="148" customWidth="1"/>
    <col min="6407" max="6407" width="21" style="148" bestFit="1" customWidth="1"/>
    <col min="6408" max="6408" width="23.42578125" style="148" bestFit="1" customWidth="1"/>
    <col min="6409" max="6409" width="17.85546875" style="148" bestFit="1" customWidth="1"/>
    <col min="6410" max="6410" width="19" style="148" bestFit="1" customWidth="1"/>
    <col min="6411" max="6411" width="16.28515625" style="148" bestFit="1" customWidth="1"/>
    <col min="6412" max="6412" width="17.5703125" style="148" bestFit="1" customWidth="1"/>
    <col min="6413" max="6413" width="20.140625" style="148" bestFit="1" customWidth="1"/>
    <col min="6414" max="6414" width="21.42578125" style="148" bestFit="1" customWidth="1"/>
    <col min="6415" max="6656" width="9.140625" style="148"/>
    <col min="6657" max="6657" width="23.5703125" style="148" bestFit="1" customWidth="1"/>
    <col min="6658" max="6658" width="16.28515625" style="148" bestFit="1" customWidth="1"/>
    <col min="6659" max="6659" width="18.85546875" style="148" bestFit="1" customWidth="1"/>
    <col min="6660" max="6660" width="23.7109375" style="148" bestFit="1" customWidth="1"/>
    <col min="6661" max="6661" width="26.42578125" style="148" bestFit="1" customWidth="1"/>
    <col min="6662" max="6662" width="26.42578125" style="148" customWidth="1"/>
    <col min="6663" max="6663" width="21" style="148" bestFit="1" customWidth="1"/>
    <col min="6664" max="6664" width="23.42578125" style="148" bestFit="1" customWidth="1"/>
    <col min="6665" max="6665" width="17.85546875" style="148" bestFit="1" customWidth="1"/>
    <col min="6666" max="6666" width="19" style="148" bestFit="1" customWidth="1"/>
    <col min="6667" max="6667" width="16.28515625" style="148" bestFit="1" customWidth="1"/>
    <col min="6668" max="6668" width="17.5703125" style="148" bestFit="1" customWidth="1"/>
    <col min="6669" max="6669" width="20.140625" style="148" bestFit="1" customWidth="1"/>
    <col min="6670" max="6670" width="21.42578125" style="148" bestFit="1" customWidth="1"/>
    <col min="6671" max="6912" width="9.140625" style="148"/>
    <col min="6913" max="6913" width="23.5703125" style="148" bestFit="1" customWidth="1"/>
    <col min="6914" max="6914" width="16.28515625" style="148" bestFit="1" customWidth="1"/>
    <col min="6915" max="6915" width="18.85546875" style="148" bestFit="1" customWidth="1"/>
    <col min="6916" max="6916" width="23.7109375" style="148" bestFit="1" customWidth="1"/>
    <col min="6917" max="6917" width="26.42578125" style="148" bestFit="1" customWidth="1"/>
    <col min="6918" max="6918" width="26.42578125" style="148" customWidth="1"/>
    <col min="6919" max="6919" width="21" style="148" bestFit="1" customWidth="1"/>
    <col min="6920" max="6920" width="23.42578125" style="148" bestFit="1" customWidth="1"/>
    <col min="6921" max="6921" width="17.85546875" style="148" bestFit="1" customWidth="1"/>
    <col min="6922" max="6922" width="19" style="148" bestFit="1" customWidth="1"/>
    <col min="6923" max="6923" width="16.28515625" style="148" bestFit="1" customWidth="1"/>
    <col min="6924" max="6924" width="17.5703125" style="148" bestFit="1" customWidth="1"/>
    <col min="6925" max="6925" width="20.140625" style="148" bestFit="1" customWidth="1"/>
    <col min="6926" max="6926" width="21.42578125" style="148" bestFit="1" customWidth="1"/>
    <col min="6927" max="7168" width="9.140625" style="148"/>
    <col min="7169" max="7169" width="23.5703125" style="148" bestFit="1" customWidth="1"/>
    <col min="7170" max="7170" width="16.28515625" style="148" bestFit="1" customWidth="1"/>
    <col min="7171" max="7171" width="18.85546875" style="148" bestFit="1" customWidth="1"/>
    <col min="7172" max="7172" width="23.7109375" style="148" bestFit="1" customWidth="1"/>
    <col min="7173" max="7173" width="26.42578125" style="148" bestFit="1" customWidth="1"/>
    <col min="7174" max="7174" width="26.42578125" style="148" customWidth="1"/>
    <col min="7175" max="7175" width="21" style="148" bestFit="1" customWidth="1"/>
    <col min="7176" max="7176" width="23.42578125" style="148" bestFit="1" customWidth="1"/>
    <col min="7177" max="7177" width="17.85546875" style="148" bestFit="1" customWidth="1"/>
    <col min="7178" max="7178" width="19" style="148" bestFit="1" customWidth="1"/>
    <col min="7179" max="7179" width="16.28515625" style="148" bestFit="1" customWidth="1"/>
    <col min="7180" max="7180" width="17.5703125" style="148" bestFit="1" customWidth="1"/>
    <col min="7181" max="7181" width="20.140625" style="148" bestFit="1" customWidth="1"/>
    <col min="7182" max="7182" width="21.42578125" style="148" bestFit="1" customWidth="1"/>
    <col min="7183" max="7424" width="9.140625" style="148"/>
    <col min="7425" max="7425" width="23.5703125" style="148" bestFit="1" customWidth="1"/>
    <col min="7426" max="7426" width="16.28515625" style="148" bestFit="1" customWidth="1"/>
    <col min="7427" max="7427" width="18.85546875" style="148" bestFit="1" customWidth="1"/>
    <col min="7428" max="7428" width="23.7109375" style="148" bestFit="1" customWidth="1"/>
    <col min="7429" max="7429" width="26.42578125" style="148" bestFit="1" customWidth="1"/>
    <col min="7430" max="7430" width="26.42578125" style="148" customWidth="1"/>
    <col min="7431" max="7431" width="21" style="148" bestFit="1" customWidth="1"/>
    <col min="7432" max="7432" width="23.42578125" style="148" bestFit="1" customWidth="1"/>
    <col min="7433" max="7433" width="17.85546875" style="148" bestFit="1" customWidth="1"/>
    <col min="7434" max="7434" width="19" style="148" bestFit="1" customWidth="1"/>
    <col min="7435" max="7435" width="16.28515625" style="148" bestFit="1" customWidth="1"/>
    <col min="7436" max="7436" width="17.5703125" style="148" bestFit="1" customWidth="1"/>
    <col min="7437" max="7437" width="20.140625" style="148" bestFit="1" customWidth="1"/>
    <col min="7438" max="7438" width="21.42578125" style="148" bestFit="1" customWidth="1"/>
    <col min="7439" max="7680" width="9.140625" style="148"/>
    <col min="7681" max="7681" width="23.5703125" style="148" bestFit="1" customWidth="1"/>
    <col min="7682" max="7682" width="16.28515625" style="148" bestFit="1" customWidth="1"/>
    <col min="7683" max="7683" width="18.85546875" style="148" bestFit="1" customWidth="1"/>
    <col min="7684" max="7684" width="23.7109375" style="148" bestFit="1" customWidth="1"/>
    <col min="7685" max="7685" width="26.42578125" style="148" bestFit="1" customWidth="1"/>
    <col min="7686" max="7686" width="26.42578125" style="148" customWidth="1"/>
    <col min="7687" max="7687" width="21" style="148" bestFit="1" customWidth="1"/>
    <col min="7688" max="7688" width="23.42578125" style="148" bestFit="1" customWidth="1"/>
    <col min="7689" max="7689" width="17.85546875" style="148" bestFit="1" customWidth="1"/>
    <col min="7690" max="7690" width="19" style="148" bestFit="1" customWidth="1"/>
    <col min="7691" max="7691" width="16.28515625" style="148" bestFit="1" customWidth="1"/>
    <col min="7692" max="7692" width="17.5703125" style="148" bestFit="1" customWidth="1"/>
    <col min="7693" max="7693" width="20.140625" style="148" bestFit="1" customWidth="1"/>
    <col min="7694" max="7694" width="21.42578125" style="148" bestFit="1" customWidth="1"/>
    <col min="7695" max="7936" width="9.140625" style="148"/>
    <col min="7937" max="7937" width="23.5703125" style="148" bestFit="1" customWidth="1"/>
    <col min="7938" max="7938" width="16.28515625" style="148" bestFit="1" customWidth="1"/>
    <col min="7939" max="7939" width="18.85546875" style="148" bestFit="1" customWidth="1"/>
    <col min="7940" max="7940" width="23.7109375" style="148" bestFit="1" customWidth="1"/>
    <col min="7941" max="7941" width="26.42578125" style="148" bestFit="1" customWidth="1"/>
    <col min="7942" max="7942" width="26.42578125" style="148" customWidth="1"/>
    <col min="7943" max="7943" width="21" style="148" bestFit="1" customWidth="1"/>
    <col min="7944" max="7944" width="23.42578125" style="148" bestFit="1" customWidth="1"/>
    <col min="7945" max="7945" width="17.85546875" style="148" bestFit="1" customWidth="1"/>
    <col min="7946" max="7946" width="19" style="148" bestFit="1" customWidth="1"/>
    <col min="7947" max="7947" width="16.28515625" style="148" bestFit="1" customWidth="1"/>
    <col min="7948" max="7948" width="17.5703125" style="148" bestFit="1" customWidth="1"/>
    <col min="7949" max="7949" width="20.140625" style="148" bestFit="1" customWidth="1"/>
    <col min="7950" max="7950" width="21.42578125" style="148" bestFit="1" customWidth="1"/>
    <col min="7951" max="8192" width="9.140625" style="148"/>
    <col min="8193" max="8193" width="23.5703125" style="148" bestFit="1" customWidth="1"/>
    <col min="8194" max="8194" width="16.28515625" style="148" bestFit="1" customWidth="1"/>
    <col min="8195" max="8195" width="18.85546875" style="148" bestFit="1" customWidth="1"/>
    <col min="8196" max="8196" width="23.7109375" style="148" bestFit="1" customWidth="1"/>
    <col min="8197" max="8197" width="26.42578125" style="148" bestFit="1" customWidth="1"/>
    <col min="8198" max="8198" width="26.42578125" style="148" customWidth="1"/>
    <col min="8199" max="8199" width="21" style="148" bestFit="1" customWidth="1"/>
    <col min="8200" max="8200" width="23.42578125" style="148" bestFit="1" customWidth="1"/>
    <col min="8201" max="8201" width="17.85546875" style="148" bestFit="1" customWidth="1"/>
    <col min="8202" max="8202" width="19" style="148" bestFit="1" customWidth="1"/>
    <col min="8203" max="8203" width="16.28515625" style="148" bestFit="1" customWidth="1"/>
    <col min="8204" max="8204" width="17.5703125" style="148" bestFit="1" customWidth="1"/>
    <col min="8205" max="8205" width="20.140625" style="148" bestFit="1" customWidth="1"/>
    <col min="8206" max="8206" width="21.42578125" style="148" bestFit="1" customWidth="1"/>
    <col min="8207" max="8448" width="9.140625" style="148"/>
    <col min="8449" max="8449" width="23.5703125" style="148" bestFit="1" customWidth="1"/>
    <col min="8450" max="8450" width="16.28515625" style="148" bestFit="1" customWidth="1"/>
    <col min="8451" max="8451" width="18.85546875" style="148" bestFit="1" customWidth="1"/>
    <col min="8452" max="8452" width="23.7109375" style="148" bestFit="1" customWidth="1"/>
    <col min="8453" max="8453" width="26.42578125" style="148" bestFit="1" customWidth="1"/>
    <col min="8454" max="8454" width="26.42578125" style="148" customWidth="1"/>
    <col min="8455" max="8455" width="21" style="148" bestFit="1" customWidth="1"/>
    <col min="8456" max="8456" width="23.42578125" style="148" bestFit="1" customWidth="1"/>
    <col min="8457" max="8457" width="17.85546875" style="148" bestFit="1" customWidth="1"/>
    <col min="8458" max="8458" width="19" style="148" bestFit="1" customWidth="1"/>
    <col min="8459" max="8459" width="16.28515625" style="148" bestFit="1" customWidth="1"/>
    <col min="8460" max="8460" width="17.5703125" style="148" bestFit="1" customWidth="1"/>
    <col min="8461" max="8461" width="20.140625" style="148" bestFit="1" customWidth="1"/>
    <col min="8462" max="8462" width="21.42578125" style="148" bestFit="1" customWidth="1"/>
    <col min="8463" max="8704" width="9.140625" style="148"/>
    <col min="8705" max="8705" width="23.5703125" style="148" bestFit="1" customWidth="1"/>
    <col min="8706" max="8706" width="16.28515625" style="148" bestFit="1" customWidth="1"/>
    <col min="8707" max="8707" width="18.85546875" style="148" bestFit="1" customWidth="1"/>
    <col min="8708" max="8708" width="23.7109375" style="148" bestFit="1" customWidth="1"/>
    <col min="8709" max="8709" width="26.42578125" style="148" bestFit="1" customWidth="1"/>
    <col min="8710" max="8710" width="26.42578125" style="148" customWidth="1"/>
    <col min="8711" max="8711" width="21" style="148" bestFit="1" customWidth="1"/>
    <col min="8712" max="8712" width="23.42578125" style="148" bestFit="1" customWidth="1"/>
    <col min="8713" max="8713" width="17.85546875" style="148" bestFit="1" customWidth="1"/>
    <col min="8714" max="8714" width="19" style="148" bestFit="1" customWidth="1"/>
    <col min="8715" max="8715" width="16.28515625" style="148" bestFit="1" customWidth="1"/>
    <col min="8716" max="8716" width="17.5703125" style="148" bestFit="1" customWidth="1"/>
    <col min="8717" max="8717" width="20.140625" style="148" bestFit="1" customWidth="1"/>
    <col min="8718" max="8718" width="21.42578125" style="148" bestFit="1" customWidth="1"/>
    <col min="8719" max="8960" width="9.140625" style="148"/>
    <col min="8961" max="8961" width="23.5703125" style="148" bestFit="1" customWidth="1"/>
    <col min="8962" max="8962" width="16.28515625" style="148" bestFit="1" customWidth="1"/>
    <col min="8963" max="8963" width="18.85546875" style="148" bestFit="1" customWidth="1"/>
    <col min="8964" max="8964" width="23.7109375" style="148" bestFit="1" customWidth="1"/>
    <col min="8965" max="8965" width="26.42578125" style="148" bestFit="1" customWidth="1"/>
    <col min="8966" max="8966" width="26.42578125" style="148" customWidth="1"/>
    <col min="8967" max="8967" width="21" style="148" bestFit="1" customWidth="1"/>
    <col min="8968" max="8968" width="23.42578125" style="148" bestFit="1" customWidth="1"/>
    <col min="8969" max="8969" width="17.85546875" style="148" bestFit="1" customWidth="1"/>
    <col min="8970" max="8970" width="19" style="148" bestFit="1" customWidth="1"/>
    <col min="8971" max="8971" width="16.28515625" style="148" bestFit="1" customWidth="1"/>
    <col min="8972" max="8972" width="17.5703125" style="148" bestFit="1" customWidth="1"/>
    <col min="8973" max="8973" width="20.140625" style="148" bestFit="1" customWidth="1"/>
    <col min="8974" max="8974" width="21.42578125" style="148" bestFit="1" customWidth="1"/>
    <col min="8975" max="9216" width="9.140625" style="148"/>
    <col min="9217" max="9217" width="23.5703125" style="148" bestFit="1" customWidth="1"/>
    <col min="9218" max="9218" width="16.28515625" style="148" bestFit="1" customWidth="1"/>
    <col min="9219" max="9219" width="18.85546875" style="148" bestFit="1" customWidth="1"/>
    <col min="9220" max="9220" width="23.7109375" style="148" bestFit="1" customWidth="1"/>
    <col min="9221" max="9221" width="26.42578125" style="148" bestFit="1" customWidth="1"/>
    <col min="9222" max="9222" width="26.42578125" style="148" customWidth="1"/>
    <col min="9223" max="9223" width="21" style="148" bestFit="1" customWidth="1"/>
    <col min="9224" max="9224" width="23.42578125" style="148" bestFit="1" customWidth="1"/>
    <col min="9225" max="9225" width="17.85546875" style="148" bestFit="1" customWidth="1"/>
    <col min="9226" max="9226" width="19" style="148" bestFit="1" customWidth="1"/>
    <col min="9227" max="9227" width="16.28515625" style="148" bestFit="1" customWidth="1"/>
    <col min="9228" max="9228" width="17.5703125" style="148" bestFit="1" customWidth="1"/>
    <col min="9229" max="9229" width="20.140625" style="148" bestFit="1" customWidth="1"/>
    <col min="9230" max="9230" width="21.42578125" style="148" bestFit="1" customWidth="1"/>
    <col min="9231" max="9472" width="9.140625" style="148"/>
    <col min="9473" max="9473" width="23.5703125" style="148" bestFit="1" customWidth="1"/>
    <col min="9474" max="9474" width="16.28515625" style="148" bestFit="1" customWidth="1"/>
    <col min="9475" max="9475" width="18.85546875" style="148" bestFit="1" customWidth="1"/>
    <col min="9476" max="9476" width="23.7109375" style="148" bestFit="1" customWidth="1"/>
    <col min="9477" max="9477" width="26.42578125" style="148" bestFit="1" customWidth="1"/>
    <col min="9478" max="9478" width="26.42578125" style="148" customWidth="1"/>
    <col min="9479" max="9479" width="21" style="148" bestFit="1" customWidth="1"/>
    <col min="9480" max="9480" width="23.42578125" style="148" bestFit="1" customWidth="1"/>
    <col min="9481" max="9481" width="17.85546875" style="148" bestFit="1" customWidth="1"/>
    <col min="9482" max="9482" width="19" style="148" bestFit="1" customWidth="1"/>
    <col min="9483" max="9483" width="16.28515625" style="148" bestFit="1" customWidth="1"/>
    <col min="9484" max="9484" width="17.5703125" style="148" bestFit="1" customWidth="1"/>
    <col min="9485" max="9485" width="20.140625" style="148" bestFit="1" customWidth="1"/>
    <col min="9486" max="9486" width="21.42578125" style="148" bestFit="1" customWidth="1"/>
    <col min="9487" max="9728" width="9.140625" style="148"/>
    <col min="9729" max="9729" width="23.5703125" style="148" bestFit="1" customWidth="1"/>
    <col min="9730" max="9730" width="16.28515625" style="148" bestFit="1" customWidth="1"/>
    <col min="9731" max="9731" width="18.85546875" style="148" bestFit="1" customWidth="1"/>
    <col min="9732" max="9732" width="23.7109375" style="148" bestFit="1" customWidth="1"/>
    <col min="9733" max="9733" width="26.42578125" style="148" bestFit="1" customWidth="1"/>
    <col min="9734" max="9734" width="26.42578125" style="148" customWidth="1"/>
    <col min="9735" max="9735" width="21" style="148" bestFit="1" customWidth="1"/>
    <col min="9736" max="9736" width="23.42578125" style="148" bestFit="1" customWidth="1"/>
    <col min="9737" max="9737" width="17.85546875" style="148" bestFit="1" customWidth="1"/>
    <col min="9738" max="9738" width="19" style="148" bestFit="1" customWidth="1"/>
    <col min="9739" max="9739" width="16.28515625" style="148" bestFit="1" customWidth="1"/>
    <col min="9740" max="9740" width="17.5703125" style="148" bestFit="1" customWidth="1"/>
    <col min="9741" max="9741" width="20.140625" style="148" bestFit="1" customWidth="1"/>
    <col min="9742" max="9742" width="21.42578125" style="148" bestFit="1" customWidth="1"/>
    <col min="9743" max="9984" width="9.140625" style="148"/>
    <col min="9985" max="9985" width="23.5703125" style="148" bestFit="1" customWidth="1"/>
    <col min="9986" max="9986" width="16.28515625" style="148" bestFit="1" customWidth="1"/>
    <col min="9987" max="9987" width="18.85546875" style="148" bestFit="1" customWidth="1"/>
    <col min="9988" max="9988" width="23.7109375" style="148" bestFit="1" customWidth="1"/>
    <col min="9989" max="9989" width="26.42578125" style="148" bestFit="1" customWidth="1"/>
    <col min="9990" max="9990" width="26.42578125" style="148" customWidth="1"/>
    <col min="9991" max="9991" width="21" style="148" bestFit="1" customWidth="1"/>
    <col min="9992" max="9992" width="23.42578125" style="148" bestFit="1" customWidth="1"/>
    <col min="9993" max="9993" width="17.85546875" style="148" bestFit="1" customWidth="1"/>
    <col min="9994" max="9994" width="19" style="148" bestFit="1" customWidth="1"/>
    <col min="9995" max="9995" width="16.28515625" style="148" bestFit="1" customWidth="1"/>
    <col min="9996" max="9996" width="17.5703125" style="148" bestFit="1" customWidth="1"/>
    <col min="9997" max="9997" width="20.140625" style="148" bestFit="1" customWidth="1"/>
    <col min="9998" max="9998" width="21.42578125" style="148" bestFit="1" customWidth="1"/>
    <col min="9999" max="10240" width="9.140625" style="148"/>
    <col min="10241" max="10241" width="23.5703125" style="148" bestFit="1" customWidth="1"/>
    <col min="10242" max="10242" width="16.28515625" style="148" bestFit="1" customWidth="1"/>
    <col min="10243" max="10243" width="18.85546875" style="148" bestFit="1" customWidth="1"/>
    <col min="10244" max="10244" width="23.7109375" style="148" bestFit="1" customWidth="1"/>
    <col min="10245" max="10245" width="26.42578125" style="148" bestFit="1" customWidth="1"/>
    <col min="10246" max="10246" width="26.42578125" style="148" customWidth="1"/>
    <col min="10247" max="10247" width="21" style="148" bestFit="1" customWidth="1"/>
    <col min="10248" max="10248" width="23.42578125" style="148" bestFit="1" customWidth="1"/>
    <col min="10249" max="10249" width="17.85546875" style="148" bestFit="1" customWidth="1"/>
    <col min="10250" max="10250" width="19" style="148" bestFit="1" customWidth="1"/>
    <col min="10251" max="10251" width="16.28515625" style="148" bestFit="1" customWidth="1"/>
    <col min="10252" max="10252" width="17.5703125" style="148" bestFit="1" customWidth="1"/>
    <col min="10253" max="10253" width="20.140625" style="148" bestFit="1" customWidth="1"/>
    <col min="10254" max="10254" width="21.42578125" style="148" bestFit="1" customWidth="1"/>
    <col min="10255" max="10496" width="9.140625" style="148"/>
    <col min="10497" max="10497" width="23.5703125" style="148" bestFit="1" customWidth="1"/>
    <col min="10498" max="10498" width="16.28515625" style="148" bestFit="1" customWidth="1"/>
    <col min="10499" max="10499" width="18.85546875" style="148" bestFit="1" customWidth="1"/>
    <col min="10500" max="10500" width="23.7109375" style="148" bestFit="1" customWidth="1"/>
    <col min="10501" max="10501" width="26.42578125" style="148" bestFit="1" customWidth="1"/>
    <col min="10502" max="10502" width="26.42578125" style="148" customWidth="1"/>
    <col min="10503" max="10503" width="21" style="148" bestFit="1" customWidth="1"/>
    <col min="10504" max="10504" width="23.42578125" style="148" bestFit="1" customWidth="1"/>
    <col min="10505" max="10505" width="17.85546875" style="148" bestFit="1" customWidth="1"/>
    <col min="10506" max="10506" width="19" style="148" bestFit="1" customWidth="1"/>
    <col min="10507" max="10507" width="16.28515625" style="148" bestFit="1" customWidth="1"/>
    <col min="10508" max="10508" width="17.5703125" style="148" bestFit="1" customWidth="1"/>
    <col min="10509" max="10509" width="20.140625" style="148" bestFit="1" customWidth="1"/>
    <col min="10510" max="10510" width="21.42578125" style="148" bestFit="1" customWidth="1"/>
    <col min="10511" max="10752" width="9.140625" style="148"/>
    <col min="10753" max="10753" width="23.5703125" style="148" bestFit="1" customWidth="1"/>
    <col min="10754" max="10754" width="16.28515625" style="148" bestFit="1" customWidth="1"/>
    <col min="10755" max="10755" width="18.85546875" style="148" bestFit="1" customWidth="1"/>
    <col min="10756" max="10756" width="23.7109375" style="148" bestFit="1" customWidth="1"/>
    <col min="10757" max="10757" width="26.42578125" style="148" bestFit="1" customWidth="1"/>
    <col min="10758" max="10758" width="26.42578125" style="148" customWidth="1"/>
    <col min="10759" max="10759" width="21" style="148" bestFit="1" customWidth="1"/>
    <col min="10760" max="10760" width="23.42578125" style="148" bestFit="1" customWidth="1"/>
    <col min="10761" max="10761" width="17.85546875" style="148" bestFit="1" customWidth="1"/>
    <col min="10762" max="10762" width="19" style="148" bestFit="1" customWidth="1"/>
    <col min="10763" max="10763" width="16.28515625" style="148" bestFit="1" customWidth="1"/>
    <col min="10764" max="10764" width="17.5703125" style="148" bestFit="1" customWidth="1"/>
    <col min="10765" max="10765" width="20.140625" style="148" bestFit="1" customWidth="1"/>
    <col min="10766" max="10766" width="21.42578125" style="148" bestFit="1" customWidth="1"/>
    <col min="10767" max="11008" width="9.140625" style="148"/>
    <col min="11009" max="11009" width="23.5703125" style="148" bestFit="1" customWidth="1"/>
    <col min="11010" max="11010" width="16.28515625" style="148" bestFit="1" customWidth="1"/>
    <col min="11011" max="11011" width="18.85546875" style="148" bestFit="1" customWidth="1"/>
    <col min="11012" max="11012" width="23.7109375" style="148" bestFit="1" customWidth="1"/>
    <col min="11013" max="11013" width="26.42578125" style="148" bestFit="1" customWidth="1"/>
    <col min="11014" max="11014" width="26.42578125" style="148" customWidth="1"/>
    <col min="11015" max="11015" width="21" style="148" bestFit="1" customWidth="1"/>
    <col min="11016" max="11016" width="23.42578125" style="148" bestFit="1" customWidth="1"/>
    <col min="11017" max="11017" width="17.85546875" style="148" bestFit="1" customWidth="1"/>
    <col min="11018" max="11018" width="19" style="148" bestFit="1" customWidth="1"/>
    <col min="11019" max="11019" width="16.28515625" style="148" bestFit="1" customWidth="1"/>
    <col min="11020" max="11020" width="17.5703125" style="148" bestFit="1" customWidth="1"/>
    <col min="11021" max="11021" width="20.140625" style="148" bestFit="1" customWidth="1"/>
    <col min="11022" max="11022" width="21.42578125" style="148" bestFit="1" customWidth="1"/>
    <col min="11023" max="11264" width="9.140625" style="148"/>
    <col min="11265" max="11265" width="23.5703125" style="148" bestFit="1" customWidth="1"/>
    <col min="11266" max="11266" width="16.28515625" style="148" bestFit="1" customWidth="1"/>
    <col min="11267" max="11267" width="18.85546875" style="148" bestFit="1" customWidth="1"/>
    <col min="11268" max="11268" width="23.7109375" style="148" bestFit="1" customWidth="1"/>
    <col min="11269" max="11269" width="26.42578125" style="148" bestFit="1" customWidth="1"/>
    <col min="11270" max="11270" width="26.42578125" style="148" customWidth="1"/>
    <col min="11271" max="11271" width="21" style="148" bestFit="1" customWidth="1"/>
    <col min="11272" max="11272" width="23.42578125" style="148" bestFit="1" customWidth="1"/>
    <col min="11273" max="11273" width="17.85546875" style="148" bestFit="1" customWidth="1"/>
    <col min="11274" max="11274" width="19" style="148" bestFit="1" customWidth="1"/>
    <col min="11275" max="11275" width="16.28515625" style="148" bestFit="1" customWidth="1"/>
    <col min="11276" max="11276" width="17.5703125" style="148" bestFit="1" customWidth="1"/>
    <col min="11277" max="11277" width="20.140625" style="148" bestFit="1" customWidth="1"/>
    <col min="11278" max="11278" width="21.42578125" style="148" bestFit="1" customWidth="1"/>
    <col min="11279" max="11520" width="9.140625" style="148"/>
    <col min="11521" max="11521" width="23.5703125" style="148" bestFit="1" customWidth="1"/>
    <col min="11522" max="11522" width="16.28515625" style="148" bestFit="1" customWidth="1"/>
    <col min="11523" max="11523" width="18.85546875" style="148" bestFit="1" customWidth="1"/>
    <col min="11524" max="11524" width="23.7109375" style="148" bestFit="1" customWidth="1"/>
    <col min="11525" max="11525" width="26.42578125" style="148" bestFit="1" customWidth="1"/>
    <col min="11526" max="11526" width="26.42578125" style="148" customWidth="1"/>
    <col min="11527" max="11527" width="21" style="148" bestFit="1" customWidth="1"/>
    <col min="11528" max="11528" width="23.42578125" style="148" bestFit="1" customWidth="1"/>
    <col min="11529" max="11529" width="17.85546875" style="148" bestFit="1" customWidth="1"/>
    <col min="11530" max="11530" width="19" style="148" bestFit="1" customWidth="1"/>
    <col min="11531" max="11531" width="16.28515625" style="148" bestFit="1" customWidth="1"/>
    <col min="11532" max="11532" width="17.5703125" style="148" bestFit="1" customWidth="1"/>
    <col min="11533" max="11533" width="20.140625" style="148" bestFit="1" customWidth="1"/>
    <col min="11534" max="11534" width="21.42578125" style="148" bestFit="1" customWidth="1"/>
    <col min="11535" max="11776" width="9.140625" style="148"/>
    <col min="11777" max="11777" width="23.5703125" style="148" bestFit="1" customWidth="1"/>
    <col min="11778" max="11778" width="16.28515625" style="148" bestFit="1" customWidth="1"/>
    <col min="11779" max="11779" width="18.85546875" style="148" bestFit="1" customWidth="1"/>
    <col min="11780" max="11780" width="23.7109375" style="148" bestFit="1" customWidth="1"/>
    <col min="11781" max="11781" width="26.42578125" style="148" bestFit="1" customWidth="1"/>
    <col min="11782" max="11782" width="26.42578125" style="148" customWidth="1"/>
    <col min="11783" max="11783" width="21" style="148" bestFit="1" customWidth="1"/>
    <col min="11784" max="11784" width="23.42578125" style="148" bestFit="1" customWidth="1"/>
    <col min="11785" max="11785" width="17.85546875" style="148" bestFit="1" customWidth="1"/>
    <col min="11786" max="11786" width="19" style="148" bestFit="1" customWidth="1"/>
    <col min="11787" max="11787" width="16.28515625" style="148" bestFit="1" customWidth="1"/>
    <col min="11788" max="11788" width="17.5703125" style="148" bestFit="1" customWidth="1"/>
    <col min="11789" max="11789" width="20.140625" style="148" bestFit="1" customWidth="1"/>
    <col min="11790" max="11790" width="21.42578125" style="148" bestFit="1" customWidth="1"/>
    <col min="11791" max="12032" width="9.140625" style="148"/>
    <col min="12033" max="12033" width="23.5703125" style="148" bestFit="1" customWidth="1"/>
    <col min="12034" max="12034" width="16.28515625" style="148" bestFit="1" customWidth="1"/>
    <col min="12035" max="12035" width="18.85546875" style="148" bestFit="1" customWidth="1"/>
    <col min="12036" max="12036" width="23.7109375" style="148" bestFit="1" customWidth="1"/>
    <col min="12037" max="12037" width="26.42578125" style="148" bestFit="1" customWidth="1"/>
    <col min="12038" max="12038" width="26.42578125" style="148" customWidth="1"/>
    <col min="12039" max="12039" width="21" style="148" bestFit="1" customWidth="1"/>
    <col min="12040" max="12040" width="23.42578125" style="148" bestFit="1" customWidth="1"/>
    <col min="12041" max="12041" width="17.85546875" style="148" bestFit="1" customWidth="1"/>
    <col min="12042" max="12042" width="19" style="148" bestFit="1" customWidth="1"/>
    <col min="12043" max="12043" width="16.28515625" style="148" bestFit="1" customWidth="1"/>
    <col min="12044" max="12044" width="17.5703125" style="148" bestFit="1" customWidth="1"/>
    <col min="12045" max="12045" width="20.140625" style="148" bestFit="1" customWidth="1"/>
    <col min="12046" max="12046" width="21.42578125" style="148" bestFit="1" customWidth="1"/>
    <col min="12047" max="12288" width="9.140625" style="148"/>
    <col min="12289" max="12289" width="23.5703125" style="148" bestFit="1" customWidth="1"/>
    <col min="12290" max="12290" width="16.28515625" style="148" bestFit="1" customWidth="1"/>
    <col min="12291" max="12291" width="18.85546875" style="148" bestFit="1" customWidth="1"/>
    <col min="12292" max="12292" width="23.7109375" style="148" bestFit="1" customWidth="1"/>
    <col min="12293" max="12293" width="26.42578125" style="148" bestFit="1" customWidth="1"/>
    <col min="12294" max="12294" width="26.42578125" style="148" customWidth="1"/>
    <col min="12295" max="12295" width="21" style="148" bestFit="1" customWidth="1"/>
    <col min="12296" max="12296" width="23.42578125" style="148" bestFit="1" customWidth="1"/>
    <col min="12297" max="12297" width="17.85546875" style="148" bestFit="1" customWidth="1"/>
    <col min="12298" max="12298" width="19" style="148" bestFit="1" customWidth="1"/>
    <col min="12299" max="12299" width="16.28515625" style="148" bestFit="1" customWidth="1"/>
    <col min="12300" max="12300" width="17.5703125" style="148" bestFit="1" customWidth="1"/>
    <col min="12301" max="12301" width="20.140625" style="148" bestFit="1" customWidth="1"/>
    <col min="12302" max="12302" width="21.42578125" style="148" bestFit="1" customWidth="1"/>
    <col min="12303" max="12544" width="9.140625" style="148"/>
    <col min="12545" max="12545" width="23.5703125" style="148" bestFit="1" customWidth="1"/>
    <col min="12546" max="12546" width="16.28515625" style="148" bestFit="1" customWidth="1"/>
    <col min="12547" max="12547" width="18.85546875" style="148" bestFit="1" customWidth="1"/>
    <col min="12548" max="12548" width="23.7109375" style="148" bestFit="1" customWidth="1"/>
    <col min="12549" max="12549" width="26.42578125" style="148" bestFit="1" customWidth="1"/>
    <col min="12550" max="12550" width="26.42578125" style="148" customWidth="1"/>
    <col min="12551" max="12551" width="21" style="148" bestFit="1" customWidth="1"/>
    <col min="12552" max="12552" width="23.42578125" style="148" bestFit="1" customWidth="1"/>
    <col min="12553" max="12553" width="17.85546875" style="148" bestFit="1" customWidth="1"/>
    <col min="12554" max="12554" width="19" style="148" bestFit="1" customWidth="1"/>
    <col min="12555" max="12555" width="16.28515625" style="148" bestFit="1" customWidth="1"/>
    <col min="12556" max="12556" width="17.5703125" style="148" bestFit="1" customWidth="1"/>
    <col min="12557" max="12557" width="20.140625" style="148" bestFit="1" customWidth="1"/>
    <col min="12558" max="12558" width="21.42578125" style="148" bestFit="1" customWidth="1"/>
    <col min="12559" max="12800" width="9.140625" style="148"/>
    <col min="12801" max="12801" width="23.5703125" style="148" bestFit="1" customWidth="1"/>
    <col min="12802" max="12802" width="16.28515625" style="148" bestFit="1" customWidth="1"/>
    <col min="12803" max="12803" width="18.85546875" style="148" bestFit="1" customWidth="1"/>
    <col min="12804" max="12804" width="23.7109375" style="148" bestFit="1" customWidth="1"/>
    <col min="12805" max="12805" width="26.42578125" style="148" bestFit="1" customWidth="1"/>
    <col min="12806" max="12806" width="26.42578125" style="148" customWidth="1"/>
    <col min="12807" max="12807" width="21" style="148" bestFit="1" customWidth="1"/>
    <col min="12808" max="12808" width="23.42578125" style="148" bestFit="1" customWidth="1"/>
    <col min="12809" max="12809" width="17.85546875" style="148" bestFit="1" customWidth="1"/>
    <col min="12810" max="12810" width="19" style="148" bestFit="1" customWidth="1"/>
    <col min="12811" max="12811" width="16.28515625" style="148" bestFit="1" customWidth="1"/>
    <col min="12812" max="12812" width="17.5703125" style="148" bestFit="1" customWidth="1"/>
    <col min="12813" max="12813" width="20.140625" style="148" bestFit="1" customWidth="1"/>
    <col min="12814" max="12814" width="21.42578125" style="148" bestFit="1" customWidth="1"/>
    <col min="12815" max="13056" width="9.140625" style="148"/>
    <col min="13057" max="13057" width="23.5703125" style="148" bestFit="1" customWidth="1"/>
    <col min="13058" max="13058" width="16.28515625" style="148" bestFit="1" customWidth="1"/>
    <col min="13059" max="13059" width="18.85546875" style="148" bestFit="1" customWidth="1"/>
    <col min="13060" max="13060" width="23.7109375" style="148" bestFit="1" customWidth="1"/>
    <col min="13061" max="13061" width="26.42578125" style="148" bestFit="1" customWidth="1"/>
    <col min="13062" max="13062" width="26.42578125" style="148" customWidth="1"/>
    <col min="13063" max="13063" width="21" style="148" bestFit="1" customWidth="1"/>
    <col min="13064" max="13064" width="23.42578125" style="148" bestFit="1" customWidth="1"/>
    <col min="13065" max="13065" width="17.85546875" style="148" bestFit="1" customWidth="1"/>
    <col min="13066" max="13066" width="19" style="148" bestFit="1" customWidth="1"/>
    <col min="13067" max="13067" width="16.28515625" style="148" bestFit="1" customWidth="1"/>
    <col min="13068" max="13068" width="17.5703125" style="148" bestFit="1" customWidth="1"/>
    <col min="13069" max="13069" width="20.140625" style="148" bestFit="1" customWidth="1"/>
    <col min="13070" max="13070" width="21.42578125" style="148" bestFit="1" customWidth="1"/>
    <col min="13071" max="13312" width="9.140625" style="148"/>
    <col min="13313" max="13313" width="23.5703125" style="148" bestFit="1" customWidth="1"/>
    <col min="13314" max="13314" width="16.28515625" style="148" bestFit="1" customWidth="1"/>
    <col min="13315" max="13315" width="18.85546875" style="148" bestFit="1" customWidth="1"/>
    <col min="13316" max="13316" width="23.7109375" style="148" bestFit="1" customWidth="1"/>
    <col min="13317" max="13317" width="26.42578125" style="148" bestFit="1" customWidth="1"/>
    <col min="13318" max="13318" width="26.42578125" style="148" customWidth="1"/>
    <col min="13319" max="13319" width="21" style="148" bestFit="1" customWidth="1"/>
    <col min="13320" max="13320" width="23.42578125" style="148" bestFit="1" customWidth="1"/>
    <col min="13321" max="13321" width="17.85546875" style="148" bestFit="1" customWidth="1"/>
    <col min="13322" max="13322" width="19" style="148" bestFit="1" customWidth="1"/>
    <col min="13323" max="13323" width="16.28515625" style="148" bestFit="1" customWidth="1"/>
    <col min="13324" max="13324" width="17.5703125" style="148" bestFit="1" customWidth="1"/>
    <col min="13325" max="13325" width="20.140625" style="148" bestFit="1" customWidth="1"/>
    <col min="13326" max="13326" width="21.42578125" style="148" bestFit="1" customWidth="1"/>
    <col min="13327" max="13568" width="9.140625" style="148"/>
    <col min="13569" max="13569" width="23.5703125" style="148" bestFit="1" customWidth="1"/>
    <col min="13570" max="13570" width="16.28515625" style="148" bestFit="1" customWidth="1"/>
    <col min="13571" max="13571" width="18.85546875" style="148" bestFit="1" customWidth="1"/>
    <col min="13572" max="13572" width="23.7109375" style="148" bestFit="1" customWidth="1"/>
    <col min="13573" max="13573" width="26.42578125" style="148" bestFit="1" customWidth="1"/>
    <col min="13574" max="13574" width="26.42578125" style="148" customWidth="1"/>
    <col min="13575" max="13575" width="21" style="148" bestFit="1" customWidth="1"/>
    <col min="13576" max="13576" width="23.42578125" style="148" bestFit="1" customWidth="1"/>
    <col min="13577" max="13577" width="17.85546875" style="148" bestFit="1" customWidth="1"/>
    <col min="13578" max="13578" width="19" style="148" bestFit="1" customWidth="1"/>
    <col min="13579" max="13579" width="16.28515625" style="148" bestFit="1" customWidth="1"/>
    <col min="13580" max="13580" width="17.5703125" style="148" bestFit="1" customWidth="1"/>
    <col min="13581" max="13581" width="20.140625" style="148" bestFit="1" customWidth="1"/>
    <col min="13582" max="13582" width="21.42578125" style="148" bestFit="1" customWidth="1"/>
    <col min="13583" max="13824" width="9.140625" style="148"/>
    <col min="13825" max="13825" width="23.5703125" style="148" bestFit="1" customWidth="1"/>
    <col min="13826" max="13826" width="16.28515625" style="148" bestFit="1" customWidth="1"/>
    <col min="13827" max="13827" width="18.85546875" style="148" bestFit="1" customWidth="1"/>
    <col min="13828" max="13828" width="23.7109375" style="148" bestFit="1" customWidth="1"/>
    <col min="13829" max="13829" width="26.42578125" style="148" bestFit="1" customWidth="1"/>
    <col min="13830" max="13830" width="26.42578125" style="148" customWidth="1"/>
    <col min="13831" max="13831" width="21" style="148" bestFit="1" customWidth="1"/>
    <col min="13832" max="13832" width="23.42578125" style="148" bestFit="1" customWidth="1"/>
    <col min="13833" max="13833" width="17.85546875" style="148" bestFit="1" customWidth="1"/>
    <col min="13834" max="13834" width="19" style="148" bestFit="1" customWidth="1"/>
    <col min="13835" max="13835" width="16.28515625" style="148" bestFit="1" customWidth="1"/>
    <col min="13836" max="13836" width="17.5703125" style="148" bestFit="1" customWidth="1"/>
    <col min="13837" max="13837" width="20.140625" style="148" bestFit="1" customWidth="1"/>
    <col min="13838" max="13838" width="21.42578125" style="148" bestFit="1" customWidth="1"/>
    <col min="13839" max="14080" width="9.140625" style="148"/>
    <col min="14081" max="14081" width="23.5703125" style="148" bestFit="1" customWidth="1"/>
    <col min="14082" max="14082" width="16.28515625" style="148" bestFit="1" customWidth="1"/>
    <col min="14083" max="14083" width="18.85546875" style="148" bestFit="1" customWidth="1"/>
    <col min="14084" max="14084" width="23.7109375" style="148" bestFit="1" customWidth="1"/>
    <col min="14085" max="14085" width="26.42578125" style="148" bestFit="1" customWidth="1"/>
    <col min="14086" max="14086" width="26.42578125" style="148" customWidth="1"/>
    <col min="14087" max="14087" width="21" style="148" bestFit="1" customWidth="1"/>
    <col min="14088" max="14088" width="23.42578125" style="148" bestFit="1" customWidth="1"/>
    <col min="14089" max="14089" width="17.85546875" style="148" bestFit="1" customWidth="1"/>
    <col min="14090" max="14090" width="19" style="148" bestFit="1" customWidth="1"/>
    <col min="14091" max="14091" width="16.28515625" style="148" bestFit="1" customWidth="1"/>
    <col min="14092" max="14092" width="17.5703125" style="148" bestFit="1" customWidth="1"/>
    <col min="14093" max="14093" width="20.140625" style="148" bestFit="1" customWidth="1"/>
    <col min="14094" max="14094" width="21.42578125" style="148" bestFit="1" customWidth="1"/>
    <col min="14095" max="14336" width="9.140625" style="148"/>
    <col min="14337" max="14337" width="23.5703125" style="148" bestFit="1" customWidth="1"/>
    <col min="14338" max="14338" width="16.28515625" style="148" bestFit="1" customWidth="1"/>
    <col min="14339" max="14339" width="18.85546875" style="148" bestFit="1" customWidth="1"/>
    <col min="14340" max="14340" width="23.7109375" style="148" bestFit="1" customWidth="1"/>
    <col min="14341" max="14341" width="26.42578125" style="148" bestFit="1" customWidth="1"/>
    <col min="14342" max="14342" width="26.42578125" style="148" customWidth="1"/>
    <col min="14343" max="14343" width="21" style="148" bestFit="1" customWidth="1"/>
    <col min="14344" max="14344" width="23.42578125" style="148" bestFit="1" customWidth="1"/>
    <col min="14345" max="14345" width="17.85546875" style="148" bestFit="1" customWidth="1"/>
    <col min="14346" max="14346" width="19" style="148" bestFit="1" customWidth="1"/>
    <col min="14347" max="14347" width="16.28515625" style="148" bestFit="1" customWidth="1"/>
    <col min="14348" max="14348" width="17.5703125" style="148" bestFit="1" customWidth="1"/>
    <col min="14349" max="14349" width="20.140625" style="148" bestFit="1" customWidth="1"/>
    <col min="14350" max="14350" width="21.42578125" style="148" bestFit="1" customWidth="1"/>
    <col min="14351" max="14592" width="9.140625" style="148"/>
    <col min="14593" max="14593" width="23.5703125" style="148" bestFit="1" customWidth="1"/>
    <col min="14594" max="14594" width="16.28515625" style="148" bestFit="1" customWidth="1"/>
    <col min="14595" max="14595" width="18.85546875" style="148" bestFit="1" customWidth="1"/>
    <col min="14596" max="14596" width="23.7109375" style="148" bestFit="1" customWidth="1"/>
    <col min="14597" max="14597" width="26.42578125" style="148" bestFit="1" customWidth="1"/>
    <col min="14598" max="14598" width="26.42578125" style="148" customWidth="1"/>
    <col min="14599" max="14599" width="21" style="148" bestFit="1" customWidth="1"/>
    <col min="14600" max="14600" width="23.42578125" style="148" bestFit="1" customWidth="1"/>
    <col min="14601" max="14601" width="17.85546875" style="148" bestFit="1" customWidth="1"/>
    <col min="14602" max="14602" width="19" style="148" bestFit="1" customWidth="1"/>
    <col min="14603" max="14603" width="16.28515625" style="148" bestFit="1" customWidth="1"/>
    <col min="14604" max="14604" width="17.5703125" style="148" bestFit="1" customWidth="1"/>
    <col min="14605" max="14605" width="20.140625" style="148" bestFit="1" customWidth="1"/>
    <col min="14606" max="14606" width="21.42578125" style="148" bestFit="1" customWidth="1"/>
    <col min="14607" max="14848" width="9.140625" style="148"/>
    <col min="14849" max="14849" width="23.5703125" style="148" bestFit="1" customWidth="1"/>
    <col min="14850" max="14850" width="16.28515625" style="148" bestFit="1" customWidth="1"/>
    <col min="14851" max="14851" width="18.85546875" style="148" bestFit="1" customWidth="1"/>
    <col min="14852" max="14852" width="23.7109375" style="148" bestFit="1" customWidth="1"/>
    <col min="14853" max="14853" width="26.42578125" style="148" bestFit="1" customWidth="1"/>
    <col min="14854" max="14854" width="26.42578125" style="148" customWidth="1"/>
    <col min="14855" max="14855" width="21" style="148" bestFit="1" customWidth="1"/>
    <col min="14856" max="14856" width="23.42578125" style="148" bestFit="1" customWidth="1"/>
    <col min="14857" max="14857" width="17.85546875" style="148" bestFit="1" customWidth="1"/>
    <col min="14858" max="14858" width="19" style="148" bestFit="1" customWidth="1"/>
    <col min="14859" max="14859" width="16.28515625" style="148" bestFit="1" customWidth="1"/>
    <col min="14860" max="14860" width="17.5703125" style="148" bestFit="1" customWidth="1"/>
    <col min="14861" max="14861" width="20.140625" style="148" bestFit="1" customWidth="1"/>
    <col min="14862" max="14862" width="21.42578125" style="148" bestFit="1" customWidth="1"/>
    <col min="14863" max="15104" width="9.140625" style="148"/>
    <col min="15105" max="15105" width="23.5703125" style="148" bestFit="1" customWidth="1"/>
    <col min="15106" max="15106" width="16.28515625" style="148" bestFit="1" customWidth="1"/>
    <col min="15107" max="15107" width="18.85546875" style="148" bestFit="1" customWidth="1"/>
    <col min="15108" max="15108" width="23.7109375" style="148" bestFit="1" customWidth="1"/>
    <col min="15109" max="15109" width="26.42578125" style="148" bestFit="1" customWidth="1"/>
    <col min="15110" max="15110" width="26.42578125" style="148" customWidth="1"/>
    <col min="15111" max="15111" width="21" style="148" bestFit="1" customWidth="1"/>
    <col min="15112" max="15112" width="23.42578125" style="148" bestFit="1" customWidth="1"/>
    <col min="15113" max="15113" width="17.85546875" style="148" bestFit="1" customWidth="1"/>
    <col min="15114" max="15114" width="19" style="148" bestFit="1" customWidth="1"/>
    <col min="15115" max="15115" width="16.28515625" style="148" bestFit="1" customWidth="1"/>
    <col min="15116" max="15116" width="17.5703125" style="148" bestFit="1" customWidth="1"/>
    <col min="15117" max="15117" width="20.140625" style="148" bestFit="1" customWidth="1"/>
    <col min="15118" max="15118" width="21.42578125" style="148" bestFit="1" customWidth="1"/>
    <col min="15119" max="15360" width="9.140625" style="148"/>
    <col min="15361" max="15361" width="23.5703125" style="148" bestFit="1" customWidth="1"/>
    <col min="15362" max="15362" width="16.28515625" style="148" bestFit="1" customWidth="1"/>
    <col min="15363" max="15363" width="18.85546875" style="148" bestFit="1" customWidth="1"/>
    <col min="15364" max="15364" width="23.7109375" style="148" bestFit="1" customWidth="1"/>
    <col min="15365" max="15365" width="26.42578125" style="148" bestFit="1" customWidth="1"/>
    <col min="15366" max="15366" width="26.42578125" style="148" customWidth="1"/>
    <col min="15367" max="15367" width="21" style="148" bestFit="1" customWidth="1"/>
    <col min="15368" max="15368" width="23.42578125" style="148" bestFit="1" customWidth="1"/>
    <col min="15369" max="15369" width="17.85546875" style="148" bestFit="1" customWidth="1"/>
    <col min="15370" max="15370" width="19" style="148" bestFit="1" customWidth="1"/>
    <col min="15371" max="15371" width="16.28515625" style="148" bestFit="1" customWidth="1"/>
    <col min="15372" max="15372" width="17.5703125" style="148" bestFit="1" customWidth="1"/>
    <col min="15373" max="15373" width="20.140625" style="148" bestFit="1" customWidth="1"/>
    <col min="15374" max="15374" width="21.42578125" style="148" bestFit="1" customWidth="1"/>
    <col min="15375" max="15616" width="9.140625" style="148"/>
    <col min="15617" max="15617" width="23.5703125" style="148" bestFit="1" customWidth="1"/>
    <col min="15618" max="15618" width="16.28515625" style="148" bestFit="1" customWidth="1"/>
    <col min="15619" max="15619" width="18.85546875" style="148" bestFit="1" customWidth="1"/>
    <col min="15620" max="15620" width="23.7109375" style="148" bestFit="1" customWidth="1"/>
    <col min="15621" max="15621" width="26.42578125" style="148" bestFit="1" customWidth="1"/>
    <col min="15622" max="15622" width="26.42578125" style="148" customWidth="1"/>
    <col min="15623" max="15623" width="21" style="148" bestFit="1" customWidth="1"/>
    <col min="15624" max="15624" width="23.42578125" style="148" bestFit="1" customWidth="1"/>
    <col min="15625" max="15625" width="17.85546875" style="148" bestFit="1" customWidth="1"/>
    <col min="15626" max="15626" width="19" style="148" bestFit="1" customWidth="1"/>
    <col min="15627" max="15627" width="16.28515625" style="148" bestFit="1" customWidth="1"/>
    <col min="15628" max="15628" width="17.5703125" style="148" bestFit="1" customWidth="1"/>
    <col min="15629" max="15629" width="20.140625" style="148" bestFit="1" customWidth="1"/>
    <col min="15630" max="15630" width="21.42578125" style="148" bestFit="1" customWidth="1"/>
    <col min="15631" max="15872" width="9.140625" style="148"/>
    <col min="15873" max="15873" width="23.5703125" style="148" bestFit="1" customWidth="1"/>
    <col min="15874" max="15874" width="16.28515625" style="148" bestFit="1" customWidth="1"/>
    <col min="15875" max="15875" width="18.85546875" style="148" bestFit="1" customWidth="1"/>
    <col min="15876" max="15876" width="23.7109375" style="148" bestFit="1" customWidth="1"/>
    <col min="15877" max="15877" width="26.42578125" style="148" bestFit="1" customWidth="1"/>
    <col min="15878" max="15878" width="26.42578125" style="148" customWidth="1"/>
    <col min="15879" max="15879" width="21" style="148" bestFit="1" customWidth="1"/>
    <col min="15880" max="15880" width="23.42578125" style="148" bestFit="1" customWidth="1"/>
    <col min="15881" max="15881" width="17.85546875" style="148" bestFit="1" customWidth="1"/>
    <col min="15882" max="15882" width="19" style="148" bestFit="1" customWidth="1"/>
    <col min="15883" max="15883" width="16.28515625" style="148" bestFit="1" customWidth="1"/>
    <col min="15884" max="15884" width="17.5703125" style="148" bestFit="1" customWidth="1"/>
    <col min="15885" max="15885" width="20.140625" style="148" bestFit="1" customWidth="1"/>
    <col min="15886" max="15886" width="21.42578125" style="148" bestFit="1" customWidth="1"/>
    <col min="15887" max="16128" width="9.140625" style="148"/>
    <col min="16129" max="16129" width="23.5703125" style="148" bestFit="1" customWidth="1"/>
    <col min="16130" max="16130" width="16.28515625" style="148" bestFit="1" customWidth="1"/>
    <col min="16131" max="16131" width="18.85546875" style="148" bestFit="1" customWidth="1"/>
    <col min="16132" max="16132" width="23.7109375" style="148" bestFit="1" customWidth="1"/>
    <col min="16133" max="16133" width="26.42578125" style="148" bestFit="1" customWidth="1"/>
    <col min="16134" max="16134" width="26.42578125" style="148" customWidth="1"/>
    <col min="16135" max="16135" width="21" style="148" bestFit="1" customWidth="1"/>
    <col min="16136" max="16136" width="23.42578125" style="148" bestFit="1" customWidth="1"/>
    <col min="16137" max="16137" width="17.85546875" style="148" bestFit="1" customWidth="1"/>
    <col min="16138" max="16138" width="19" style="148" bestFit="1" customWidth="1"/>
    <col min="16139" max="16139" width="16.28515625" style="148" bestFit="1" customWidth="1"/>
    <col min="16140" max="16140" width="17.5703125" style="148" bestFit="1" customWidth="1"/>
    <col min="16141" max="16141" width="20.140625" style="148" bestFit="1" customWidth="1"/>
    <col min="16142" max="16142" width="21.42578125" style="148" bestFit="1" customWidth="1"/>
    <col min="16143" max="16384" width="9.140625" style="148"/>
  </cols>
  <sheetData>
    <row r="1" spans="1:9" ht="29.25" customHeight="1">
      <c r="A1" s="511" t="s">
        <v>572</v>
      </c>
      <c r="F1" s="158"/>
      <c r="G1" s="497" t="s">
        <v>573</v>
      </c>
    </row>
    <row r="2" spans="1:9" ht="28.5" customHeight="1">
      <c r="A2" s="492"/>
      <c r="B2" s="502" t="s">
        <v>147</v>
      </c>
      <c r="C2" s="502" t="s">
        <v>173</v>
      </c>
      <c r="D2" s="502" t="s">
        <v>569</v>
      </c>
      <c r="E2" s="502" t="s">
        <v>179</v>
      </c>
      <c r="G2" s="493"/>
      <c r="H2" s="494" t="s">
        <v>177</v>
      </c>
      <c r="I2" s="494" t="s">
        <v>178</v>
      </c>
    </row>
    <row r="3" spans="1:9">
      <c r="A3" s="149" t="s">
        <v>152</v>
      </c>
      <c r="B3" s="150">
        <v>0.3382969108243109</v>
      </c>
      <c r="C3" s="150">
        <v>0.35092672564801169</v>
      </c>
      <c r="D3" s="150">
        <v>0.1639031147310408</v>
      </c>
      <c r="E3" s="150">
        <v>0.14687324879663669</v>
      </c>
      <c r="G3" s="148" t="s">
        <v>147</v>
      </c>
      <c r="H3" s="150">
        <v>0.31799909194873444</v>
      </c>
      <c r="I3" s="150">
        <v>0.27261204897618224</v>
      </c>
    </row>
    <row r="4" spans="1:9">
      <c r="A4" s="149" t="s">
        <v>153</v>
      </c>
      <c r="B4" s="150">
        <v>0.24229826695968343</v>
      </c>
      <c r="C4" s="150">
        <v>0.31058321390661914</v>
      </c>
      <c r="D4" s="150">
        <v>0.32898497060904591</v>
      </c>
      <c r="E4" s="150">
        <v>0.11813354852465155</v>
      </c>
      <c r="G4" s="148" t="s">
        <v>173</v>
      </c>
      <c r="H4" s="150">
        <v>0.42375566732700087</v>
      </c>
      <c r="I4" s="150">
        <v>0.43191606247396286</v>
      </c>
    </row>
    <row r="5" spans="1:9">
      <c r="A5" s="149" t="s">
        <v>165</v>
      </c>
      <c r="B5" s="150">
        <v>0.18223354490021168</v>
      </c>
      <c r="C5" s="150">
        <v>0.36071096428693494</v>
      </c>
      <c r="D5" s="150">
        <v>0.40808890974336998</v>
      </c>
      <c r="E5" s="150">
        <v>4.89665810694834E-2</v>
      </c>
      <c r="G5" s="148" t="s">
        <v>140</v>
      </c>
      <c r="H5" s="150">
        <v>0.18420111354215579</v>
      </c>
      <c r="I5" s="150">
        <v>0.22051233480477067</v>
      </c>
    </row>
    <row r="6" spans="1:9">
      <c r="A6" s="149" t="s">
        <v>39</v>
      </c>
      <c r="B6" s="150">
        <v>5.3085221066547766E-3</v>
      </c>
      <c r="C6" s="150">
        <v>0.49546939007484886</v>
      </c>
      <c r="D6" s="150">
        <v>0.47735784041588664</v>
      </c>
      <c r="E6" s="150">
        <v>2.1864247402609695E-2</v>
      </c>
      <c r="G6" s="147" t="s">
        <v>179</v>
      </c>
      <c r="H6" s="152">
        <v>7.404412718210894E-2</v>
      </c>
      <c r="I6" s="152">
        <v>7.4959553745084173E-2</v>
      </c>
    </row>
    <row r="7" spans="1:9">
      <c r="A7" s="149" t="s">
        <v>175</v>
      </c>
      <c r="B7" s="150">
        <v>0.13335690606916159</v>
      </c>
      <c r="C7" s="150">
        <v>0.44762136825364068</v>
      </c>
      <c r="D7" s="150">
        <v>0.2631685629077935</v>
      </c>
      <c r="E7" s="150">
        <v>0.1558531627694042</v>
      </c>
    </row>
    <row r="8" spans="1:9">
      <c r="A8" s="149" t="s">
        <v>176</v>
      </c>
      <c r="B8" s="150">
        <v>5.9121155076693216E-2</v>
      </c>
      <c r="C8" s="150">
        <v>0.40622229271840221</v>
      </c>
      <c r="D8" s="150">
        <v>0.37590271388059304</v>
      </c>
      <c r="E8" s="150">
        <v>0.1587538383243115</v>
      </c>
      <c r="G8" s="498" t="s">
        <v>562</v>
      </c>
    </row>
    <row r="9" spans="1:9">
      <c r="A9" s="149" t="s">
        <v>37</v>
      </c>
      <c r="B9" s="150">
        <v>1.3101802496326821E-2</v>
      </c>
      <c r="C9" s="150">
        <v>0.50381639844537929</v>
      </c>
      <c r="D9" s="150">
        <v>0.41704814362676423</v>
      </c>
      <c r="E9" s="150">
        <v>6.60336554315296E-2</v>
      </c>
      <c r="G9" s="498" t="s">
        <v>607</v>
      </c>
    </row>
    <row r="10" spans="1:9">
      <c r="A10" s="151" t="s">
        <v>38</v>
      </c>
      <c r="B10" s="152">
        <v>2.6257832727403732E-5</v>
      </c>
      <c r="C10" s="152">
        <v>0.26210093411711582</v>
      </c>
      <c r="D10" s="152">
        <v>0.67635001652506133</v>
      </c>
      <c r="E10" s="152">
        <v>6.1522791525095433E-2</v>
      </c>
    </row>
    <row r="12" spans="1:9" ht="32.25" customHeight="1">
      <c r="A12" s="1170" t="s">
        <v>570</v>
      </c>
      <c r="B12" s="1170"/>
      <c r="C12" s="1170"/>
      <c r="D12" s="1170"/>
      <c r="E12" s="1170"/>
    </row>
    <row r="13" spans="1:9" ht="30" customHeight="1">
      <c r="A13" s="1171" t="s">
        <v>571</v>
      </c>
      <c r="B13" s="1171"/>
      <c r="C13" s="1171"/>
      <c r="D13" s="1171"/>
      <c r="E13" s="1171"/>
    </row>
    <row r="14" spans="1:9" ht="27.75" customHeight="1">
      <c r="A14" s="495" t="s">
        <v>537</v>
      </c>
      <c r="B14" s="496"/>
      <c r="C14" s="496"/>
      <c r="D14" s="496"/>
      <c r="E14" s="496"/>
    </row>
  </sheetData>
  <mergeCells count="2">
    <mergeCell ref="A12:E12"/>
    <mergeCell ref="A13:E1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CBEA9-2ABB-41F8-9B16-E4A755D82F53}">
  <dimension ref="A1:R20"/>
  <sheetViews>
    <sheetView zoomScale="90" zoomScaleNormal="90" workbookViewId="0">
      <selection sqref="A1:J1"/>
    </sheetView>
  </sheetViews>
  <sheetFormatPr defaultColWidth="8.7109375" defaultRowHeight="12.75"/>
  <cols>
    <col min="1" max="1" width="15.7109375" style="52" customWidth="1"/>
    <col min="2" max="2" width="10.7109375" style="52" bestFit="1" customWidth="1"/>
    <col min="3" max="3" width="9" style="52" bestFit="1" customWidth="1"/>
    <col min="4" max="4" width="10.7109375" style="52" bestFit="1" customWidth="1"/>
    <col min="5" max="5" width="9" style="52" bestFit="1" customWidth="1"/>
    <col min="6" max="6" width="4.7109375" style="52" customWidth="1"/>
    <col min="7" max="9" width="9" style="52" bestFit="1" customWidth="1"/>
    <col min="10" max="10" width="8.7109375" style="52" customWidth="1"/>
    <col min="11" max="22" width="7.42578125" style="52" bestFit="1" customWidth="1"/>
    <col min="23" max="256" width="8.7109375" style="52"/>
    <col min="257" max="257" width="13.7109375" style="52" bestFit="1" customWidth="1"/>
    <col min="258" max="258" width="12.140625" style="52" bestFit="1" customWidth="1"/>
    <col min="259" max="259" width="13.140625" style="52" bestFit="1" customWidth="1"/>
    <col min="260" max="262" width="11.42578125" style="52" bestFit="1" customWidth="1"/>
    <col min="263" max="265" width="11.28515625" style="52" bestFit="1" customWidth="1"/>
    <col min="266" max="266" width="5.42578125" style="52" customWidth="1"/>
    <col min="267" max="267" width="5.28515625" style="52" customWidth="1"/>
    <col min="268" max="269" width="16.7109375" style="52" customWidth="1"/>
    <col min="270" max="512" width="8.7109375" style="52"/>
    <col min="513" max="513" width="13.7109375" style="52" bestFit="1" customWidth="1"/>
    <col min="514" max="514" width="12.140625" style="52" bestFit="1" customWidth="1"/>
    <col min="515" max="515" width="13.140625" style="52" bestFit="1" customWidth="1"/>
    <col min="516" max="518" width="11.42578125" style="52" bestFit="1" customWidth="1"/>
    <col min="519" max="521" width="11.28515625" style="52" bestFit="1" customWidth="1"/>
    <col min="522" max="522" width="5.42578125" style="52" customWidth="1"/>
    <col min="523" max="523" width="5.28515625" style="52" customWidth="1"/>
    <col min="524" max="525" width="16.7109375" style="52" customWidth="1"/>
    <col min="526" max="768" width="8.7109375" style="52"/>
    <col min="769" max="769" width="13.7109375" style="52" bestFit="1" customWidth="1"/>
    <col min="770" max="770" width="12.140625" style="52" bestFit="1" customWidth="1"/>
    <col min="771" max="771" width="13.140625" style="52" bestFit="1" customWidth="1"/>
    <col min="772" max="774" width="11.42578125" style="52" bestFit="1" customWidth="1"/>
    <col min="775" max="777" width="11.28515625" style="52" bestFit="1" customWidth="1"/>
    <col min="778" max="778" width="5.42578125" style="52" customWidth="1"/>
    <col min="779" max="779" width="5.28515625" style="52" customWidth="1"/>
    <col min="780" max="781" width="16.7109375" style="52" customWidth="1"/>
    <col min="782" max="1024" width="8.7109375" style="52"/>
    <col min="1025" max="1025" width="13.7109375" style="52" bestFit="1" customWidth="1"/>
    <col min="1026" max="1026" width="12.140625" style="52" bestFit="1" customWidth="1"/>
    <col min="1027" max="1027" width="13.140625" style="52" bestFit="1" customWidth="1"/>
    <col min="1028" max="1030" width="11.42578125" style="52" bestFit="1" customWidth="1"/>
    <col min="1031" max="1033" width="11.28515625" style="52" bestFit="1" customWidth="1"/>
    <col min="1034" max="1034" width="5.42578125" style="52" customWidth="1"/>
    <col min="1035" max="1035" width="5.28515625" style="52" customWidth="1"/>
    <col min="1036" max="1037" width="16.7109375" style="52" customWidth="1"/>
    <col min="1038" max="1280" width="8.7109375" style="52"/>
    <col min="1281" max="1281" width="13.7109375" style="52" bestFit="1" customWidth="1"/>
    <col min="1282" max="1282" width="12.140625" style="52" bestFit="1" customWidth="1"/>
    <col min="1283" max="1283" width="13.140625" style="52" bestFit="1" customWidth="1"/>
    <col min="1284" max="1286" width="11.42578125" style="52" bestFit="1" customWidth="1"/>
    <col min="1287" max="1289" width="11.28515625" style="52" bestFit="1" customWidth="1"/>
    <col min="1290" max="1290" width="5.42578125" style="52" customWidth="1"/>
    <col min="1291" max="1291" width="5.28515625" style="52" customWidth="1"/>
    <col min="1292" max="1293" width="16.7109375" style="52" customWidth="1"/>
    <col min="1294" max="1536" width="8.7109375" style="52"/>
    <col min="1537" max="1537" width="13.7109375" style="52" bestFit="1" customWidth="1"/>
    <col min="1538" max="1538" width="12.140625" style="52" bestFit="1" customWidth="1"/>
    <col min="1539" max="1539" width="13.140625" style="52" bestFit="1" customWidth="1"/>
    <col min="1540" max="1542" width="11.42578125" style="52" bestFit="1" customWidth="1"/>
    <col min="1543" max="1545" width="11.28515625" style="52" bestFit="1" customWidth="1"/>
    <col min="1546" max="1546" width="5.42578125" style="52" customWidth="1"/>
    <col min="1547" max="1547" width="5.28515625" style="52" customWidth="1"/>
    <col min="1548" max="1549" width="16.7109375" style="52" customWidth="1"/>
    <col min="1550" max="1792" width="8.7109375" style="52"/>
    <col min="1793" max="1793" width="13.7109375" style="52" bestFit="1" customWidth="1"/>
    <col min="1794" max="1794" width="12.140625" style="52" bestFit="1" customWidth="1"/>
    <col min="1795" max="1795" width="13.140625" style="52" bestFit="1" customWidth="1"/>
    <col min="1796" max="1798" width="11.42578125" style="52" bestFit="1" customWidth="1"/>
    <col min="1799" max="1801" width="11.28515625" style="52" bestFit="1" customWidth="1"/>
    <col min="1802" max="1802" width="5.42578125" style="52" customWidth="1"/>
    <col min="1803" max="1803" width="5.28515625" style="52" customWidth="1"/>
    <col min="1804" max="1805" width="16.7109375" style="52" customWidth="1"/>
    <col min="1806" max="2048" width="8.7109375" style="52"/>
    <col min="2049" max="2049" width="13.7109375" style="52" bestFit="1" customWidth="1"/>
    <col min="2050" max="2050" width="12.140625" style="52" bestFit="1" customWidth="1"/>
    <col min="2051" max="2051" width="13.140625" style="52" bestFit="1" customWidth="1"/>
    <col min="2052" max="2054" width="11.42578125" style="52" bestFit="1" customWidth="1"/>
    <col min="2055" max="2057" width="11.28515625" style="52" bestFit="1" customWidth="1"/>
    <col min="2058" max="2058" width="5.42578125" style="52" customWidth="1"/>
    <col min="2059" max="2059" width="5.28515625" style="52" customWidth="1"/>
    <col min="2060" max="2061" width="16.7109375" style="52" customWidth="1"/>
    <col min="2062" max="2304" width="8.7109375" style="52"/>
    <col min="2305" max="2305" width="13.7109375" style="52" bestFit="1" customWidth="1"/>
    <col min="2306" max="2306" width="12.140625" style="52" bestFit="1" customWidth="1"/>
    <col min="2307" max="2307" width="13.140625" style="52" bestFit="1" customWidth="1"/>
    <col min="2308" max="2310" width="11.42578125" style="52" bestFit="1" customWidth="1"/>
    <col min="2311" max="2313" width="11.28515625" style="52" bestFit="1" customWidth="1"/>
    <col min="2314" max="2314" width="5.42578125" style="52" customWidth="1"/>
    <col min="2315" max="2315" width="5.28515625" style="52" customWidth="1"/>
    <col min="2316" max="2317" width="16.7109375" style="52" customWidth="1"/>
    <col min="2318" max="2560" width="8.7109375" style="52"/>
    <col min="2561" max="2561" width="13.7109375" style="52" bestFit="1" customWidth="1"/>
    <col min="2562" max="2562" width="12.140625" style="52" bestFit="1" customWidth="1"/>
    <col min="2563" max="2563" width="13.140625" style="52" bestFit="1" customWidth="1"/>
    <col min="2564" max="2566" width="11.42578125" style="52" bestFit="1" customWidth="1"/>
    <col min="2567" max="2569" width="11.28515625" style="52" bestFit="1" customWidth="1"/>
    <col min="2570" max="2570" width="5.42578125" style="52" customWidth="1"/>
    <col min="2571" max="2571" width="5.28515625" style="52" customWidth="1"/>
    <col min="2572" max="2573" width="16.7109375" style="52" customWidth="1"/>
    <col min="2574" max="2816" width="8.7109375" style="52"/>
    <col min="2817" max="2817" width="13.7109375" style="52" bestFit="1" customWidth="1"/>
    <col min="2818" max="2818" width="12.140625" style="52" bestFit="1" customWidth="1"/>
    <col min="2819" max="2819" width="13.140625" style="52" bestFit="1" customWidth="1"/>
    <col min="2820" max="2822" width="11.42578125" style="52" bestFit="1" customWidth="1"/>
    <col min="2823" max="2825" width="11.28515625" style="52" bestFit="1" customWidth="1"/>
    <col min="2826" max="2826" width="5.42578125" style="52" customWidth="1"/>
    <col min="2827" max="2827" width="5.28515625" style="52" customWidth="1"/>
    <col min="2828" max="2829" width="16.7109375" style="52" customWidth="1"/>
    <col min="2830" max="3072" width="8.7109375" style="52"/>
    <col min="3073" max="3073" width="13.7109375" style="52" bestFit="1" customWidth="1"/>
    <col min="3074" max="3074" width="12.140625" style="52" bestFit="1" customWidth="1"/>
    <col min="3075" max="3075" width="13.140625" style="52" bestFit="1" customWidth="1"/>
    <col min="3076" max="3078" width="11.42578125" style="52" bestFit="1" customWidth="1"/>
    <col min="3079" max="3081" width="11.28515625" style="52" bestFit="1" customWidth="1"/>
    <col min="3082" max="3082" width="5.42578125" style="52" customWidth="1"/>
    <col min="3083" max="3083" width="5.28515625" style="52" customWidth="1"/>
    <col min="3084" max="3085" width="16.7109375" style="52" customWidth="1"/>
    <col min="3086" max="3328" width="8.7109375" style="52"/>
    <col min="3329" max="3329" width="13.7109375" style="52" bestFit="1" customWidth="1"/>
    <col min="3330" max="3330" width="12.140625" style="52" bestFit="1" customWidth="1"/>
    <col min="3331" max="3331" width="13.140625" style="52" bestFit="1" customWidth="1"/>
    <col min="3332" max="3334" width="11.42578125" style="52" bestFit="1" customWidth="1"/>
    <col min="3335" max="3337" width="11.28515625" style="52" bestFit="1" customWidth="1"/>
    <col min="3338" max="3338" width="5.42578125" style="52" customWidth="1"/>
    <col min="3339" max="3339" width="5.28515625" style="52" customWidth="1"/>
    <col min="3340" max="3341" width="16.7109375" style="52" customWidth="1"/>
    <col min="3342" max="3584" width="8.7109375" style="52"/>
    <col min="3585" max="3585" width="13.7109375" style="52" bestFit="1" customWidth="1"/>
    <col min="3586" max="3586" width="12.140625" style="52" bestFit="1" customWidth="1"/>
    <col min="3587" max="3587" width="13.140625" style="52" bestFit="1" customWidth="1"/>
    <col min="3588" max="3590" width="11.42578125" style="52" bestFit="1" customWidth="1"/>
    <col min="3591" max="3593" width="11.28515625" style="52" bestFit="1" customWidth="1"/>
    <col min="3594" max="3594" width="5.42578125" style="52" customWidth="1"/>
    <col min="3595" max="3595" width="5.28515625" style="52" customWidth="1"/>
    <col min="3596" max="3597" width="16.7109375" style="52" customWidth="1"/>
    <col min="3598" max="3840" width="8.7109375" style="52"/>
    <col min="3841" max="3841" width="13.7109375" style="52" bestFit="1" customWidth="1"/>
    <col min="3842" max="3842" width="12.140625" style="52" bestFit="1" customWidth="1"/>
    <col min="3843" max="3843" width="13.140625" style="52" bestFit="1" customWidth="1"/>
    <col min="3844" max="3846" width="11.42578125" style="52" bestFit="1" customWidth="1"/>
    <col min="3847" max="3849" width="11.28515625" style="52" bestFit="1" customWidth="1"/>
    <col min="3850" max="3850" width="5.42578125" style="52" customWidth="1"/>
    <col min="3851" max="3851" width="5.28515625" style="52" customWidth="1"/>
    <col min="3852" max="3853" width="16.7109375" style="52" customWidth="1"/>
    <col min="3854" max="4096" width="8.7109375" style="52"/>
    <col min="4097" max="4097" width="13.7109375" style="52" bestFit="1" customWidth="1"/>
    <col min="4098" max="4098" width="12.140625" style="52" bestFit="1" customWidth="1"/>
    <col min="4099" max="4099" width="13.140625" style="52" bestFit="1" customWidth="1"/>
    <col min="4100" max="4102" width="11.42578125" style="52" bestFit="1" customWidth="1"/>
    <col min="4103" max="4105" width="11.28515625" style="52" bestFit="1" customWidth="1"/>
    <col min="4106" max="4106" width="5.42578125" style="52" customWidth="1"/>
    <col min="4107" max="4107" width="5.28515625" style="52" customWidth="1"/>
    <col min="4108" max="4109" width="16.7109375" style="52" customWidth="1"/>
    <col min="4110" max="4352" width="8.7109375" style="52"/>
    <col min="4353" max="4353" width="13.7109375" style="52" bestFit="1" customWidth="1"/>
    <col min="4354" max="4354" width="12.140625" style="52" bestFit="1" customWidth="1"/>
    <col min="4355" max="4355" width="13.140625" style="52" bestFit="1" customWidth="1"/>
    <col min="4356" max="4358" width="11.42578125" style="52" bestFit="1" customWidth="1"/>
    <col min="4359" max="4361" width="11.28515625" style="52" bestFit="1" customWidth="1"/>
    <col min="4362" max="4362" width="5.42578125" style="52" customWidth="1"/>
    <col min="4363" max="4363" width="5.28515625" style="52" customWidth="1"/>
    <col min="4364" max="4365" width="16.7109375" style="52" customWidth="1"/>
    <col min="4366" max="4608" width="8.7109375" style="52"/>
    <col min="4609" max="4609" width="13.7109375" style="52" bestFit="1" customWidth="1"/>
    <col min="4610" max="4610" width="12.140625" style="52" bestFit="1" customWidth="1"/>
    <col min="4611" max="4611" width="13.140625" style="52" bestFit="1" customWidth="1"/>
    <col min="4612" max="4614" width="11.42578125" style="52" bestFit="1" customWidth="1"/>
    <col min="4615" max="4617" width="11.28515625" style="52" bestFit="1" customWidth="1"/>
    <col min="4618" max="4618" width="5.42578125" style="52" customWidth="1"/>
    <col min="4619" max="4619" width="5.28515625" style="52" customWidth="1"/>
    <col min="4620" max="4621" width="16.7109375" style="52" customWidth="1"/>
    <col min="4622" max="4864" width="8.7109375" style="52"/>
    <col min="4865" max="4865" width="13.7109375" style="52" bestFit="1" customWidth="1"/>
    <col min="4866" max="4866" width="12.140625" style="52" bestFit="1" customWidth="1"/>
    <col min="4867" max="4867" width="13.140625" style="52" bestFit="1" customWidth="1"/>
    <col min="4868" max="4870" width="11.42578125" style="52" bestFit="1" customWidth="1"/>
    <col min="4871" max="4873" width="11.28515625" style="52" bestFit="1" customWidth="1"/>
    <col min="4874" max="4874" width="5.42578125" style="52" customWidth="1"/>
    <col min="4875" max="4875" width="5.28515625" style="52" customWidth="1"/>
    <col min="4876" max="4877" width="16.7109375" style="52" customWidth="1"/>
    <col min="4878" max="5120" width="8.7109375" style="52"/>
    <col min="5121" max="5121" width="13.7109375" style="52" bestFit="1" customWidth="1"/>
    <col min="5122" max="5122" width="12.140625" style="52" bestFit="1" customWidth="1"/>
    <col min="5123" max="5123" width="13.140625" style="52" bestFit="1" customWidth="1"/>
    <col min="5124" max="5126" width="11.42578125" style="52" bestFit="1" customWidth="1"/>
    <col min="5127" max="5129" width="11.28515625" style="52" bestFit="1" customWidth="1"/>
    <col min="5130" max="5130" width="5.42578125" style="52" customWidth="1"/>
    <col min="5131" max="5131" width="5.28515625" style="52" customWidth="1"/>
    <col min="5132" max="5133" width="16.7109375" style="52" customWidth="1"/>
    <col min="5134" max="5376" width="8.7109375" style="52"/>
    <col min="5377" max="5377" width="13.7109375" style="52" bestFit="1" customWidth="1"/>
    <col min="5378" max="5378" width="12.140625" style="52" bestFit="1" customWidth="1"/>
    <col min="5379" max="5379" width="13.140625" style="52" bestFit="1" customWidth="1"/>
    <col min="5380" max="5382" width="11.42578125" style="52" bestFit="1" customWidth="1"/>
    <col min="5383" max="5385" width="11.28515625" style="52" bestFit="1" customWidth="1"/>
    <col min="5386" max="5386" width="5.42578125" style="52" customWidth="1"/>
    <col min="5387" max="5387" width="5.28515625" style="52" customWidth="1"/>
    <col min="5388" max="5389" width="16.7109375" style="52" customWidth="1"/>
    <col min="5390" max="5632" width="8.7109375" style="52"/>
    <col min="5633" max="5633" width="13.7109375" style="52" bestFit="1" customWidth="1"/>
    <col min="5634" max="5634" width="12.140625" style="52" bestFit="1" customWidth="1"/>
    <col min="5635" max="5635" width="13.140625" style="52" bestFit="1" customWidth="1"/>
    <col min="5636" max="5638" width="11.42578125" style="52" bestFit="1" customWidth="1"/>
    <col min="5639" max="5641" width="11.28515625" style="52" bestFit="1" customWidth="1"/>
    <col min="5642" max="5642" width="5.42578125" style="52" customWidth="1"/>
    <col min="5643" max="5643" width="5.28515625" style="52" customWidth="1"/>
    <col min="5644" max="5645" width="16.7109375" style="52" customWidth="1"/>
    <col min="5646" max="5888" width="8.7109375" style="52"/>
    <col min="5889" max="5889" width="13.7109375" style="52" bestFit="1" customWidth="1"/>
    <col min="5890" max="5890" width="12.140625" style="52" bestFit="1" customWidth="1"/>
    <col min="5891" max="5891" width="13.140625" style="52" bestFit="1" customWidth="1"/>
    <col min="5892" max="5894" width="11.42578125" style="52" bestFit="1" customWidth="1"/>
    <col min="5895" max="5897" width="11.28515625" style="52" bestFit="1" customWidth="1"/>
    <col min="5898" max="5898" width="5.42578125" style="52" customWidth="1"/>
    <col min="5899" max="5899" width="5.28515625" style="52" customWidth="1"/>
    <col min="5900" max="5901" width="16.7109375" style="52" customWidth="1"/>
    <col min="5902" max="6144" width="8.7109375" style="52"/>
    <col min="6145" max="6145" width="13.7109375" style="52" bestFit="1" customWidth="1"/>
    <col min="6146" max="6146" width="12.140625" style="52" bestFit="1" customWidth="1"/>
    <col min="6147" max="6147" width="13.140625" style="52" bestFit="1" customWidth="1"/>
    <col min="6148" max="6150" width="11.42578125" style="52" bestFit="1" customWidth="1"/>
    <col min="6151" max="6153" width="11.28515625" style="52" bestFit="1" customWidth="1"/>
    <col min="6154" max="6154" width="5.42578125" style="52" customWidth="1"/>
    <col min="6155" max="6155" width="5.28515625" style="52" customWidth="1"/>
    <col min="6156" max="6157" width="16.7109375" style="52" customWidth="1"/>
    <col min="6158" max="6400" width="8.7109375" style="52"/>
    <col min="6401" max="6401" width="13.7109375" style="52" bestFit="1" customWidth="1"/>
    <col min="6402" max="6402" width="12.140625" style="52" bestFit="1" customWidth="1"/>
    <col min="6403" max="6403" width="13.140625" style="52" bestFit="1" customWidth="1"/>
    <col min="6404" max="6406" width="11.42578125" style="52" bestFit="1" customWidth="1"/>
    <col min="6407" max="6409" width="11.28515625" style="52" bestFit="1" customWidth="1"/>
    <col min="6410" max="6410" width="5.42578125" style="52" customWidth="1"/>
    <col min="6411" max="6411" width="5.28515625" style="52" customWidth="1"/>
    <col min="6412" max="6413" width="16.7109375" style="52" customWidth="1"/>
    <col min="6414" max="6656" width="8.7109375" style="52"/>
    <col min="6657" max="6657" width="13.7109375" style="52" bestFit="1" customWidth="1"/>
    <col min="6658" max="6658" width="12.140625" style="52" bestFit="1" customWidth="1"/>
    <col min="6659" max="6659" width="13.140625" style="52" bestFit="1" customWidth="1"/>
    <col min="6660" max="6662" width="11.42578125" style="52" bestFit="1" customWidth="1"/>
    <col min="6663" max="6665" width="11.28515625" style="52" bestFit="1" customWidth="1"/>
    <col min="6666" max="6666" width="5.42578125" style="52" customWidth="1"/>
    <col min="6667" max="6667" width="5.28515625" style="52" customWidth="1"/>
    <col min="6668" max="6669" width="16.7109375" style="52" customWidth="1"/>
    <col min="6670" max="6912" width="8.7109375" style="52"/>
    <col min="6913" max="6913" width="13.7109375" style="52" bestFit="1" customWidth="1"/>
    <col min="6914" max="6914" width="12.140625" style="52" bestFit="1" customWidth="1"/>
    <col min="6915" max="6915" width="13.140625" style="52" bestFit="1" customWidth="1"/>
    <col min="6916" max="6918" width="11.42578125" style="52" bestFit="1" customWidth="1"/>
    <col min="6919" max="6921" width="11.28515625" style="52" bestFit="1" customWidth="1"/>
    <col min="6922" max="6922" width="5.42578125" style="52" customWidth="1"/>
    <col min="6923" max="6923" width="5.28515625" style="52" customWidth="1"/>
    <col min="6924" max="6925" width="16.7109375" style="52" customWidth="1"/>
    <col min="6926" max="7168" width="8.7109375" style="52"/>
    <col min="7169" max="7169" width="13.7109375" style="52" bestFit="1" customWidth="1"/>
    <col min="7170" max="7170" width="12.140625" style="52" bestFit="1" customWidth="1"/>
    <col min="7171" max="7171" width="13.140625" style="52" bestFit="1" customWidth="1"/>
    <col min="7172" max="7174" width="11.42578125" style="52" bestFit="1" customWidth="1"/>
    <col min="7175" max="7177" width="11.28515625" style="52" bestFit="1" customWidth="1"/>
    <col min="7178" max="7178" width="5.42578125" style="52" customWidth="1"/>
    <col min="7179" max="7179" width="5.28515625" style="52" customWidth="1"/>
    <col min="7180" max="7181" width="16.7109375" style="52" customWidth="1"/>
    <col min="7182" max="7424" width="8.7109375" style="52"/>
    <col min="7425" max="7425" width="13.7109375" style="52" bestFit="1" customWidth="1"/>
    <col min="7426" max="7426" width="12.140625" style="52" bestFit="1" customWidth="1"/>
    <col min="7427" max="7427" width="13.140625" style="52" bestFit="1" customWidth="1"/>
    <col min="7428" max="7430" width="11.42578125" style="52" bestFit="1" customWidth="1"/>
    <col min="7431" max="7433" width="11.28515625" style="52" bestFit="1" customWidth="1"/>
    <col min="7434" max="7434" width="5.42578125" style="52" customWidth="1"/>
    <col min="7435" max="7435" width="5.28515625" style="52" customWidth="1"/>
    <col min="7436" max="7437" width="16.7109375" style="52" customWidth="1"/>
    <col min="7438" max="7680" width="8.7109375" style="52"/>
    <col min="7681" max="7681" width="13.7109375" style="52" bestFit="1" customWidth="1"/>
    <col min="7682" max="7682" width="12.140625" style="52" bestFit="1" customWidth="1"/>
    <col min="7683" max="7683" width="13.140625" style="52" bestFit="1" customWidth="1"/>
    <col min="7684" max="7686" width="11.42578125" style="52" bestFit="1" customWidth="1"/>
    <col min="7687" max="7689" width="11.28515625" style="52" bestFit="1" customWidth="1"/>
    <col min="7690" max="7690" width="5.42578125" style="52" customWidth="1"/>
    <col min="7691" max="7691" width="5.28515625" style="52" customWidth="1"/>
    <col min="7692" max="7693" width="16.7109375" style="52" customWidth="1"/>
    <col min="7694" max="7936" width="8.7109375" style="52"/>
    <col min="7937" max="7937" width="13.7109375" style="52" bestFit="1" customWidth="1"/>
    <col min="7938" max="7938" width="12.140625" style="52" bestFit="1" customWidth="1"/>
    <col min="7939" max="7939" width="13.140625" style="52" bestFit="1" customWidth="1"/>
    <col min="7940" max="7942" width="11.42578125" style="52" bestFit="1" customWidth="1"/>
    <col min="7943" max="7945" width="11.28515625" style="52" bestFit="1" customWidth="1"/>
    <col min="7946" max="7946" width="5.42578125" style="52" customWidth="1"/>
    <col min="7947" max="7947" width="5.28515625" style="52" customWidth="1"/>
    <col min="7948" max="7949" width="16.7109375" style="52" customWidth="1"/>
    <col min="7950" max="8192" width="8.7109375" style="52"/>
    <col min="8193" max="8193" width="13.7109375" style="52" bestFit="1" customWidth="1"/>
    <col min="8194" max="8194" width="12.140625" style="52" bestFit="1" customWidth="1"/>
    <col min="8195" max="8195" width="13.140625" style="52" bestFit="1" customWidth="1"/>
    <col min="8196" max="8198" width="11.42578125" style="52" bestFit="1" customWidth="1"/>
    <col min="8199" max="8201" width="11.28515625" style="52" bestFit="1" customWidth="1"/>
    <col min="8202" max="8202" width="5.42578125" style="52" customWidth="1"/>
    <col min="8203" max="8203" width="5.28515625" style="52" customWidth="1"/>
    <col min="8204" max="8205" width="16.7109375" style="52" customWidth="1"/>
    <col min="8206" max="8448" width="8.7109375" style="52"/>
    <col min="8449" max="8449" width="13.7109375" style="52" bestFit="1" customWidth="1"/>
    <col min="8450" max="8450" width="12.140625" style="52" bestFit="1" customWidth="1"/>
    <col min="8451" max="8451" width="13.140625" style="52" bestFit="1" customWidth="1"/>
    <col min="8452" max="8454" width="11.42578125" style="52" bestFit="1" customWidth="1"/>
    <col min="8455" max="8457" width="11.28515625" style="52" bestFit="1" customWidth="1"/>
    <col min="8458" max="8458" width="5.42578125" style="52" customWidth="1"/>
    <col min="8459" max="8459" width="5.28515625" style="52" customWidth="1"/>
    <col min="8460" max="8461" width="16.7109375" style="52" customWidth="1"/>
    <col min="8462" max="8704" width="8.7109375" style="52"/>
    <col min="8705" max="8705" width="13.7109375" style="52" bestFit="1" customWidth="1"/>
    <col min="8706" max="8706" width="12.140625" style="52" bestFit="1" customWidth="1"/>
    <col min="8707" max="8707" width="13.140625" style="52" bestFit="1" customWidth="1"/>
    <col min="8708" max="8710" width="11.42578125" style="52" bestFit="1" customWidth="1"/>
    <col min="8711" max="8713" width="11.28515625" style="52" bestFit="1" customWidth="1"/>
    <col min="8714" max="8714" width="5.42578125" style="52" customWidth="1"/>
    <col min="8715" max="8715" width="5.28515625" style="52" customWidth="1"/>
    <col min="8716" max="8717" width="16.7109375" style="52" customWidth="1"/>
    <col min="8718" max="8960" width="8.7109375" style="52"/>
    <col min="8961" max="8961" width="13.7109375" style="52" bestFit="1" customWidth="1"/>
    <col min="8962" max="8962" width="12.140625" style="52" bestFit="1" customWidth="1"/>
    <col min="8963" max="8963" width="13.140625" style="52" bestFit="1" customWidth="1"/>
    <col min="8964" max="8966" width="11.42578125" style="52" bestFit="1" customWidth="1"/>
    <col min="8967" max="8969" width="11.28515625" style="52" bestFit="1" customWidth="1"/>
    <col min="8970" max="8970" width="5.42578125" style="52" customWidth="1"/>
    <col min="8971" max="8971" width="5.28515625" style="52" customWidth="1"/>
    <col min="8972" max="8973" width="16.7109375" style="52" customWidth="1"/>
    <col min="8974" max="9216" width="8.7109375" style="52"/>
    <col min="9217" max="9217" width="13.7109375" style="52" bestFit="1" customWidth="1"/>
    <col min="9218" max="9218" width="12.140625" style="52" bestFit="1" customWidth="1"/>
    <col min="9219" max="9219" width="13.140625" style="52" bestFit="1" customWidth="1"/>
    <col min="9220" max="9222" width="11.42578125" style="52" bestFit="1" customWidth="1"/>
    <col min="9223" max="9225" width="11.28515625" style="52" bestFit="1" customWidth="1"/>
    <col min="9226" max="9226" width="5.42578125" style="52" customWidth="1"/>
    <col min="9227" max="9227" width="5.28515625" style="52" customWidth="1"/>
    <col min="9228" max="9229" width="16.7109375" style="52" customWidth="1"/>
    <col min="9230" max="9472" width="8.7109375" style="52"/>
    <col min="9473" max="9473" width="13.7109375" style="52" bestFit="1" customWidth="1"/>
    <col min="9474" max="9474" width="12.140625" style="52" bestFit="1" customWidth="1"/>
    <col min="9475" max="9475" width="13.140625" style="52" bestFit="1" customWidth="1"/>
    <col min="9476" max="9478" width="11.42578125" style="52" bestFit="1" customWidth="1"/>
    <col min="9479" max="9481" width="11.28515625" style="52" bestFit="1" customWidth="1"/>
    <col min="9482" max="9482" width="5.42578125" style="52" customWidth="1"/>
    <col min="9483" max="9483" width="5.28515625" style="52" customWidth="1"/>
    <col min="9484" max="9485" width="16.7109375" style="52" customWidth="1"/>
    <col min="9486" max="9728" width="8.7109375" style="52"/>
    <col min="9729" max="9729" width="13.7109375" style="52" bestFit="1" customWidth="1"/>
    <col min="9730" max="9730" width="12.140625" style="52" bestFit="1" customWidth="1"/>
    <col min="9731" max="9731" width="13.140625" style="52" bestFit="1" customWidth="1"/>
    <col min="9732" max="9734" width="11.42578125" style="52" bestFit="1" customWidth="1"/>
    <col min="9735" max="9737" width="11.28515625" style="52" bestFit="1" customWidth="1"/>
    <col min="9738" max="9738" width="5.42578125" style="52" customWidth="1"/>
    <col min="9739" max="9739" width="5.28515625" style="52" customWidth="1"/>
    <col min="9740" max="9741" width="16.7109375" style="52" customWidth="1"/>
    <col min="9742" max="9984" width="8.7109375" style="52"/>
    <col min="9985" max="9985" width="13.7109375" style="52" bestFit="1" customWidth="1"/>
    <col min="9986" max="9986" width="12.140625" style="52" bestFit="1" customWidth="1"/>
    <col min="9987" max="9987" width="13.140625" style="52" bestFit="1" customWidth="1"/>
    <col min="9988" max="9990" width="11.42578125" style="52" bestFit="1" customWidth="1"/>
    <col min="9991" max="9993" width="11.28515625" style="52" bestFit="1" customWidth="1"/>
    <col min="9994" max="9994" width="5.42578125" style="52" customWidth="1"/>
    <col min="9995" max="9995" width="5.28515625" style="52" customWidth="1"/>
    <col min="9996" max="9997" width="16.7109375" style="52" customWidth="1"/>
    <col min="9998" max="10240" width="8.7109375" style="52"/>
    <col min="10241" max="10241" width="13.7109375" style="52" bestFit="1" customWidth="1"/>
    <col min="10242" max="10242" width="12.140625" style="52" bestFit="1" customWidth="1"/>
    <col min="10243" max="10243" width="13.140625" style="52" bestFit="1" customWidth="1"/>
    <col min="10244" max="10246" width="11.42578125" style="52" bestFit="1" customWidth="1"/>
    <col min="10247" max="10249" width="11.28515625" style="52" bestFit="1" customWidth="1"/>
    <col min="10250" max="10250" width="5.42578125" style="52" customWidth="1"/>
    <col min="10251" max="10251" width="5.28515625" style="52" customWidth="1"/>
    <col min="10252" max="10253" width="16.7109375" style="52" customWidth="1"/>
    <col min="10254" max="10496" width="8.7109375" style="52"/>
    <col min="10497" max="10497" width="13.7109375" style="52" bestFit="1" customWidth="1"/>
    <col min="10498" max="10498" width="12.140625" style="52" bestFit="1" customWidth="1"/>
    <col min="10499" max="10499" width="13.140625" style="52" bestFit="1" customWidth="1"/>
    <col min="10500" max="10502" width="11.42578125" style="52" bestFit="1" customWidth="1"/>
    <col min="10503" max="10505" width="11.28515625" style="52" bestFit="1" customWidth="1"/>
    <col min="10506" max="10506" width="5.42578125" style="52" customWidth="1"/>
    <col min="10507" max="10507" width="5.28515625" style="52" customWidth="1"/>
    <col min="10508" max="10509" width="16.7109375" style="52" customWidth="1"/>
    <col min="10510" max="10752" width="8.7109375" style="52"/>
    <col min="10753" max="10753" width="13.7109375" style="52" bestFit="1" customWidth="1"/>
    <col min="10754" max="10754" width="12.140625" style="52" bestFit="1" customWidth="1"/>
    <col min="10755" max="10755" width="13.140625" style="52" bestFit="1" customWidth="1"/>
    <col min="10756" max="10758" width="11.42578125" style="52" bestFit="1" customWidth="1"/>
    <col min="10759" max="10761" width="11.28515625" style="52" bestFit="1" customWidth="1"/>
    <col min="10762" max="10762" width="5.42578125" style="52" customWidth="1"/>
    <col min="10763" max="10763" width="5.28515625" style="52" customWidth="1"/>
    <col min="10764" max="10765" width="16.7109375" style="52" customWidth="1"/>
    <col min="10766" max="11008" width="8.7109375" style="52"/>
    <col min="11009" max="11009" width="13.7109375" style="52" bestFit="1" customWidth="1"/>
    <col min="11010" max="11010" width="12.140625" style="52" bestFit="1" customWidth="1"/>
    <col min="11011" max="11011" width="13.140625" style="52" bestFit="1" customWidth="1"/>
    <col min="11012" max="11014" width="11.42578125" style="52" bestFit="1" customWidth="1"/>
    <col min="11015" max="11017" width="11.28515625" style="52" bestFit="1" customWidth="1"/>
    <col min="11018" max="11018" width="5.42578125" style="52" customWidth="1"/>
    <col min="11019" max="11019" width="5.28515625" style="52" customWidth="1"/>
    <col min="11020" max="11021" width="16.7109375" style="52" customWidth="1"/>
    <col min="11022" max="11264" width="8.7109375" style="52"/>
    <col min="11265" max="11265" width="13.7109375" style="52" bestFit="1" customWidth="1"/>
    <col min="11266" max="11266" width="12.140625" style="52" bestFit="1" customWidth="1"/>
    <col min="11267" max="11267" width="13.140625" style="52" bestFit="1" customWidth="1"/>
    <col min="11268" max="11270" width="11.42578125" style="52" bestFit="1" customWidth="1"/>
    <col min="11271" max="11273" width="11.28515625" style="52" bestFit="1" customWidth="1"/>
    <col min="11274" max="11274" width="5.42578125" style="52" customWidth="1"/>
    <col min="11275" max="11275" width="5.28515625" style="52" customWidth="1"/>
    <col min="11276" max="11277" width="16.7109375" style="52" customWidth="1"/>
    <col min="11278" max="11520" width="8.7109375" style="52"/>
    <col min="11521" max="11521" width="13.7109375" style="52" bestFit="1" customWidth="1"/>
    <col min="11522" max="11522" width="12.140625" style="52" bestFit="1" customWidth="1"/>
    <col min="11523" max="11523" width="13.140625" style="52" bestFit="1" customWidth="1"/>
    <col min="11524" max="11526" width="11.42578125" style="52" bestFit="1" customWidth="1"/>
    <col min="11527" max="11529" width="11.28515625" style="52" bestFit="1" customWidth="1"/>
    <col min="11530" max="11530" width="5.42578125" style="52" customWidth="1"/>
    <col min="11531" max="11531" width="5.28515625" style="52" customWidth="1"/>
    <col min="11532" max="11533" width="16.7109375" style="52" customWidth="1"/>
    <col min="11534" max="11776" width="8.7109375" style="52"/>
    <col min="11777" max="11777" width="13.7109375" style="52" bestFit="1" customWidth="1"/>
    <col min="11778" max="11778" width="12.140625" style="52" bestFit="1" customWidth="1"/>
    <col min="11779" max="11779" width="13.140625" style="52" bestFit="1" customWidth="1"/>
    <col min="11780" max="11782" width="11.42578125" style="52" bestFit="1" customWidth="1"/>
    <col min="11783" max="11785" width="11.28515625" style="52" bestFit="1" customWidth="1"/>
    <col min="11786" max="11786" width="5.42578125" style="52" customWidth="1"/>
    <col min="11787" max="11787" width="5.28515625" style="52" customWidth="1"/>
    <col min="11788" max="11789" width="16.7109375" style="52" customWidth="1"/>
    <col min="11790" max="12032" width="8.7109375" style="52"/>
    <col min="12033" max="12033" width="13.7109375" style="52" bestFit="1" customWidth="1"/>
    <col min="12034" max="12034" width="12.140625" style="52" bestFit="1" customWidth="1"/>
    <col min="12035" max="12035" width="13.140625" style="52" bestFit="1" customWidth="1"/>
    <col min="12036" max="12038" width="11.42578125" style="52" bestFit="1" customWidth="1"/>
    <col min="12039" max="12041" width="11.28515625" style="52" bestFit="1" customWidth="1"/>
    <col min="12042" max="12042" width="5.42578125" style="52" customWidth="1"/>
    <col min="12043" max="12043" width="5.28515625" style="52" customWidth="1"/>
    <col min="12044" max="12045" width="16.7109375" style="52" customWidth="1"/>
    <col min="12046" max="12288" width="8.7109375" style="52"/>
    <col min="12289" max="12289" width="13.7109375" style="52" bestFit="1" customWidth="1"/>
    <col min="12290" max="12290" width="12.140625" style="52" bestFit="1" customWidth="1"/>
    <col min="12291" max="12291" width="13.140625" style="52" bestFit="1" customWidth="1"/>
    <col min="12292" max="12294" width="11.42578125" style="52" bestFit="1" customWidth="1"/>
    <col min="12295" max="12297" width="11.28515625" style="52" bestFit="1" customWidth="1"/>
    <col min="12298" max="12298" width="5.42578125" style="52" customWidth="1"/>
    <col min="12299" max="12299" width="5.28515625" style="52" customWidth="1"/>
    <col min="12300" max="12301" width="16.7109375" style="52" customWidth="1"/>
    <col min="12302" max="12544" width="8.7109375" style="52"/>
    <col min="12545" max="12545" width="13.7109375" style="52" bestFit="1" customWidth="1"/>
    <col min="12546" max="12546" width="12.140625" style="52" bestFit="1" customWidth="1"/>
    <col min="12547" max="12547" width="13.140625" style="52" bestFit="1" customWidth="1"/>
    <col min="12548" max="12550" width="11.42578125" style="52" bestFit="1" customWidth="1"/>
    <col min="12551" max="12553" width="11.28515625" style="52" bestFit="1" customWidth="1"/>
    <col min="12554" max="12554" width="5.42578125" style="52" customWidth="1"/>
    <col min="12555" max="12555" width="5.28515625" style="52" customWidth="1"/>
    <col min="12556" max="12557" width="16.7109375" style="52" customWidth="1"/>
    <col min="12558" max="12800" width="8.7109375" style="52"/>
    <col min="12801" max="12801" width="13.7109375" style="52" bestFit="1" customWidth="1"/>
    <col min="12802" max="12802" width="12.140625" style="52" bestFit="1" customWidth="1"/>
    <col min="12803" max="12803" width="13.140625" style="52" bestFit="1" customWidth="1"/>
    <col min="12804" max="12806" width="11.42578125" style="52" bestFit="1" customWidth="1"/>
    <col min="12807" max="12809" width="11.28515625" style="52" bestFit="1" customWidth="1"/>
    <col min="12810" max="12810" width="5.42578125" style="52" customWidth="1"/>
    <col min="12811" max="12811" width="5.28515625" style="52" customWidth="1"/>
    <col min="12812" max="12813" width="16.7109375" style="52" customWidth="1"/>
    <col min="12814" max="13056" width="8.7109375" style="52"/>
    <col min="13057" max="13057" width="13.7109375" style="52" bestFit="1" customWidth="1"/>
    <col min="13058" max="13058" width="12.140625" style="52" bestFit="1" customWidth="1"/>
    <col min="13059" max="13059" width="13.140625" style="52" bestFit="1" customWidth="1"/>
    <col min="13060" max="13062" width="11.42578125" style="52" bestFit="1" customWidth="1"/>
    <col min="13063" max="13065" width="11.28515625" style="52" bestFit="1" customWidth="1"/>
    <col min="13066" max="13066" width="5.42578125" style="52" customWidth="1"/>
    <col min="13067" max="13067" width="5.28515625" style="52" customWidth="1"/>
    <col min="13068" max="13069" width="16.7109375" style="52" customWidth="1"/>
    <col min="13070" max="13312" width="8.7109375" style="52"/>
    <col min="13313" max="13313" width="13.7109375" style="52" bestFit="1" customWidth="1"/>
    <col min="13314" max="13314" width="12.140625" style="52" bestFit="1" customWidth="1"/>
    <col min="13315" max="13315" width="13.140625" style="52" bestFit="1" customWidth="1"/>
    <col min="13316" max="13318" width="11.42578125" style="52" bestFit="1" customWidth="1"/>
    <col min="13319" max="13321" width="11.28515625" style="52" bestFit="1" customWidth="1"/>
    <col min="13322" max="13322" width="5.42578125" style="52" customWidth="1"/>
    <col min="13323" max="13323" width="5.28515625" style="52" customWidth="1"/>
    <col min="13324" max="13325" width="16.7109375" style="52" customWidth="1"/>
    <col min="13326" max="13568" width="8.7109375" style="52"/>
    <col min="13569" max="13569" width="13.7109375" style="52" bestFit="1" customWidth="1"/>
    <col min="13570" max="13570" width="12.140625" style="52" bestFit="1" customWidth="1"/>
    <col min="13571" max="13571" width="13.140625" style="52" bestFit="1" customWidth="1"/>
    <col min="13572" max="13574" width="11.42578125" style="52" bestFit="1" customWidth="1"/>
    <col min="13575" max="13577" width="11.28515625" style="52" bestFit="1" customWidth="1"/>
    <col min="13578" max="13578" width="5.42578125" style="52" customWidth="1"/>
    <col min="13579" max="13579" width="5.28515625" style="52" customWidth="1"/>
    <col min="13580" max="13581" width="16.7109375" style="52" customWidth="1"/>
    <col min="13582" max="13824" width="8.7109375" style="52"/>
    <col min="13825" max="13825" width="13.7109375" style="52" bestFit="1" customWidth="1"/>
    <col min="13826" max="13826" width="12.140625" style="52" bestFit="1" customWidth="1"/>
    <col min="13827" max="13827" width="13.140625" style="52" bestFit="1" customWidth="1"/>
    <col min="13828" max="13830" width="11.42578125" style="52" bestFit="1" customWidth="1"/>
    <col min="13831" max="13833" width="11.28515625" style="52" bestFit="1" customWidth="1"/>
    <col min="13834" max="13834" width="5.42578125" style="52" customWidth="1"/>
    <col min="13835" max="13835" width="5.28515625" style="52" customWidth="1"/>
    <col min="13836" max="13837" width="16.7109375" style="52" customWidth="1"/>
    <col min="13838" max="14080" width="8.7109375" style="52"/>
    <col min="14081" max="14081" width="13.7109375" style="52" bestFit="1" customWidth="1"/>
    <col min="14082" max="14082" width="12.140625" style="52" bestFit="1" customWidth="1"/>
    <col min="14083" max="14083" width="13.140625" style="52" bestFit="1" customWidth="1"/>
    <col min="14084" max="14086" width="11.42578125" style="52" bestFit="1" customWidth="1"/>
    <col min="14087" max="14089" width="11.28515625" style="52" bestFit="1" customWidth="1"/>
    <col min="14090" max="14090" width="5.42578125" style="52" customWidth="1"/>
    <col min="14091" max="14091" width="5.28515625" style="52" customWidth="1"/>
    <col min="14092" max="14093" width="16.7109375" style="52" customWidth="1"/>
    <col min="14094" max="14336" width="8.7109375" style="52"/>
    <col min="14337" max="14337" width="13.7109375" style="52" bestFit="1" customWidth="1"/>
    <col min="14338" max="14338" width="12.140625" style="52" bestFit="1" customWidth="1"/>
    <col min="14339" max="14339" width="13.140625" style="52" bestFit="1" customWidth="1"/>
    <col min="14340" max="14342" width="11.42578125" style="52" bestFit="1" customWidth="1"/>
    <col min="14343" max="14345" width="11.28515625" style="52" bestFit="1" customWidth="1"/>
    <col min="14346" max="14346" width="5.42578125" style="52" customWidth="1"/>
    <col min="14347" max="14347" width="5.28515625" style="52" customWidth="1"/>
    <col min="14348" max="14349" width="16.7109375" style="52" customWidth="1"/>
    <col min="14350" max="14592" width="8.7109375" style="52"/>
    <col min="14593" max="14593" width="13.7109375" style="52" bestFit="1" customWidth="1"/>
    <col min="14594" max="14594" width="12.140625" style="52" bestFit="1" customWidth="1"/>
    <col min="14595" max="14595" width="13.140625" style="52" bestFit="1" customWidth="1"/>
    <col min="14596" max="14598" width="11.42578125" style="52" bestFit="1" customWidth="1"/>
    <col min="14599" max="14601" width="11.28515625" style="52" bestFit="1" customWidth="1"/>
    <col min="14602" max="14602" width="5.42578125" style="52" customWidth="1"/>
    <col min="14603" max="14603" width="5.28515625" style="52" customWidth="1"/>
    <col min="14604" max="14605" width="16.7109375" style="52" customWidth="1"/>
    <col min="14606" max="14848" width="8.7109375" style="52"/>
    <col min="14849" max="14849" width="13.7109375" style="52" bestFit="1" customWidth="1"/>
    <col min="14850" max="14850" width="12.140625" style="52" bestFit="1" customWidth="1"/>
    <col min="14851" max="14851" width="13.140625" style="52" bestFit="1" customWidth="1"/>
    <col min="14852" max="14854" width="11.42578125" style="52" bestFit="1" customWidth="1"/>
    <col min="14855" max="14857" width="11.28515625" style="52" bestFit="1" customWidth="1"/>
    <col min="14858" max="14858" width="5.42578125" style="52" customWidth="1"/>
    <col min="14859" max="14859" width="5.28515625" style="52" customWidth="1"/>
    <col min="14860" max="14861" width="16.7109375" style="52" customWidth="1"/>
    <col min="14862" max="15104" width="8.7109375" style="52"/>
    <col min="15105" max="15105" width="13.7109375" style="52" bestFit="1" customWidth="1"/>
    <col min="15106" max="15106" width="12.140625" style="52" bestFit="1" customWidth="1"/>
    <col min="15107" max="15107" width="13.140625" style="52" bestFit="1" customWidth="1"/>
    <col min="15108" max="15110" width="11.42578125" style="52" bestFit="1" customWidth="1"/>
    <col min="15111" max="15113" width="11.28515625" style="52" bestFit="1" customWidth="1"/>
    <col min="15114" max="15114" width="5.42578125" style="52" customWidth="1"/>
    <col min="15115" max="15115" width="5.28515625" style="52" customWidth="1"/>
    <col min="15116" max="15117" width="16.7109375" style="52" customWidth="1"/>
    <col min="15118" max="15360" width="8.7109375" style="52"/>
    <col min="15361" max="15361" width="13.7109375" style="52" bestFit="1" customWidth="1"/>
    <col min="15362" max="15362" width="12.140625" style="52" bestFit="1" customWidth="1"/>
    <col min="15363" max="15363" width="13.140625" style="52" bestFit="1" customWidth="1"/>
    <col min="15364" max="15366" width="11.42578125" style="52" bestFit="1" customWidth="1"/>
    <col min="15367" max="15369" width="11.28515625" style="52" bestFit="1" customWidth="1"/>
    <col min="15370" max="15370" width="5.42578125" style="52" customWidth="1"/>
    <col min="15371" max="15371" width="5.28515625" style="52" customWidth="1"/>
    <col min="15372" max="15373" width="16.7109375" style="52" customWidth="1"/>
    <col min="15374" max="15616" width="8.7109375" style="52"/>
    <col min="15617" max="15617" width="13.7109375" style="52" bestFit="1" customWidth="1"/>
    <col min="15618" max="15618" width="12.140625" style="52" bestFit="1" customWidth="1"/>
    <col min="15619" max="15619" width="13.140625" style="52" bestFit="1" customWidth="1"/>
    <col min="15620" max="15622" width="11.42578125" style="52" bestFit="1" customWidth="1"/>
    <col min="15623" max="15625" width="11.28515625" style="52" bestFit="1" customWidth="1"/>
    <col min="15626" max="15626" width="5.42578125" style="52" customWidth="1"/>
    <col min="15627" max="15627" width="5.28515625" style="52" customWidth="1"/>
    <col min="15628" max="15629" width="16.7109375" style="52" customWidth="1"/>
    <col min="15630" max="15872" width="8.7109375" style="52"/>
    <col min="15873" max="15873" width="13.7109375" style="52" bestFit="1" customWidth="1"/>
    <col min="15874" max="15874" width="12.140625" style="52" bestFit="1" customWidth="1"/>
    <col min="15875" max="15875" width="13.140625" style="52" bestFit="1" customWidth="1"/>
    <col min="15876" max="15878" width="11.42578125" style="52" bestFit="1" customWidth="1"/>
    <col min="15879" max="15881" width="11.28515625" style="52" bestFit="1" customWidth="1"/>
    <col min="15882" max="15882" width="5.42578125" style="52" customWidth="1"/>
    <col min="15883" max="15883" width="5.28515625" style="52" customWidth="1"/>
    <col min="15884" max="15885" width="16.7109375" style="52" customWidth="1"/>
    <col min="15886" max="16128" width="8.7109375" style="52"/>
    <col min="16129" max="16129" width="13.7109375" style="52" bestFit="1" customWidth="1"/>
    <col min="16130" max="16130" width="12.140625" style="52" bestFit="1" customWidth="1"/>
    <col min="16131" max="16131" width="13.140625" style="52" bestFit="1" customWidth="1"/>
    <col min="16132" max="16134" width="11.42578125" style="52" bestFit="1" customWidth="1"/>
    <col min="16135" max="16137" width="11.28515625" style="52" bestFit="1" customWidth="1"/>
    <col min="16138" max="16138" width="5.42578125" style="52" customWidth="1"/>
    <col min="16139" max="16139" width="5.28515625" style="52" customWidth="1"/>
    <col min="16140" max="16141" width="16.7109375" style="52" customWidth="1"/>
    <col min="16142" max="16384" width="8.7109375" style="52"/>
  </cols>
  <sheetData>
    <row r="1" spans="1:18" ht="39.75" customHeight="1">
      <c r="A1" s="1173" t="s">
        <v>787</v>
      </c>
      <c r="B1" s="1173"/>
      <c r="C1" s="1173"/>
      <c r="D1" s="1173"/>
      <c r="E1" s="1173"/>
      <c r="F1" s="1173"/>
      <c r="G1" s="1173"/>
      <c r="H1" s="1173"/>
      <c r="I1" s="1173"/>
      <c r="J1" s="1173"/>
      <c r="R1" s="159"/>
    </row>
    <row r="2" spans="1:18">
      <c r="A2" s="503"/>
      <c r="B2" s="1172" t="s">
        <v>0</v>
      </c>
      <c r="C2" s="1172"/>
      <c r="D2" s="1172"/>
      <c r="E2" s="1172"/>
      <c r="F2" s="503"/>
      <c r="G2" s="1172" t="s">
        <v>1</v>
      </c>
      <c r="H2" s="1172"/>
      <c r="I2" s="1172"/>
      <c r="J2" s="1172"/>
    </row>
    <row r="3" spans="1:18">
      <c r="A3" s="504"/>
      <c r="B3" s="505" t="s">
        <v>48</v>
      </c>
      <c r="C3" s="505" t="s">
        <v>49</v>
      </c>
      <c r="D3" s="505" t="s">
        <v>50</v>
      </c>
      <c r="E3" s="505" t="s">
        <v>51</v>
      </c>
      <c r="F3" s="504"/>
      <c r="G3" s="505" t="s">
        <v>48</v>
      </c>
      <c r="H3" s="505" t="s">
        <v>49</v>
      </c>
      <c r="I3" s="505" t="s">
        <v>50</v>
      </c>
      <c r="J3" s="505" t="s">
        <v>51</v>
      </c>
    </row>
    <row r="4" spans="1:18">
      <c r="A4" s="71" t="s">
        <v>52</v>
      </c>
      <c r="B4" s="55">
        <v>18260</v>
      </c>
      <c r="C4" s="55">
        <v>23930</v>
      </c>
      <c r="D4" s="55">
        <v>29700</v>
      </c>
      <c r="E4" s="55">
        <v>21000</v>
      </c>
      <c r="F4" s="61"/>
      <c r="G4" s="55">
        <v>8280</v>
      </c>
      <c r="H4" s="55">
        <v>10260</v>
      </c>
      <c r="I4" s="55">
        <v>0</v>
      </c>
      <c r="J4" s="55">
        <v>0</v>
      </c>
    </row>
    <row r="5" spans="1:18">
      <c r="A5" s="71" t="s">
        <v>53</v>
      </c>
      <c r="B5" s="55">
        <v>13330</v>
      </c>
      <c r="C5" s="55">
        <v>17240</v>
      </c>
      <c r="D5" s="55">
        <v>31540</v>
      </c>
      <c r="E5" s="55">
        <v>21700</v>
      </c>
      <c r="F5" s="61"/>
      <c r="G5" s="55">
        <v>9770</v>
      </c>
      <c r="H5" s="55">
        <v>14940</v>
      </c>
      <c r="I5" s="55">
        <v>28820</v>
      </c>
      <c r="J5" s="55">
        <v>27260</v>
      </c>
    </row>
    <row r="6" spans="1:18">
      <c r="A6" s="71" t="s">
        <v>54</v>
      </c>
      <c r="B6" s="55">
        <v>6610</v>
      </c>
      <c r="C6" s="55">
        <v>9040</v>
      </c>
      <c r="D6" s="55">
        <v>10490</v>
      </c>
      <c r="E6" s="55">
        <v>12820</v>
      </c>
      <c r="F6" s="61"/>
      <c r="G6" s="55">
        <v>0</v>
      </c>
      <c r="H6" s="55">
        <v>3620</v>
      </c>
      <c r="I6" s="55">
        <v>8120</v>
      </c>
      <c r="J6" s="55">
        <v>10320</v>
      </c>
    </row>
    <row r="7" spans="1:18">
      <c r="A7" s="56" t="s">
        <v>6</v>
      </c>
      <c r="B7" s="57">
        <v>38200</v>
      </c>
      <c r="C7" s="57">
        <v>50210</v>
      </c>
      <c r="D7" s="57">
        <v>71730</v>
      </c>
      <c r="E7" s="57">
        <v>55520</v>
      </c>
      <c r="F7" s="62"/>
      <c r="G7" s="57">
        <v>18050</v>
      </c>
      <c r="H7" s="57">
        <v>28820</v>
      </c>
      <c r="I7" s="57">
        <v>36940</v>
      </c>
      <c r="J7" s="57">
        <v>37580</v>
      </c>
    </row>
    <row r="8" spans="1:18">
      <c r="A8" s="53"/>
      <c r="B8" s="53"/>
      <c r="C8" s="53"/>
      <c r="D8" s="53"/>
      <c r="E8" s="53"/>
      <c r="F8" s="53"/>
      <c r="G8" s="53"/>
      <c r="H8" s="53"/>
      <c r="I8" s="53"/>
    </row>
    <row r="9" spans="1:18" ht="24.75" customHeight="1">
      <c r="A9" s="506" t="s">
        <v>574</v>
      </c>
      <c r="B9" s="53"/>
      <c r="C9" s="58"/>
      <c r="D9" s="58"/>
      <c r="E9" s="58"/>
      <c r="F9" s="53"/>
      <c r="G9" s="58"/>
      <c r="H9" s="58"/>
      <c r="I9" s="58"/>
    </row>
    <row r="10" spans="1:18" ht="28.5" customHeight="1">
      <c r="A10" s="507" t="s">
        <v>608</v>
      </c>
      <c r="B10" s="53"/>
      <c r="C10" s="53"/>
      <c r="D10" s="58"/>
      <c r="E10" s="53"/>
      <c r="F10" s="53"/>
      <c r="G10" s="53"/>
      <c r="H10" s="58"/>
      <c r="I10" s="53"/>
    </row>
    <row r="11" spans="1:18" ht="27" customHeight="1">
      <c r="A11" s="495" t="s">
        <v>537</v>
      </c>
      <c r="B11" s="53"/>
      <c r="C11" s="53"/>
      <c r="D11" s="59"/>
      <c r="E11" s="59"/>
      <c r="F11" s="53"/>
      <c r="G11" s="53"/>
      <c r="H11" s="59"/>
      <c r="I11" s="59"/>
    </row>
    <row r="12" spans="1:18">
      <c r="A12" s="53"/>
      <c r="B12" s="53"/>
      <c r="C12" s="53"/>
      <c r="D12" s="53"/>
      <c r="E12" s="53"/>
      <c r="F12" s="53"/>
      <c r="G12" s="53"/>
      <c r="H12" s="53"/>
      <c r="I12" s="53"/>
    </row>
    <row r="13" spans="1:18">
      <c r="A13" s="53"/>
      <c r="B13" s="59"/>
      <c r="C13" s="59"/>
      <c r="D13" s="59"/>
      <c r="E13" s="59"/>
      <c r="F13" s="53"/>
      <c r="G13" s="53"/>
      <c r="H13" s="53"/>
      <c r="I13" s="53"/>
    </row>
    <row r="14" spans="1:18">
      <c r="A14" s="53"/>
      <c r="B14" s="53"/>
      <c r="C14" s="53"/>
      <c r="D14" s="53"/>
      <c r="E14" s="53"/>
      <c r="F14" s="53"/>
      <c r="G14" s="53"/>
      <c r="H14" s="53"/>
      <c r="I14" s="53"/>
    </row>
    <row r="15" spans="1:18">
      <c r="A15" s="53"/>
      <c r="B15" s="53"/>
      <c r="C15" s="53"/>
      <c r="D15" s="53"/>
      <c r="E15" s="53"/>
      <c r="F15" s="53"/>
      <c r="G15" s="53"/>
      <c r="H15" s="53"/>
      <c r="I15" s="53"/>
    </row>
    <row r="16" spans="1:18">
      <c r="A16" s="53"/>
      <c r="B16" s="53"/>
      <c r="C16" s="53"/>
      <c r="D16" s="53"/>
      <c r="E16" s="53"/>
      <c r="F16" s="53"/>
      <c r="G16" s="53"/>
      <c r="H16" s="53"/>
      <c r="I16" s="53"/>
    </row>
    <row r="17" spans="1:9">
      <c r="A17" s="53"/>
      <c r="B17" s="53"/>
      <c r="C17" s="53"/>
      <c r="D17" s="53"/>
      <c r="E17" s="53"/>
      <c r="F17" s="53"/>
      <c r="G17" s="53"/>
      <c r="H17" s="53"/>
      <c r="I17" s="53"/>
    </row>
    <row r="18" spans="1:9">
      <c r="A18" s="53"/>
      <c r="B18" s="53"/>
      <c r="C18" s="53"/>
      <c r="D18" s="53"/>
      <c r="E18" s="53"/>
      <c r="F18" s="53"/>
      <c r="G18" s="53"/>
      <c r="H18" s="53"/>
      <c r="I18" s="53"/>
    </row>
    <row r="20" spans="1:9">
      <c r="A20" s="60"/>
    </row>
  </sheetData>
  <mergeCells count="3">
    <mergeCell ref="B2:E2"/>
    <mergeCell ref="G2:J2"/>
    <mergeCell ref="A1:J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8F0E3-5089-46EB-B79B-FF9505B7EB2F}">
  <dimension ref="A1:O11"/>
  <sheetViews>
    <sheetView zoomScale="80" zoomScaleNormal="80" workbookViewId="0">
      <selection sqref="A1:F1"/>
    </sheetView>
  </sheetViews>
  <sheetFormatPr defaultColWidth="8.7109375" defaultRowHeight="12.75"/>
  <cols>
    <col min="1" max="1" width="29.28515625" style="63" customWidth="1"/>
    <col min="2" max="2" width="14.7109375" style="63" customWidth="1"/>
    <col min="3" max="7" width="10.140625" style="63" bestFit="1" customWidth="1"/>
    <col min="8" max="8" width="33.5703125" style="63" customWidth="1"/>
    <col min="9" max="9" width="14.42578125" style="63" customWidth="1"/>
    <col min="10" max="22" width="10.140625" style="63" bestFit="1" customWidth="1"/>
    <col min="23" max="256" width="8.7109375" style="63"/>
    <col min="257" max="257" width="13.42578125" style="63" customWidth="1"/>
    <col min="258" max="258" width="14.7109375" style="63" customWidth="1"/>
    <col min="259" max="263" width="8.7109375" style="63"/>
    <col min="264" max="264" width="17" style="63" customWidth="1"/>
    <col min="265" max="265" width="14.42578125" style="63" customWidth="1"/>
    <col min="266" max="512" width="8.7109375" style="63"/>
    <col min="513" max="513" width="13.42578125" style="63" customWidth="1"/>
    <col min="514" max="514" width="14.7109375" style="63" customWidth="1"/>
    <col min="515" max="519" width="8.7109375" style="63"/>
    <col min="520" max="520" width="17" style="63" customWidth="1"/>
    <col min="521" max="521" width="14.42578125" style="63" customWidth="1"/>
    <col min="522" max="768" width="8.7109375" style="63"/>
    <col min="769" max="769" width="13.42578125" style="63" customWidth="1"/>
    <col min="770" max="770" width="14.7109375" style="63" customWidth="1"/>
    <col min="771" max="775" width="8.7109375" style="63"/>
    <col min="776" max="776" width="17" style="63" customWidth="1"/>
    <col min="777" max="777" width="14.42578125" style="63" customWidth="1"/>
    <col min="778" max="1024" width="8.7109375" style="63"/>
    <col min="1025" max="1025" width="13.42578125" style="63" customWidth="1"/>
    <col min="1026" max="1026" width="14.7109375" style="63" customWidth="1"/>
    <col min="1027" max="1031" width="8.7109375" style="63"/>
    <col min="1032" max="1032" width="17" style="63" customWidth="1"/>
    <col min="1033" max="1033" width="14.42578125" style="63" customWidth="1"/>
    <col min="1034" max="1280" width="8.7109375" style="63"/>
    <col min="1281" max="1281" width="13.42578125" style="63" customWidth="1"/>
    <col min="1282" max="1282" width="14.7109375" style="63" customWidth="1"/>
    <col min="1283" max="1287" width="8.7109375" style="63"/>
    <col min="1288" max="1288" width="17" style="63" customWidth="1"/>
    <col min="1289" max="1289" width="14.42578125" style="63" customWidth="1"/>
    <col min="1290" max="1536" width="8.7109375" style="63"/>
    <col min="1537" max="1537" width="13.42578125" style="63" customWidth="1"/>
    <col min="1538" max="1538" width="14.7109375" style="63" customWidth="1"/>
    <col min="1539" max="1543" width="8.7109375" style="63"/>
    <col min="1544" max="1544" width="17" style="63" customWidth="1"/>
    <col min="1545" max="1545" width="14.42578125" style="63" customWidth="1"/>
    <col min="1546" max="1792" width="8.7109375" style="63"/>
    <col min="1793" max="1793" width="13.42578125" style="63" customWidth="1"/>
    <col min="1794" max="1794" width="14.7109375" style="63" customWidth="1"/>
    <col min="1795" max="1799" width="8.7109375" style="63"/>
    <col min="1800" max="1800" width="17" style="63" customWidth="1"/>
    <col min="1801" max="1801" width="14.42578125" style="63" customWidth="1"/>
    <col min="1802" max="2048" width="8.7109375" style="63"/>
    <col min="2049" max="2049" width="13.42578125" style="63" customWidth="1"/>
    <col min="2050" max="2050" width="14.7109375" style="63" customWidth="1"/>
    <col min="2051" max="2055" width="8.7109375" style="63"/>
    <col min="2056" max="2056" width="17" style="63" customWidth="1"/>
    <col min="2057" max="2057" width="14.42578125" style="63" customWidth="1"/>
    <col min="2058" max="2304" width="8.7109375" style="63"/>
    <col min="2305" max="2305" width="13.42578125" style="63" customWidth="1"/>
    <col min="2306" max="2306" width="14.7109375" style="63" customWidth="1"/>
    <col min="2307" max="2311" width="8.7109375" style="63"/>
    <col min="2312" max="2312" width="17" style="63" customWidth="1"/>
    <col min="2313" max="2313" width="14.42578125" style="63" customWidth="1"/>
    <col min="2314" max="2560" width="8.7109375" style="63"/>
    <col min="2561" max="2561" width="13.42578125" style="63" customWidth="1"/>
    <col min="2562" max="2562" width="14.7109375" style="63" customWidth="1"/>
    <col min="2563" max="2567" width="8.7109375" style="63"/>
    <col min="2568" max="2568" width="17" style="63" customWidth="1"/>
    <col min="2569" max="2569" width="14.42578125" style="63" customWidth="1"/>
    <col min="2570" max="2816" width="8.7109375" style="63"/>
    <col min="2817" max="2817" width="13.42578125" style="63" customWidth="1"/>
    <col min="2818" max="2818" width="14.7109375" style="63" customWidth="1"/>
    <col min="2819" max="2823" width="8.7109375" style="63"/>
    <col min="2824" max="2824" width="17" style="63" customWidth="1"/>
    <col min="2825" max="2825" width="14.42578125" style="63" customWidth="1"/>
    <col min="2826" max="3072" width="8.7109375" style="63"/>
    <col min="3073" max="3073" width="13.42578125" style="63" customWidth="1"/>
    <col min="3074" max="3074" width="14.7109375" style="63" customWidth="1"/>
    <col min="3075" max="3079" width="8.7109375" style="63"/>
    <col min="3080" max="3080" width="17" style="63" customWidth="1"/>
    <col min="3081" max="3081" width="14.42578125" style="63" customWidth="1"/>
    <col min="3082" max="3328" width="8.7109375" style="63"/>
    <col min="3329" max="3329" width="13.42578125" style="63" customWidth="1"/>
    <col min="3330" max="3330" width="14.7109375" style="63" customWidth="1"/>
    <col min="3331" max="3335" width="8.7109375" style="63"/>
    <col min="3336" max="3336" width="17" style="63" customWidth="1"/>
    <col min="3337" max="3337" width="14.42578125" style="63" customWidth="1"/>
    <col min="3338" max="3584" width="8.7109375" style="63"/>
    <col min="3585" max="3585" width="13.42578125" style="63" customWidth="1"/>
    <col min="3586" max="3586" width="14.7109375" style="63" customWidth="1"/>
    <col min="3587" max="3591" width="8.7109375" style="63"/>
    <col min="3592" max="3592" width="17" style="63" customWidth="1"/>
    <col min="3593" max="3593" width="14.42578125" style="63" customWidth="1"/>
    <col min="3594" max="3840" width="8.7109375" style="63"/>
    <col min="3841" max="3841" width="13.42578125" style="63" customWidth="1"/>
    <col min="3842" max="3842" width="14.7109375" style="63" customWidth="1"/>
    <col min="3843" max="3847" width="8.7109375" style="63"/>
    <col min="3848" max="3848" width="17" style="63" customWidth="1"/>
    <col min="3849" max="3849" width="14.42578125" style="63" customWidth="1"/>
    <col min="3850" max="4096" width="8.7109375" style="63"/>
    <col min="4097" max="4097" width="13.42578125" style="63" customWidth="1"/>
    <col min="4098" max="4098" width="14.7109375" style="63" customWidth="1"/>
    <col min="4099" max="4103" width="8.7109375" style="63"/>
    <col min="4104" max="4104" width="17" style="63" customWidth="1"/>
    <col min="4105" max="4105" width="14.42578125" style="63" customWidth="1"/>
    <col min="4106" max="4352" width="8.7109375" style="63"/>
    <col min="4353" max="4353" width="13.42578125" style="63" customWidth="1"/>
    <col min="4354" max="4354" width="14.7109375" style="63" customWidth="1"/>
    <col min="4355" max="4359" width="8.7109375" style="63"/>
    <col min="4360" max="4360" width="17" style="63" customWidth="1"/>
    <col min="4361" max="4361" width="14.42578125" style="63" customWidth="1"/>
    <col min="4362" max="4608" width="8.7109375" style="63"/>
    <col min="4609" max="4609" width="13.42578125" style="63" customWidth="1"/>
    <col min="4610" max="4610" width="14.7109375" style="63" customWidth="1"/>
    <col min="4611" max="4615" width="8.7109375" style="63"/>
    <col min="4616" max="4616" width="17" style="63" customWidth="1"/>
    <col min="4617" max="4617" width="14.42578125" style="63" customWidth="1"/>
    <col min="4618" max="4864" width="8.7109375" style="63"/>
    <col min="4865" max="4865" width="13.42578125" style="63" customWidth="1"/>
    <col min="4866" max="4866" width="14.7109375" style="63" customWidth="1"/>
    <col min="4867" max="4871" width="8.7109375" style="63"/>
    <col min="4872" max="4872" width="17" style="63" customWidth="1"/>
    <col min="4873" max="4873" width="14.42578125" style="63" customWidth="1"/>
    <col min="4874" max="5120" width="8.7109375" style="63"/>
    <col min="5121" max="5121" width="13.42578125" style="63" customWidth="1"/>
    <col min="5122" max="5122" width="14.7109375" style="63" customWidth="1"/>
    <col min="5123" max="5127" width="8.7109375" style="63"/>
    <col min="5128" max="5128" width="17" style="63" customWidth="1"/>
    <col min="5129" max="5129" width="14.42578125" style="63" customWidth="1"/>
    <col min="5130" max="5376" width="8.7109375" style="63"/>
    <col min="5377" max="5377" width="13.42578125" style="63" customWidth="1"/>
    <col min="5378" max="5378" width="14.7109375" style="63" customWidth="1"/>
    <col min="5379" max="5383" width="8.7109375" style="63"/>
    <col min="5384" max="5384" width="17" style="63" customWidth="1"/>
    <col min="5385" max="5385" width="14.42578125" style="63" customWidth="1"/>
    <col min="5386" max="5632" width="8.7109375" style="63"/>
    <col min="5633" max="5633" width="13.42578125" style="63" customWidth="1"/>
    <col min="5634" max="5634" width="14.7109375" style="63" customWidth="1"/>
    <col min="5635" max="5639" width="8.7109375" style="63"/>
    <col min="5640" max="5640" width="17" style="63" customWidth="1"/>
    <col min="5641" max="5641" width="14.42578125" style="63" customWidth="1"/>
    <col min="5642" max="5888" width="8.7109375" style="63"/>
    <col min="5889" max="5889" width="13.42578125" style="63" customWidth="1"/>
    <col min="5890" max="5890" width="14.7109375" style="63" customWidth="1"/>
    <col min="5891" max="5895" width="8.7109375" style="63"/>
    <col min="5896" max="5896" width="17" style="63" customWidth="1"/>
    <col min="5897" max="5897" width="14.42578125" style="63" customWidth="1"/>
    <col min="5898" max="6144" width="8.7109375" style="63"/>
    <col min="6145" max="6145" width="13.42578125" style="63" customWidth="1"/>
    <col min="6146" max="6146" width="14.7109375" style="63" customWidth="1"/>
    <col min="6147" max="6151" width="8.7109375" style="63"/>
    <col min="6152" max="6152" width="17" style="63" customWidth="1"/>
    <col min="6153" max="6153" width="14.42578125" style="63" customWidth="1"/>
    <col min="6154" max="6400" width="8.7109375" style="63"/>
    <col min="6401" max="6401" width="13.42578125" style="63" customWidth="1"/>
    <col min="6402" max="6402" width="14.7109375" style="63" customWidth="1"/>
    <col min="6403" max="6407" width="8.7109375" style="63"/>
    <col min="6408" max="6408" width="17" style="63" customWidth="1"/>
    <col min="6409" max="6409" width="14.42578125" style="63" customWidth="1"/>
    <col min="6410" max="6656" width="8.7109375" style="63"/>
    <col min="6657" max="6657" width="13.42578125" style="63" customWidth="1"/>
    <col min="6658" max="6658" width="14.7109375" style="63" customWidth="1"/>
    <col min="6659" max="6663" width="8.7109375" style="63"/>
    <col min="6664" max="6664" width="17" style="63" customWidth="1"/>
    <col min="6665" max="6665" width="14.42578125" style="63" customWidth="1"/>
    <col min="6666" max="6912" width="8.7109375" style="63"/>
    <col min="6913" max="6913" width="13.42578125" style="63" customWidth="1"/>
    <col min="6914" max="6914" width="14.7109375" style="63" customWidth="1"/>
    <col min="6915" max="6919" width="8.7109375" style="63"/>
    <col min="6920" max="6920" width="17" style="63" customWidth="1"/>
    <col min="6921" max="6921" width="14.42578125" style="63" customWidth="1"/>
    <col min="6922" max="7168" width="8.7109375" style="63"/>
    <col min="7169" max="7169" width="13.42578125" style="63" customWidth="1"/>
    <col min="7170" max="7170" width="14.7109375" style="63" customWidth="1"/>
    <col min="7171" max="7175" width="8.7109375" style="63"/>
    <col min="7176" max="7176" width="17" style="63" customWidth="1"/>
    <col min="7177" max="7177" width="14.42578125" style="63" customWidth="1"/>
    <col min="7178" max="7424" width="8.7109375" style="63"/>
    <col min="7425" max="7425" width="13.42578125" style="63" customWidth="1"/>
    <col min="7426" max="7426" width="14.7109375" style="63" customWidth="1"/>
    <col min="7427" max="7431" width="8.7109375" style="63"/>
    <col min="7432" max="7432" width="17" style="63" customWidth="1"/>
    <col min="7433" max="7433" width="14.42578125" style="63" customWidth="1"/>
    <col min="7434" max="7680" width="8.7109375" style="63"/>
    <col min="7681" max="7681" width="13.42578125" style="63" customWidth="1"/>
    <col min="7682" max="7682" width="14.7109375" style="63" customWidth="1"/>
    <col min="7683" max="7687" width="8.7109375" style="63"/>
    <col min="7688" max="7688" width="17" style="63" customWidth="1"/>
    <col min="7689" max="7689" width="14.42578125" style="63" customWidth="1"/>
    <col min="7690" max="7936" width="8.7109375" style="63"/>
    <col min="7937" max="7937" width="13.42578125" style="63" customWidth="1"/>
    <col min="7938" max="7938" width="14.7109375" style="63" customWidth="1"/>
    <col min="7939" max="7943" width="8.7109375" style="63"/>
    <col min="7944" max="7944" width="17" style="63" customWidth="1"/>
    <col min="7945" max="7945" width="14.42578125" style="63" customWidth="1"/>
    <col min="7946" max="8192" width="8.7109375" style="63"/>
    <col min="8193" max="8193" width="13.42578125" style="63" customWidth="1"/>
    <col min="8194" max="8194" width="14.7109375" style="63" customWidth="1"/>
    <col min="8195" max="8199" width="8.7109375" style="63"/>
    <col min="8200" max="8200" width="17" style="63" customWidth="1"/>
    <col min="8201" max="8201" width="14.42578125" style="63" customWidth="1"/>
    <col min="8202" max="8448" width="8.7109375" style="63"/>
    <col min="8449" max="8449" width="13.42578125" style="63" customWidth="1"/>
    <col min="8450" max="8450" width="14.7109375" style="63" customWidth="1"/>
    <col min="8451" max="8455" width="8.7109375" style="63"/>
    <col min="8456" max="8456" width="17" style="63" customWidth="1"/>
    <col min="8457" max="8457" width="14.42578125" style="63" customWidth="1"/>
    <col min="8458" max="8704" width="8.7109375" style="63"/>
    <col min="8705" max="8705" width="13.42578125" style="63" customWidth="1"/>
    <col min="8706" max="8706" width="14.7109375" style="63" customWidth="1"/>
    <col min="8707" max="8711" width="8.7109375" style="63"/>
    <col min="8712" max="8712" width="17" style="63" customWidth="1"/>
    <col min="8713" max="8713" width="14.42578125" style="63" customWidth="1"/>
    <col min="8714" max="8960" width="8.7109375" style="63"/>
    <col min="8961" max="8961" width="13.42578125" style="63" customWidth="1"/>
    <col min="8962" max="8962" width="14.7109375" style="63" customWidth="1"/>
    <col min="8963" max="8967" width="8.7109375" style="63"/>
    <col min="8968" max="8968" width="17" style="63" customWidth="1"/>
    <col min="8969" max="8969" width="14.42578125" style="63" customWidth="1"/>
    <col min="8970" max="9216" width="8.7109375" style="63"/>
    <col min="9217" max="9217" width="13.42578125" style="63" customWidth="1"/>
    <col min="9218" max="9218" width="14.7109375" style="63" customWidth="1"/>
    <col min="9219" max="9223" width="8.7109375" style="63"/>
    <col min="9224" max="9224" width="17" style="63" customWidth="1"/>
    <col min="9225" max="9225" width="14.42578125" style="63" customWidth="1"/>
    <col min="9226" max="9472" width="8.7109375" style="63"/>
    <col min="9473" max="9473" width="13.42578125" style="63" customWidth="1"/>
    <col min="9474" max="9474" width="14.7109375" style="63" customWidth="1"/>
    <col min="9475" max="9479" width="8.7109375" style="63"/>
    <col min="9480" max="9480" width="17" style="63" customWidth="1"/>
    <col min="9481" max="9481" width="14.42578125" style="63" customWidth="1"/>
    <col min="9482" max="9728" width="8.7109375" style="63"/>
    <col min="9729" max="9729" width="13.42578125" style="63" customWidth="1"/>
    <col min="9730" max="9730" width="14.7109375" style="63" customWidth="1"/>
    <col min="9731" max="9735" width="8.7109375" style="63"/>
    <col min="9736" max="9736" width="17" style="63" customWidth="1"/>
    <col min="9737" max="9737" width="14.42578125" style="63" customWidth="1"/>
    <col min="9738" max="9984" width="8.7109375" style="63"/>
    <col min="9985" max="9985" width="13.42578125" style="63" customWidth="1"/>
    <col min="9986" max="9986" width="14.7109375" style="63" customWidth="1"/>
    <col min="9987" max="9991" width="8.7109375" style="63"/>
    <col min="9992" max="9992" width="17" style="63" customWidth="1"/>
    <col min="9993" max="9993" width="14.42578125" style="63" customWidth="1"/>
    <col min="9994" max="10240" width="8.7109375" style="63"/>
    <col min="10241" max="10241" width="13.42578125" style="63" customWidth="1"/>
    <col min="10242" max="10242" width="14.7109375" style="63" customWidth="1"/>
    <col min="10243" max="10247" width="8.7109375" style="63"/>
    <col min="10248" max="10248" width="17" style="63" customWidth="1"/>
    <col min="10249" max="10249" width="14.42578125" style="63" customWidth="1"/>
    <col min="10250" max="10496" width="8.7109375" style="63"/>
    <col min="10497" max="10497" width="13.42578125" style="63" customWidth="1"/>
    <col min="10498" max="10498" width="14.7109375" style="63" customWidth="1"/>
    <col min="10499" max="10503" width="8.7109375" style="63"/>
    <col min="10504" max="10504" width="17" style="63" customWidth="1"/>
    <col min="10505" max="10505" width="14.42578125" style="63" customWidth="1"/>
    <col min="10506" max="10752" width="8.7109375" style="63"/>
    <col min="10753" max="10753" width="13.42578125" style="63" customWidth="1"/>
    <col min="10754" max="10754" width="14.7109375" style="63" customWidth="1"/>
    <col min="10755" max="10759" width="8.7109375" style="63"/>
    <col min="10760" max="10760" width="17" style="63" customWidth="1"/>
    <col min="10761" max="10761" width="14.42578125" style="63" customWidth="1"/>
    <col min="10762" max="11008" width="8.7109375" style="63"/>
    <col min="11009" max="11009" width="13.42578125" style="63" customWidth="1"/>
    <col min="11010" max="11010" width="14.7109375" style="63" customWidth="1"/>
    <col min="11011" max="11015" width="8.7109375" style="63"/>
    <col min="11016" max="11016" width="17" style="63" customWidth="1"/>
    <col min="11017" max="11017" width="14.42578125" style="63" customWidth="1"/>
    <col min="11018" max="11264" width="8.7109375" style="63"/>
    <col min="11265" max="11265" width="13.42578125" style="63" customWidth="1"/>
    <col min="11266" max="11266" width="14.7109375" style="63" customWidth="1"/>
    <col min="11267" max="11271" width="8.7109375" style="63"/>
    <col min="11272" max="11272" width="17" style="63" customWidth="1"/>
    <col min="11273" max="11273" width="14.42578125" style="63" customWidth="1"/>
    <col min="11274" max="11520" width="8.7109375" style="63"/>
    <col min="11521" max="11521" width="13.42578125" style="63" customWidth="1"/>
    <col min="11522" max="11522" width="14.7109375" style="63" customWidth="1"/>
    <col min="11523" max="11527" width="8.7109375" style="63"/>
    <col min="11528" max="11528" width="17" style="63" customWidth="1"/>
    <col min="11529" max="11529" width="14.42578125" style="63" customWidth="1"/>
    <col min="11530" max="11776" width="8.7109375" style="63"/>
    <col min="11777" max="11777" width="13.42578125" style="63" customWidth="1"/>
    <col min="11778" max="11778" width="14.7109375" style="63" customWidth="1"/>
    <col min="11779" max="11783" width="8.7109375" style="63"/>
    <col min="11784" max="11784" width="17" style="63" customWidth="1"/>
    <col min="11785" max="11785" width="14.42578125" style="63" customWidth="1"/>
    <col min="11786" max="12032" width="8.7109375" style="63"/>
    <col min="12033" max="12033" width="13.42578125" style="63" customWidth="1"/>
    <col min="12034" max="12034" width="14.7109375" style="63" customWidth="1"/>
    <col min="12035" max="12039" width="8.7109375" style="63"/>
    <col min="12040" max="12040" width="17" style="63" customWidth="1"/>
    <col min="12041" max="12041" width="14.42578125" style="63" customWidth="1"/>
    <col min="12042" max="12288" width="8.7109375" style="63"/>
    <col min="12289" max="12289" width="13.42578125" style="63" customWidth="1"/>
    <col min="12290" max="12290" width="14.7109375" style="63" customWidth="1"/>
    <col min="12291" max="12295" width="8.7109375" style="63"/>
    <col min="12296" max="12296" width="17" style="63" customWidth="1"/>
    <col min="12297" max="12297" width="14.42578125" style="63" customWidth="1"/>
    <col min="12298" max="12544" width="8.7109375" style="63"/>
    <col min="12545" max="12545" width="13.42578125" style="63" customWidth="1"/>
    <col min="12546" max="12546" width="14.7109375" style="63" customWidth="1"/>
    <col min="12547" max="12551" width="8.7109375" style="63"/>
    <col min="12552" max="12552" width="17" style="63" customWidth="1"/>
    <col min="12553" max="12553" width="14.42578125" style="63" customWidth="1"/>
    <col min="12554" max="12800" width="8.7109375" style="63"/>
    <col min="12801" max="12801" width="13.42578125" style="63" customWidth="1"/>
    <col min="12802" max="12802" width="14.7109375" style="63" customWidth="1"/>
    <col min="12803" max="12807" width="8.7109375" style="63"/>
    <col min="12808" max="12808" width="17" style="63" customWidth="1"/>
    <col min="12809" max="12809" width="14.42578125" style="63" customWidth="1"/>
    <col min="12810" max="13056" width="8.7109375" style="63"/>
    <col min="13057" max="13057" width="13.42578125" style="63" customWidth="1"/>
    <col min="13058" max="13058" width="14.7109375" style="63" customWidth="1"/>
    <col min="13059" max="13063" width="8.7109375" style="63"/>
    <col min="13064" max="13064" width="17" style="63" customWidth="1"/>
    <col min="13065" max="13065" width="14.42578125" style="63" customWidth="1"/>
    <col min="13066" max="13312" width="8.7109375" style="63"/>
    <col min="13313" max="13313" width="13.42578125" style="63" customWidth="1"/>
    <col min="13314" max="13314" width="14.7109375" style="63" customWidth="1"/>
    <col min="13315" max="13319" width="8.7109375" style="63"/>
    <col min="13320" max="13320" width="17" style="63" customWidth="1"/>
    <col min="13321" max="13321" width="14.42578125" style="63" customWidth="1"/>
    <col min="13322" max="13568" width="8.7109375" style="63"/>
    <col min="13569" max="13569" width="13.42578125" style="63" customWidth="1"/>
    <col min="13570" max="13570" width="14.7109375" style="63" customWidth="1"/>
    <col min="13571" max="13575" width="8.7109375" style="63"/>
    <col min="13576" max="13576" width="17" style="63" customWidth="1"/>
    <col min="13577" max="13577" width="14.42578125" style="63" customWidth="1"/>
    <col min="13578" max="13824" width="8.7109375" style="63"/>
    <col min="13825" max="13825" width="13.42578125" style="63" customWidth="1"/>
    <col min="13826" max="13826" width="14.7109375" style="63" customWidth="1"/>
    <col min="13827" max="13831" width="8.7109375" style="63"/>
    <col min="13832" max="13832" width="17" style="63" customWidth="1"/>
    <col min="13833" max="13833" width="14.42578125" style="63" customWidth="1"/>
    <col min="13834" max="14080" width="8.7109375" style="63"/>
    <col min="14081" max="14081" width="13.42578125" style="63" customWidth="1"/>
    <col min="14082" max="14082" width="14.7109375" style="63" customWidth="1"/>
    <col min="14083" max="14087" width="8.7109375" style="63"/>
    <col min="14088" max="14088" width="17" style="63" customWidth="1"/>
    <col min="14089" max="14089" width="14.42578125" style="63" customWidth="1"/>
    <col min="14090" max="14336" width="8.7109375" style="63"/>
    <col min="14337" max="14337" width="13.42578125" style="63" customWidth="1"/>
    <col min="14338" max="14338" width="14.7109375" style="63" customWidth="1"/>
    <col min="14339" max="14343" width="8.7109375" style="63"/>
    <col min="14344" max="14344" width="17" style="63" customWidth="1"/>
    <col min="14345" max="14345" width="14.42578125" style="63" customWidth="1"/>
    <col min="14346" max="14592" width="8.7109375" style="63"/>
    <col min="14593" max="14593" width="13.42578125" style="63" customWidth="1"/>
    <col min="14594" max="14594" width="14.7109375" style="63" customWidth="1"/>
    <col min="14595" max="14599" width="8.7109375" style="63"/>
    <col min="14600" max="14600" width="17" style="63" customWidth="1"/>
    <col min="14601" max="14601" width="14.42578125" style="63" customWidth="1"/>
    <col min="14602" max="14848" width="8.7109375" style="63"/>
    <col min="14849" max="14849" width="13.42578125" style="63" customWidth="1"/>
    <col min="14850" max="14850" width="14.7109375" style="63" customWidth="1"/>
    <col min="14851" max="14855" width="8.7109375" style="63"/>
    <col min="14856" max="14856" width="17" style="63" customWidth="1"/>
    <col min="14857" max="14857" width="14.42578125" style="63" customWidth="1"/>
    <col min="14858" max="15104" width="8.7109375" style="63"/>
    <col min="15105" max="15105" width="13.42578125" style="63" customWidth="1"/>
    <col min="15106" max="15106" width="14.7109375" style="63" customWidth="1"/>
    <col min="15107" max="15111" width="8.7109375" style="63"/>
    <col min="15112" max="15112" width="17" style="63" customWidth="1"/>
    <col min="15113" max="15113" width="14.42578125" style="63" customWidth="1"/>
    <col min="15114" max="15360" width="8.7109375" style="63"/>
    <col min="15361" max="15361" width="13.42578125" style="63" customWidth="1"/>
    <col min="15362" max="15362" width="14.7109375" style="63" customWidth="1"/>
    <col min="15363" max="15367" width="8.7109375" style="63"/>
    <col min="15368" max="15368" width="17" style="63" customWidth="1"/>
    <col min="15369" max="15369" width="14.42578125" style="63" customWidth="1"/>
    <col min="15370" max="15616" width="8.7109375" style="63"/>
    <col min="15617" max="15617" width="13.42578125" style="63" customWidth="1"/>
    <col min="15618" max="15618" width="14.7109375" style="63" customWidth="1"/>
    <col min="15619" max="15623" width="8.7109375" style="63"/>
    <col min="15624" max="15624" width="17" style="63" customWidth="1"/>
    <col min="15625" max="15625" width="14.42578125" style="63" customWidth="1"/>
    <col min="15626" max="15872" width="8.7109375" style="63"/>
    <col min="15873" max="15873" width="13.42578125" style="63" customWidth="1"/>
    <col min="15874" max="15874" width="14.7109375" style="63" customWidth="1"/>
    <col min="15875" max="15879" width="8.7109375" style="63"/>
    <col min="15880" max="15880" width="17" style="63" customWidth="1"/>
    <col min="15881" max="15881" width="14.42578125" style="63" customWidth="1"/>
    <col min="15882" max="16128" width="8.7109375" style="63"/>
    <col min="16129" max="16129" width="13.42578125" style="63" customWidth="1"/>
    <col min="16130" max="16130" width="14.7109375" style="63" customWidth="1"/>
    <col min="16131" max="16135" width="8.7109375" style="63"/>
    <col min="16136" max="16136" width="17" style="63" customWidth="1"/>
    <col min="16137" max="16137" width="14.42578125" style="63" customWidth="1"/>
    <col min="16138" max="16384" width="8.7109375" style="63"/>
  </cols>
  <sheetData>
    <row r="1" spans="1:15" ht="54" customHeight="1">
      <c r="A1" s="1174" t="s">
        <v>575</v>
      </c>
      <c r="B1" s="1174"/>
      <c r="C1" s="1174"/>
      <c r="D1" s="1174"/>
      <c r="E1" s="1174"/>
      <c r="F1" s="1174"/>
      <c r="G1" s="52"/>
      <c r="H1" s="1175" t="s">
        <v>57</v>
      </c>
      <c r="I1" s="1175"/>
      <c r="J1" s="1175"/>
      <c r="K1" s="1175"/>
      <c r="L1" s="1175"/>
      <c r="M1" s="1175"/>
      <c r="O1" s="160"/>
    </row>
    <row r="2" spans="1:15">
      <c r="A2" s="513" t="s">
        <v>2</v>
      </c>
      <c r="B2" s="513" t="s">
        <v>2</v>
      </c>
      <c r="C2" s="514" t="s">
        <v>48</v>
      </c>
      <c r="D2" s="514" t="s">
        <v>49</v>
      </c>
      <c r="E2" s="514" t="s">
        <v>50</v>
      </c>
      <c r="F2" s="515" t="s">
        <v>51</v>
      </c>
      <c r="H2" s="516"/>
      <c r="I2" s="516"/>
      <c r="J2" s="514" t="s">
        <v>48</v>
      </c>
      <c r="K2" s="514" t="s">
        <v>49</v>
      </c>
      <c r="L2" s="514" t="s">
        <v>50</v>
      </c>
      <c r="M2" s="515" t="s">
        <v>51</v>
      </c>
    </row>
    <row r="3" spans="1:15">
      <c r="A3" s="508" t="s">
        <v>58</v>
      </c>
      <c r="B3" s="54" t="s">
        <v>0</v>
      </c>
      <c r="C3" s="65">
        <v>6320</v>
      </c>
      <c r="D3" s="65">
        <v>6360</v>
      </c>
      <c r="E3" s="65">
        <v>6790</v>
      </c>
      <c r="F3" s="66">
        <v>6570</v>
      </c>
      <c r="H3" s="508" t="s">
        <v>58</v>
      </c>
      <c r="I3" s="67" t="s">
        <v>0</v>
      </c>
      <c r="J3" s="68">
        <v>5002.6390000000001</v>
      </c>
      <c r="K3" s="69">
        <v>6473.4079999999994</v>
      </c>
      <c r="L3" s="68">
        <v>9024.366</v>
      </c>
      <c r="M3" s="68">
        <v>6503.8237082389469</v>
      </c>
    </row>
    <row r="4" spans="1:15">
      <c r="A4" s="54"/>
      <c r="B4" s="54" t="s">
        <v>1</v>
      </c>
      <c r="C4" s="65">
        <v>20490</v>
      </c>
      <c r="D4" s="65">
        <v>19820</v>
      </c>
      <c r="E4" s="65">
        <v>19280</v>
      </c>
      <c r="F4" s="65">
        <v>18860</v>
      </c>
      <c r="H4" s="67"/>
      <c r="I4" s="67" t="s">
        <v>1</v>
      </c>
      <c r="J4" s="68">
        <v>881.00700000000006</v>
      </c>
      <c r="K4" s="69">
        <v>1271.5440000000001</v>
      </c>
      <c r="L4" s="68">
        <v>1495.0519999999999</v>
      </c>
      <c r="M4" s="68">
        <v>1445.8769304720149</v>
      </c>
    </row>
    <row r="5" spans="1:15">
      <c r="A5" s="54" t="s">
        <v>2</v>
      </c>
      <c r="B5" s="54"/>
      <c r="C5" s="70"/>
      <c r="D5" s="70"/>
      <c r="E5" s="70"/>
      <c r="F5" s="65"/>
      <c r="H5" s="67"/>
      <c r="I5" s="67" t="s">
        <v>59</v>
      </c>
      <c r="J5" s="68">
        <v>5883.6460000000006</v>
      </c>
      <c r="K5" s="69">
        <v>7744.9519999999993</v>
      </c>
      <c r="L5" s="68">
        <v>10519.418</v>
      </c>
      <c r="M5" s="68">
        <v>7949.7006387109614</v>
      </c>
    </row>
    <row r="6" spans="1:15">
      <c r="A6" s="71" t="s">
        <v>54</v>
      </c>
      <c r="B6" s="71" t="s">
        <v>0</v>
      </c>
      <c r="C6" s="72">
        <v>11750</v>
      </c>
      <c r="D6" s="72">
        <v>13480</v>
      </c>
      <c r="E6" s="72">
        <v>16090</v>
      </c>
      <c r="F6" s="72">
        <v>16450</v>
      </c>
      <c r="H6" s="64" t="s">
        <v>60</v>
      </c>
      <c r="I6" s="67" t="s">
        <v>0</v>
      </c>
      <c r="J6" s="73">
        <v>562.83199999999999</v>
      </c>
      <c r="K6" s="69">
        <v>670.649</v>
      </c>
      <c r="L6" s="73">
        <v>652.29899999999998</v>
      </c>
      <c r="M6" s="73">
        <v>779.05932311953745</v>
      </c>
    </row>
    <row r="7" spans="1:15">
      <c r="A7" s="56"/>
      <c r="B7" s="56" t="s">
        <v>1</v>
      </c>
      <c r="C7" s="74">
        <v>0</v>
      </c>
      <c r="D7" s="74">
        <v>19960</v>
      </c>
      <c r="E7" s="74">
        <v>23480</v>
      </c>
      <c r="F7" s="74">
        <v>24810</v>
      </c>
      <c r="G7" s="75"/>
      <c r="H7" s="67"/>
      <c r="I7" s="67" t="s">
        <v>1</v>
      </c>
      <c r="J7" s="73">
        <v>0</v>
      </c>
      <c r="K7" s="69">
        <v>181.24799999999999</v>
      </c>
      <c r="L7" s="73">
        <v>346.01900000000001</v>
      </c>
      <c r="M7" s="73">
        <v>415.91277341951758</v>
      </c>
    </row>
    <row r="8" spans="1:15">
      <c r="A8" s="52"/>
      <c r="H8" s="76"/>
      <c r="I8" s="76" t="s">
        <v>59</v>
      </c>
      <c r="J8" s="77">
        <v>562.83199999999999</v>
      </c>
      <c r="K8" s="78">
        <v>851.89699999999993</v>
      </c>
      <c r="L8" s="77">
        <v>998.31799999999998</v>
      </c>
      <c r="M8" s="77">
        <v>1194.972096539055</v>
      </c>
    </row>
    <row r="9" spans="1:15" ht="29.25" customHeight="1">
      <c r="A9" s="509" t="s">
        <v>574</v>
      </c>
    </row>
    <row r="10" spans="1:15" ht="26.25" customHeight="1">
      <c r="A10" s="510" t="s">
        <v>609</v>
      </c>
    </row>
    <row r="11" spans="1:15" ht="33" customHeight="1">
      <c r="A11" s="60" t="s">
        <v>537</v>
      </c>
    </row>
  </sheetData>
  <mergeCells count="2">
    <mergeCell ref="A1:F1"/>
    <mergeCell ref="H1:M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CBD2-6147-41C7-A7FD-E7860BD1116B}">
  <dimension ref="A1:M13"/>
  <sheetViews>
    <sheetView zoomScale="90" zoomScaleNormal="90" workbookViewId="0">
      <selection activeCell="B8" sqref="B8"/>
    </sheetView>
  </sheetViews>
  <sheetFormatPr defaultColWidth="12.5703125" defaultRowHeight="15.75"/>
  <cols>
    <col min="1" max="1" width="30.42578125" style="173" customWidth="1"/>
    <col min="2" max="6" width="12.5703125" style="173"/>
    <col min="7" max="7" width="6.5703125" style="173" customWidth="1"/>
    <col min="8" max="8" width="25.5703125" style="173" customWidth="1"/>
    <col min="9" max="16384" width="12.5703125" style="173"/>
  </cols>
  <sheetData>
    <row r="1" spans="1:13" ht="33" customHeight="1">
      <c r="A1" s="803" t="s">
        <v>576</v>
      </c>
      <c r="B1" s="518"/>
      <c r="C1" s="518"/>
      <c r="D1" s="518"/>
      <c r="E1" s="518"/>
      <c r="F1" s="518"/>
    </row>
    <row r="2" spans="1:13">
      <c r="A2" s="619"/>
      <c r="B2" s="1176"/>
      <c r="C2" s="1176"/>
      <c r="D2" s="1176"/>
      <c r="E2" s="1176"/>
      <c r="F2" s="1176"/>
      <c r="G2" s="609"/>
      <c r="H2" s="620"/>
      <c r="I2" s="1177" t="s">
        <v>212</v>
      </c>
      <c r="J2" s="1177"/>
      <c r="K2" s="1177"/>
      <c r="L2" s="1177"/>
      <c r="M2" s="1177"/>
    </row>
    <row r="3" spans="1:13">
      <c r="A3" s="621"/>
      <c r="B3" s="622" t="s">
        <v>105</v>
      </c>
      <c r="C3" s="622" t="s">
        <v>108</v>
      </c>
      <c r="D3" s="622" t="s">
        <v>49</v>
      </c>
      <c r="E3" s="622" t="s">
        <v>115</v>
      </c>
      <c r="F3" s="622" t="s">
        <v>94</v>
      </c>
      <c r="G3" s="609"/>
      <c r="H3" s="623"/>
      <c r="I3" s="624" t="s">
        <v>105</v>
      </c>
      <c r="J3" s="624" t="s">
        <v>108</v>
      </c>
      <c r="K3" s="624" t="s">
        <v>49</v>
      </c>
      <c r="L3" s="624" t="s">
        <v>115</v>
      </c>
      <c r="M3" s="624" t="s">
        <v>94</v>
      </c>
    </row>
    <row r="4" spans="1:13">
      <c r="A4" s="607" t="s">
        <v>211</v>
      </c>
      <c r="B4" s="608">
        <v>6.1969999999999997E-2</v>
      </c>
      <c r="C4" s="608">
        <v>7.1055999999999994E-2</v>
      </c>
      <c r="D4" s="608">
        <v>7.3728999999999989E-2</v>
      </c>
      <c r="E4" s="608">
        <v>9.4774999999999998E-2</v>
      </c>
      <c r="F4" s="608">
        <v>8.8019E-2</v>
      </c>
      <c r="G4" s="609"/>
      <c r="H4" s="610" t="s">
        <v>211</v>
      </c>
      <c r="I4" s="611">
        <v>9800</v>
      </c>
      <c r="J4" s="611">
        <v>11300</v>
      </c>
      <c r="K4" s="611">
        <v>11700</v>
      </c>
      <c r="L4" s="611">
        <v>12700</v>
      </c>
      <c r="M4" s="611">
        <v>14000</v>
      </c>
    </row>
    <row r="5" spans="1:13">
      <c r="A5" s="607"/>
      <c r="B5" s="612"/>
      <c r="C5" s="612"/>
      <c r="D5" s="612"/>
      <c r="E5" s="612"/>
      <c r="F5" s="612"/>
      <c r="G5" s="609"/>
      <c r="H5" s="609"/>
      <c r="I5" s="609"/>
      <c r="J5" s="609"/>
      <c r="K5" s="609"/>
      <c r="L5" s="609"/>
      <c r="M5" s="609"/>
    </row>
    <row r="6" spans="1:13">
      <c r="A6" s="607" t="s">
        <v>173</v>
      </c>
      <c r="B6" s="608">
        <v>5.9442000000000002E-2</v>
      </c>
      <c r="C6" s="608">
        <v>7.8792000000000001E-2</v>
      </c>
      <c r="D6" s="608">
        <v>8.7513000000000007E-2</v>
      </c>
      <c r="E6" s="608">
        <v>0.120549</v>
      </c>
      <c r="F6" s="608">
        <v>0.11788399999999999</v>
      </c>
      <c r="G6" s="609"/>
      <c r="H6" s="610" t="s">
        <v>173</v>
      </c>
      <c r="I6" s="611">
        <v>8600</v>
      </c>
      <c r="J6" s="611">
        <v>9800</v>
      </c>
      <c r="K6" s="611">
        <v>10500</v>
      </c>
      <c r="L6" s="611">
        <v>11700</v>
      </c>
      <c r="M6" s="611">
        <v>12800</v>
      </c>
    </row>
    <row r="7" spans="1:13">
      <c r="A7" s="607" t="s">
        <v>140</v>
      </c>
      <c r="B7" s="608">
        <v>0.12087999999999999</v>
      </c>
      <c r="C7" s="608">
        <v>0.13214499999999998</v>
      </c>
      <c r="D7" s="608">
        <v>0.135019</v>
      </c>
      <c r="E7" s="608">
        <v>0.18557699999999999</v>
      </c>
      <c r="F7" s="608">
        <v>0.16654800000000003</v>
      </c>
      <c r="G7" s="609"/>
      <c r="H7" s="610" t="s">
        <v>140</v>
      </c>
      <c r="I7" s="611">
        <v>12100</v>
      </c>
      <c r="J7" s="611">
        <v>14300</v>
      </c>
      <c r="K7" s="611">
        <v>15300</v>
      </c>
      <c r="L7" s="611">
        <v>15500</v>
      </c>
      <c r="M7" s="611">
        <v>17500</v>
      </c>
    </row>
    <row r="8" spans="1:13">
      <c r="A8" s="607" t="s">
        <v>147</v>
      </c>
      <c r="B8" s="613">
        <v>3.0000000000000001E-3</v>
      </c>
      <c r="C8" s="613">
        <v>5.2839999999999996E-3</v>
      </c>
      <c r="D8" s="613">
        <v>3.8779999999999999E-3</v>
      </c>
      <c r="E8" s="613">
        <v>1.0369999999999999E-2</v>
      </c>
      <c r="F8" s="613">
        <v>5.7540000000000004E-3</v>
      </c>
      <c r="G8" s="609"/>
      <c r="H8" s="610" t="s">
        <v>147</v>
      </c>
      <c r="I8" s="614" t="s">
        <v>213</v>
      </c>
      <c r="J8" s="611">
        <v>6900</v>
      </c>
      <c r="K8" s="611">
        <v>5100</v>
      </c>
      <c r="L8" s="611">
        <v>9100</v>
      </c>
      <c r="M8" s="611">
        <v>7700</v>
      </c>
    </row>
    <row r="9" spans="1:13">
      <c r="A9" s="615" t="s">
        <v>179</v>
      </c>
      <c r="B9" s="616">
        <v>0.28820899999999999</v>
      </c>
      <c r="C9" s="616">
        <v>0.23652899999999999</v>
      </c>
      <c r="D9" s="616">
        <v>0.21215499999999998</v>
      </c>
      <c r="E9" s="616">
        <v>0.25214999999999999</v>
      </c>
      <c r="F9" s="616">
        <v>0.20506099999999999</v>
      </c>
      <c r="G9" s="609"/>
      <c r="H9" s="617" t="s">
        <v>179</v>
      </c>
      <c r="I9" s="618">
        <v>8200</v>
      </c>
      <c r="J9" s="618">
        <v>11000</v>
      </c>
      <c r="K9" s="618">
        <v>9900</v>
      </c>
      <c r="L9" s="618">
        <v>11900</v>
      </c>
      <c r="M9" s="618">
        <v>12600</v>
      </c>
    </row>
    <row r="10" spans="1:13">
      <c r="A10" s="517"/>
      <c r="B10" s="517"/>
      <c r="C10" s="517"/>
      <c r="D10" s="517"/>
      <c r="E10" s="517"/>
      <c r="F10" s="517"/>
    </row>
    <row r="11" spans="1:13">
      <c r="A11" s="517" t="s">
        <v>610</v>
      </c>
    </row>
    <row r="13" spans="1:13">
      <c r="A13" s="60" t="s">
        <v>537</v>
      </c>
    </row>
  </sheetData>
  <mergeCells count="2">
    <mergeCell ref="B2:F2"/>
    <mergeCell ref="I2:M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F9BD-3F14-4337-96E8-3AC034CE5A7A}">
  <dimension ref="A1:M13"/>
  <sheetViews>
    <sheetView zoomScale="90" zoomScaleNormal="90" workbookViewId="0"/>
  </sheetViews>
  <sheetFormatPr defaultColWidth="12.5703125" defaultRowHeight="15.75"/>
  <cols>
    <col min="1" max="1" width="27.85546875" style="173" customWidth="1"/>
    <col min="2" max="6" width="12.5703125" style="173"/>
    <col min="7" max="7" width="5.5703125" style="173" customWidth="1"/>
    <col min="8" max="8" width="23.42578125" style="173" customWidth="1"/>
    <col min="9" max="16384" width="12.5703125" style="173"/>
  </cols>
  <sheetData>
    <row r="1" spans="1:13" ht="33" customHeight="1">
      <c r="A1" s="803" t="s">
        <v>214</v>
      </c>
      <c r="B1" s="520"/>
      <c r="C1" s="520"/>
      <c r="D1" s="520"/>
      <c r="E1" s="520"/>
      <c r="F1" s="520"/>
      <c r="G1" s="517"/>
      <c r="H1" s="517"/>
      <c r="I1" s="517"/>
      <c r="J1" s="517"/>
      <c r="K1" s="517"/>
      <c r="L1" s="517"/>
      <c r="M1" s="517"/>
    </row>
    <row r="2" spans="1:13">
      <c r="A2" s="619"/>
      <c r="B2" s="1178"/>
      <c r="C2" s="1178"/>
      <c r="D2" s="1178"/>
      <c r="E2" s="1178"/>
      <c r="F2" s="1178"/>
      <c r="G2" s="612"/>
      <c r="H2" s="620"/>
      <c r="I2" s="1177" t="s">
        <v>215</v>
      </c>
      <c r="J2" s="1177"/>
      <c r="K2" s="1177"/>
      <c r="L2" s="1177"/>
      <c r="M2" s="1177"/>
    </row>
    <row r="3" spans="1:13">
      <c r="A3" s="621"/>
      <c r="B3" s="622" t="s">
        <v>105</v>
      </c>
      <c r="C3" s="622" t="s">
        <v>108</v>
      </c>
      <c r="D3" s="622" t="s">
        <v>49</v>
      </c>
      <c r="E3" s="622" t="s">
        <v>115</v>
      </c>
      <c r="F3" s="622" t="s">
        <v>94</v>
      </c>
      <c r="G3" s="607"/>
      <c r="H3" s="623"/>
      <c r="I3" s="624" t="s">
        <v>105</v>
      </c>
      <c r="J3" s="624" t="s">
        <v>108</v>
      </c>
      <c r="K3" s="624" t="s">
        <v>49</v>
      </c>
      <c r="L3" s="624" t="s">
        <v>115</v>
      </c>
      <c r="M3" s="624" t="s">
        <v>94</v>
      </c>
    </row>
    <row r="4" spans="1:13">
      <c r="A4" s="607" t="s">
        <v>211</v>
      </c>
      <c r="B4" s="608">
        <v>2.9836000000000001E-2</v>
      </c>
      <c r="C4" s="608">
        <v>4.9917999999999997E-2</v>
      </c>
      <c r="D4" s="608">
        <v>0.143596</v>
      </c>
      <c r="E4" s="608">
        <v>6.0654000000000007E-2</v>
      </c>
      <c r="F4" s="608">
        <v>5.5353000000000006E-2</v>
      </c>
      <c r="G4" s="625"/>
      <c r="H4" s="610" t="s">
        <v>211</v>
      </c>
      <c r="I4" s="611">
        <v>7000</v>
      </c>
      <c r="J4" s="611">
        <v>7500</v>
      </c>
      <c r="K4" s="611">
        <v>7000</v>
      </c>
      <c r="L4" s="611">
        <v>6100</v>
      </c>
      <c r="M4" s="611">
        <v>8700</v>
      </c>
    </row>
    <row r="5" spans="1:13">
      <c r="A5" s="607"/>
      <c r="B5" s="612"/>
      <c r="C5" s="612"/>
      <c r="D5" s="612"/>
      <c r="E5" s="612"/>
      <c r="F5" s="612"/>
      <c r="G5" s="607"/>
      <c r="H5" s="607"/>
      <c r="I5" s="607"/>
      <c r="J5" s="607"/>
      <c r="K5" s="607"/>
      <c r="L5" s="607"/>
      <c r="M5" s="607"/>
    </row>
    <row r="6" spans="1:13">
      <c r="A6" s="607" t="s">
        <v>173</v>
      </c>
      <c r="B6" s="608">
        <v>3.3038999999999999E-2</v>
      </c>
      <c r="C6" s="608">
        <v>5.1382000000000004E-2</v>
      </c>
      <c r="D6" s="608">
        <v>0.13999200000000001</v>
      </c>
      <c r="E6" s="608">
        <v>7.3114999999999999E-2</v>
      </c>
      <c r="F6" s="608">
        <v>7.6801000000000008E-2</v>
      </c>
      <c r="G6" s="607"/>
      <c r="H6" s="610" t="s">
        <v>173</v>
      </c>
      <c r="I6" s="611">
        <v>5400</v>
      </c>
      <c r="J6" s="611">
        <v>6800</v>
      </c>
      <c r="K6" s="611">
        <v>6700</v>
      </c>
      <c r="L6" s="611">
        <v>5700</v>
      </c>
      <c r="M6" s="611">
        <v>7800</v>
      </c>
    </row>
    <row r="7" spans="1:13">
      <c r="A7" s="607" t="s">
        <v>140</v>
      </c>
      <c r="B7" s="608">
        <v>8.3777000000000004E-2</v>
      </c>
      <c r="C7" s="608">
        <v>0.112635</v>
      </c>
      <c r="D7" s="608">
        <v>0.25266699999999997</v>
      </c>
      <c r="E7" s="608">
        <v>0.12322100000000001</v>
      </c>
      <c r="F7" s="608">
        <v>0.118896</v>
      </c>
      <c r="G7" s="607"/>
      <c r="H7" s="610" t="s">
        <v>140</v>
      </c>
      <c r="I7" s="611">
        <v>8400</v>
      </c>
      <c r="J7" s="611">
        <v>10000</v>
      </c>
      <c r="K7" s="611">
        <v>10100</v>
      </c>
      <c r="L7" s="611">
        <v>8200</v>
      </c>
      <c r="M7" s="611">
        <v>12400</v>
      </c>
    </row>
    <row r="8" spans="1:13">
      <c r="A8" s="520" t="s">
        <v>147</v>
      </c>
      <c r="B8" s="817">
        <v>6.0440000000000008E-3</v>
      </c>
      <c r="C8" s="626">
        <v>1.2821000000000001E-2</v>
      </c>
      <c r="D8" s="626">
        <v>4.3539000000000001E-2</v>
      </c>
      <c r="E8" s="626">
        <v>1.9047000000000001E-2</v>
      </c>
      <c r="F8" s="626">
        <v>1.7255E-2</v>
      </c>
      <c r="G8" s="607"/>
      <c r="H8" s="610" t="s">
        <v>147</v>
      </c>
      <c r="I8" s="611">
        <v>5500</v>
      </c>
      <c r="J8" s="611">
        <v>4100</v>
      </c>
      <c r="K8" s="611">
        <v>3800</v>
      </c>
      <c r="L8" s="611">
        <v>3300</v>
      </c>
      <c r="M8" s="611">
        <v>4100</v>
      </c>
    </row>
    <row r="9" spans="1:13">
      <c r="A9" s="615" t="s">
        <v>179</v>
      </c>
      <c r="B9" s="616">
        <v>5.2225000000000001E-2</v>
      </c>
      <c r="C9" s="616">
        <v>0.124849</v>
      </c>
      <c r="D9" s="616">
        <v>0.39543500000000004</v>
      </c>
      <c r="E9" s="616">
        <v>0.11709199999999999</v>
      </c>
      <c r="F9" s="616">
        <v>6.4942E-2</v>
      </c>
      <c r="G9" s="607"/>
      <c r="H9" s="617" t="s">
        <v>216</v>
      </c>
      <c r="I9" s="618">
        <v>8400</v>
      </c>
      <c r="J9" s="618">
        <v>7000</v>
      </c>
      <c r="K9" s="618">
        <v>6600</v>
      </c>
      <c r="L9" s="618">
        <v>6300</v>
      </c>
      <c r="M9" s="618">
        <v>8100</v>
      </c>
    </row>
    <row r="10" spans="1:13">
      <c r="A10" s="174"/>
      <c r="B10" s="174"/>
      <c r="C10" s="174"/>
      <c r="D10" s="174"/>
      <c r="E10" s="174"/>
      <c r="F10" s="174"/>
    </row>
    <row r="11" spans="1:13">
      <c r="A11" s="517" t="s">
        <v>610</v>
      </c>
    </row>
    <row r="13" spans="1:13">
      <c r="A13" s="60" t="s">
        <v>537</v>
      </c>
    </row>
  </sheetData>
  <mergeCells count="2">
    <mergeCell ref="B2:F2"/>
    <mergeCell ref="I2:M2"/>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82841-2576-4104-A063-0E17E7D17B10}">
  <dimension ref="A1:F15"/>
  <sheetViews>
    <sheetView zoomScale="90" zoomScaleNormal="90" workbookViewId="0">
      <selection activeCell="A14" sqref="A14:C14"/>
    </sheetView>
  </sheetViews>
  <sheetFormatPr defaultColWidth="11.42578125" defaultRowHeight="15"/>
  <cols>
    <col min="1" max="1" width="30.140625" style="153" customWidth="1"/>
    <col min="2" max="2" width="13.28515625" style="153" customWidth="1"/>
    <col min="3" max="3" width="13.85546875" style="153" customWidth="1"/>
    <col min="4" max="16384" width="11.42578125" style="153"/>
  </cols>
  <sheetData>
    <row r="1" spans="1:6" ht="39.75" customHeight="1">
      <c r="A1" s="1180" t="s">
        <v>577</v>
      </c>
      <c r="B1" s="1180"/>
      <c r="C1" s="1180"/>
      <c r="D1" s="633"/>
      <c r="F1" s="161"/>
    </row>
    <row r="2" spans="1:6" ht="31.5" customHeight="1">
      <c r="A2" s="627" t="s">
        <v>180</v>
      </c>
      <c r="B2" s="628" t="s">
        <v>181</v>
      </c>
      <c r="C2" s="628" t="s">
        <v>182</v>
      </c>
    </row>
    <row r="3" spans="1:6">
      <c r="A3" s="629" t="s">
        <v>183</v>
      </c>
      <c r="B3" s="630">
        <v>0.13579021970233876</v>
      </c>
      <c r="C3" s="630">
        <v>1.5521064301552106E-2</v>
      </c>
    </row>
    <row r="4" spans="1:6">
      <c r="A4" s="629" t="s">
        <v>184</v>
      </c>
      <c r="B4" s="630">
        <v>0.19099929128277818</v>
      </c>
      <c r="C4" s="630">
        <v>4.4345898004434586E-2</v>
      </c>
    </row>
    <row r="5" spans="1:6">
      <c r="A5" s="629" t="s">
        <v>185</v>
      </c>
      <c r="B5" s="630">
        <v>7.3281360737065912E-2</v>
      </c>
      <c r="C5" s="630">
        <v>2.660753880266075E-2</v>
      </c>
    </row>
    <row r="6" spans="1:6">
      <c r="A6" s="629" t="s">
        <v>186</v>
      </c>
      <c r="B6" s="630">
        <v>0.11686746987951807</v>
      </c>
      <c r="C6" s="630">
        <v>5.3215077605321501E-2</v>
      </c>
    </row>
    <row r="7" spans="1:6">
      <c r="A7" s="629" t="s">
        <v>187</v>
      </c>
      <c r="B7" s="630">
        <v>0.14004252303330972</v>
      </c>
      <c r="C7" s="630">
        <v>8.8691796008869173E-2</v>
      </c>
    </row>
    <row r="8" spans="1:6">
      <c r="A8" s="629" t="s">
        <v>188</v>
      </c>
      <c r="B8" s="630">
        <v>0.19092841956059531</v>
      </c>
      <c r="C8" s="630">
        <v>0.21064301552106429</v>
      </c>
    </row>
    <row r="9" spans="1:6">
      <c r="A9" s="629" t="s">
        <v>189</v>
      </c>
      <c r="B9" s="630">
        <v>9.7377746279234595E-2</v>
      </c>
      <c r="C9" s="630">
        <v>0.21064301552106429</v>
      </c>
    </row>
    <row r="10" spans="1:6">
      <c r="A10" s="629" t="s">
        <v>190</v>
      </c>
      <c r="B10" s="630">
        <v>4.0042523033309713E-2</v>
      </c>
      <c r="C10" s="630">
        <v>0.17294900221729489</v>
      </c>
    </row>
    <row r="11" spans="1:6">
      <c r="A11" s="631" t="s">
        <v>191</v>
      </c>
      <c r="B11" s="632">
        <v>1.4670446491849752E-2</v>
      </c>
      <c r="C11" s="632">
        <v>0.17738359201773835</v>
      </c>
    </row>
    <row r="13" spans="1:6" ht="48.75" customHeight="1">
      <c r="A13" s="1179" t="s">
        <v>611</v>
      </c>
      <c r="B13" s="1179"/>
      <c r="C13" s="1179"/>
    </row>
    <row r="14" spans="1:6" ht="36.75" customHeight="1">
      <c r="A14" s="1179" t="s">
        <v>612</v>
      </c>
      <c r="B14" s="1179"/>
      <c r="C14" s="1179"/>
    </row>
    <row r="15" spans="1:6" ht="35.25" customHeight="1">
      <c r="A15" s="583" t="s">
        <v>537</v>
      </c>
      <c r="B15" s="523"/>
      <c r="C15" s="523"/>
    </row>
  </sheetData>
  <mergeCells count="3">
    <mergeCell ref="A13:C13"/>
    <mergeCell ref="A14:C14"/>
    <mergeCell ref="A1:C1"/>
  </mergeCells>
  <pageMargins left="0.75" right="0.75" top="1" bottom="1" header="0.3" footer="0.3"/>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42FF5-6A1B-457B-AC8B-632A18D4B4DA}">
  <dimension ref="A1:F13"/>
  <sheetViews>
    <sheetView zoomScale="90" zoomScaleNormal="90" zoomScalePageLayoutView="80" workbookViewId="0">
      <selection sqref="A1:D1"/>
    </sheetView>
  </sheetViews>
  <sheetFormatPr defaultColWidth="8.7109375" defaultRowHeight="12.75"/>
  <cols>
    <col min="1" max="1" width="35.7109375" style="79" customWidth="1"/>
    <col min="2" max="2" width="17.7109375" style="79" customWidth="1"/>
    <col min="3" max="3" width="13.85546875" style="79" customWidth="1"/>
    <col min="4" max="4" width="15.5703125" style="79" customWidth="1"/>
    <col min="5" max="5" width="12.7109375" style="63" customWidth="1"/>
    <col min="6" max="6" width="11.42578125" style="63" customWidth="1"/>
    <col min="7" max="7" width="8.7109375" style="63"/>
    <col min="8" max="8" width="10.7109375" style="63" customWidth="1"/>
    <col min="9" max="251" width="8.7109375" style="63"/>
    <col min="252" max="252" width="35.7109375" style="63" customWidth="1"/>
    <col min="253" max="253" width="11.42578125" style="63" customWidth="1"/>
    <col min="254" max="254" width="9" style="63" customWidth="1"/>
    <col min="255" max="255" width="10.42578125" style="63" customWidth="1"/>
    <col min="256" max="256" width="12.7109375" style="63" customWidth="1"/>
    <col min="257" max="257" width="11.42578125" style="63" customWidth="1"/>
    <col min="258" max="507" width="8.7109375" style="63"/>
    <col min="508" max="508" width="35.7109375" style="63" customWidth="1"/>
    <col min="509" max="509" width="11.42578125" style="63" customWidth="1"/>
    <col min="510" max="510" width="9" style="63" customWidth="1"/>
    <col min="511" max="511" width="10.42578125" style="63" customWidth="1"/>
    <col min="512" max="512" width="12.7109375" style="63" customWidth="1"/>
    <col min="513" max="513" width="11.42578125" style="63" customWidth="1"/>
    <col min="514" max="763" width="8.7109375" style="63"/>
    <col min="764" max="764" width="35.7109375" style="63" customWidth="1"/>
    <col min="765" max="765" width="11.42578125" style="63" customWidth="1"/>
    <col min="766" max="766" width="9" style="63" customWidth="1"/>
    <col min="767" max="767" width="10.42578125" style="63" customWidth="1"/>
    <col min="768" max="768" width="12.7109375" style="63" customWidth="1"/>
    <col min="769" max="769" width="11.42578125" style="63" customWidth="1"/>
    <col min="770" max="1019" width="8.7109375" style="63"/>
    <col min="1020" max="1020" width="35.7109375" style="63" customWidth="1"/>
    <col min="1021" max="1021" width="11.42578125" style="63" customWidth="1"/>
    <col min="1022" max="1022" width="9" style="63" customWidth="1"/>
    <col min="1023" max="1023" width="10.42578125" style="63" customWidth="1"/>
    <col min="1024" max="1024" width="12.7109375" style="63" customWidth="1"/>
    <col min="1025" max="1025" width="11.42578125" style="63" customWidth="1"/>
    <col min="1026" max="1275" width="8.7109375" style="63"/>
    <col min="1276" max="1276" width="35.7109375" style="63" customWidth="1"/>
    <col min="1277" max="1277" width="11.42578125" style="63" customWidth="1"/>
    <col min="1278" max="1278" width="9" style="63" customWidth="1"/>
    <col min="1279" max="1279" width="10.42578125" style="63" customWidth="1"/>
    <col min="1280" max="1280" width="12.7109375" style="63" customWidth="1"/>
    <col min="1281" max="1281" width="11.42578125" style="63" customWidth="1"/>
    <col min="1282" max="1531" width="8.7109375" style="63"/>
    <col min="1532" max="1532" width="35.7109375" style="63" customWidth="1"/>
    <col min="1533" max="1533" width="11.42578125" style="63" customWidth="1"/>
    <col min="1534" max="1534" width="9" style="63" customWidth="1"/>
    <col min="1535" max="1535" width="10.42578125" style="63" customWidth="1"/>
    <col min="1536" max="1536" width="12.7109375" style="63" customWidth="1"/>
    <col min="1537" max="1537" width="11.42578125" style="63" customWidth="1"/>
    <col min="1538" max="1787" width="8.7109375" style="63"/>
    <col min="1788" max="1788" width="35.7109375" style="63" customWidth="1"/>
    <col min="1789" max="1789" width="11.42578125" style="63" customWidth="1"/>
    <col min="1790" max="1790" width="9" style="63" customWidth="1"/>
    <col min="1791" max="1791" width="10.42578125" style="63" customWidth="1"/>
    <col min="1792" max="1792" width="12.7109375" style="63" customWidth="1"/>
    <col min="1793" max="1793" width="11.42578125" style="63" customWidth="1"/>
    <col min="1794" max="2043" width="8.7109375" style="63"/>
    <col min="2044" max="2044" width="35.7109375" style="63" customWidth="1"/>
    <col min="2045" max="2045" width="11.42578125" style="63" customWidth="1"/>
    <col min="2046" max="2046" width="9" style="63" customWidth="1"/>
    <col min="2047" max="2047" width="10.42578125" style="63" customWidth="1"/>
    <col min="2048" max="2048" width="12.7109375" style="63" customWidth="1"/>
    <col min="2049" max="2049" width="11.42578125" style="63" customWidth="1"/>
    <col min="2050" max="2299" width="8.7109375" style="63"/>
    <col min="2300" max="2300" width="35.7109375" style="63" customWidth="1"/>
    <col min="2301" max="2301" width="11.42578125" style="63" customWidth="1"/>
    <col min="2302" max="2302" width="9" style="63" customWidth="1"/>
    <col min="2303" max="2303" width="10.42578125" style="63" customWidth="1"/>
    <col min="2304" max="2304" width="12.7109375" style="63" customWidth="1"/>
    <col min="2305" max="2305" width="11.42578125" style="63" customWidth="1"/>
    <col min="2306" max="2555" width="8.7109375" style="63"/>
    <col min="2556" max="2556" width="35.7109375" style="63" customWidth="1"/>
    <col min="2557" max="2557" width="11.42578125" style="63" customWidth="1"/>
    <col min="2558" max="2558" width="9" style="63" customWidth="1"/>
    <col min="2559" max="2559" width="10.42578125" style="63" customWidth="1"/>
    <col min="2560" max="2560" width="12.7109375" style="63" customWidth="1"/>
    <col min="2561" max="2561" width="11.42578125" style="63" customWidth="1"/>
    <col min="2562" max="2811" width="8.7109375" style="63"/>
    <col min="2812" max="2812" width="35.7109375" style="63" customWidth="1"/>
    <col min="2813" max="2813" width="11.42578125" style="63" customWidth="1"/>
    <col min="2814" max="2814" width="9" style="63" customWidth="1"/>
    <col min="2815" max="2815" width="10.42578125" style="63" customWidth="1"/>
    <col min="2816" max="2816" width="12.7109375" style="63" customWidth="1"/>
    <col min="2817" max="2817" width="11.42578125" style="63" customWidth="1"/>
    <col min="2818" max="3067" width="8.7109375" style="63"/>
    <col min="3068" max="3068" width="35.7109375" style="63" customWidth="1"/>
    <col min="3069" max="3069" width="11.42578125" style="63" customWidth="1"/>
    <col min="3070" max="3070" width="9" style="63" customWidth="1"/>
    <col min="3071" max="3071" width="10.42578125" style="63" customWidth="1"/>
    <col min="3072" max="3072" width="12.7109375" style="63" customWidth="1"/>
    <col min="3073" max="3073" width="11.42578125" style="63" customWidth="1"/>
    <col min="3074" max="3323" width="8.7109375" style="63"/>
    <col min="3324" max="3324" width="35.7109375" style="63" customWidth="1"/>
    <col min="3325" max="3325" width="11.42578125" style="63" customWidth="1"/>
    <col min="3326" max="3326" width="9" style="63" customWidth="1"/>
    <col min="3327" max="3327" width="10.42578125" style="63" customWidth="1"/>
    <col min="3328" max="3328" width="12.7109375" style="63" customWidth="1"/>
    <col min="3329" max="3329" width="11.42578125" style="63" customWidth="1"/>
    <col min="3330" max="3579" width="8.7109375" style="63"/>
    <col min="3580" max="3580" width="35.7109375" style="63" customWidth="1"/>
    <col min="3581" max="3581" width="11.42578125" style="63" customWidth="1"/>
    <col min="3582" max="3582" width="9" style="63" customWidth="1"/>
    <col min="3583" max="3583" width="10.42578125" style="63" customWidth="1"/>
    <col min="3584" max="3584" width="12.7109375" style="63" customWidth="1"/>
    <col min="3585" max="3585" width="11.42578125" style="63" customWidth="1"/>
    <col min="3586" max="3835" width="8.7109375" style="63"/>
    <col min="3836" max="3836" width="35.7109375" style="63" customWidth="1"/>
    <col min="3837" max="3837" width="11.42578125" style="63" customWidth="1"/>
    <col min="3838" max="3838" width="9" style="63" customWidth="1"/>
    <col min="3839" max="3839" width="10.42578125" style="63" customWidth="1"/>
    <col min="3840" max="3840" width="12.7109375" style="63" customWidth="1"/>
    <col min="3841" max="3841" width="11.42578125" style="63" customWidth="1"/>
    <col min="3842" max="4091" width="8.7109375" style="63"/>
    <col min="4092" max="4092" width="35.7109375" style="63" customWidth="1"/>
    <col min="4093" max="4093" width="11.42578125" style="63" customWidth="1"/>
    <col min="4094" max="4094" width="9" style="63" customWidth="1"/>
    <col min="4095" max="4095" width="10.42578125" style="63" customWidth="1"/>
    <col min="4096" max="4096" width="12.7109375" style="63" customWidth="1"/>
    <col min="4097" max="4097" width="11.42578125" style="63" customWidth="1"/>
    <col min="4098" max="4347" width="8.7109375" style="63"/>
    <col min="4348" max="4348" width="35.7109375" style="63" customWidth="1"/>
    <col min="4349" max="4349" width="11.42578125" style="63" customWidth="1"/>
    <col min="4350" max="4350" width="9" style="63" customWidth="1"/>
    <col min="4351" max="4351" width="10.42578125" style="63" customWidth="1"/>
    <col min="4352" max="4352" width="12.7109375" style="63" customWidth="1"/>
    <col min="4353" max="4353" width="11.42578125" style="63" customWidth="1"/>
    <col min="4354" max="4603" width="8.7109375" style="63"/>
    <col min="4604" max="4604" width="35.7109375" style="63" customWidth="1"/>
    <col min="4605" max="4605" width="11.42578125" style="63" customWidth="1"/>
    <col min="4606" max="4606" width="9" style="63" customWidth="1"/>
    <col min="4607" max="4607" width="10.42578125" style="63" customWidth="1"/>
    <col min="4608" max="4608" width="12.7109375" style="63" customWidth="1"/>
    <col min="4609" max="4609" width="11.42578125" style="63" customWidth="1"/>
    <col min="4610" max="4859" width="8.7109375" style="63"/>
    <col min="4860" max="4860" width="35.7109375" style="63" customWidth="1"/>
    <col min="4861" max="4861" width="11.42578125" style="63" customWidth="1"/>
    <col min="4862" max="4862" width="9" style="63" customWidth="1"/>
    <col min="4863" max="4863" width="10.42578125" style="63" customWidth="1"/>
    <col min="4864" max="4864" width="12.7109375" style="63" customWidth="1"/>
    <col min="4865" max="4865" width="11.42578125" style="63" customWidth="1"/>
    <col min="4866" max="5115" width="8.7109375" style="63"/>
    <col min="5116" max="5116" width="35.7109375" style="63" customWidth="1"/>
    <col min="5117" max="5117" width="11.42578125" style="63" customWidth="1"/>
    <col min="5118" max="5118" width="9" style="63" customWidth="1"/>
    <col min="5119" max="5119" width="10.42578125" style="63" customWidth="1"/>
    <col min="5120" max="5120" width="12.7109375" style="63" customWidth="1"/>
    <col min="5121" max="5121" width="11.42578125" style="63" customWidth="1"/>
    <col min="5122" max="5371" width="8.7109375" style="63"/>
    <col min="5372" max="5372" width="35.7109375" style="63" customWidth="1"/>
    <col min="5373" max="5373" width="11.42578125" style="63" customWidth="1"/>
    <col min="5374" max="5374" width="9" style="63" customWidth="1"/>
    <col min="5375" max="5375" width="10.42578125" style="63" customWidth="1"/>
    <col min="5376" max="5376" width="12.7109375" style="63" customWidth="1"/>
    <col min="5377" max="5377" width="11.42578125" style="63" customWidth="1"/>
    <col min="5378" max="5627" width="8.7109375" style="63"/>
    <col min="5628" max="5628" width="35.7109375" style="63" customWidth="1"/>
    <col min="5629" max="5629" width="11.42578125" style="63" customWidth="1"/>
    <col min="5630" max="5630" width="9" style="63" customWidth="1"/>
    <col min="5631" max="5631" width="10.42578125" style="63" customWidth="1"/>
    <col min="5632" max="5632" width="12.7109375" style="63" customWidth="1"/>
    <col min="5633" max="5633" width="11.42578125" style="63" customWidth="1"/>
    <col min="5634" max="5883" width="8.7109375" style="63"/>
    <col min="5884" max="5884" width="35.7109375" style="63" customWidth="1"/>
    <col min="5885" max="5885" width="11.42578125" style="63" customWidth="1"/>
    <col min="5886" max="5886" width="9" style="63" customWidth="1"/>
    <col min="5887" max="5887" width="10.42578125" style="63" customWidth="1"/>
    <col min="5888" max="5888" width="12.7109375" style="63" customWidth="1"/>
    <col min="5889" max="5889" width="11.42578125" style="63" customWidth="1"/>
    <col min="5890" max="6139" width="8.7109375" style="63"/>
    <col min="6140" max="6140" width="35.7109375" style="63" customWidth="1"/>
    <col min="6141" max="6141" width="11.42578125" style="63" customWidth="1"/>
    <col min="6142" max="6142" width="9" style="63" customWidth="1"/>
    <col min="6143" max="6143" width="10.42578125" style="63" customWidth="1"/>
    <col min="6144" max="6144" width="12.7109375" style="63" customWidth="1"/>
    <col min="6145" max="6145" width="11.42578125" style="63" customWidth="1"/>
    <col min="6146" max="6395" width="8.7109375" style="63"/>
    <col min="6396" max="6396" width="35.7109375" style="63" customWidth="1"/>
    <col min="6397" max="6397" width="11.42578125" style="63" customWidth="1"/>
    <col min="6398" max="6398" width="9" style="63" customWidth="1"/>
    <col min="6399" max="6399" width="10.42578125" style="63" customWidth="1"/>
    <col min="6400" max="6400" width="12.7109375" style="63" customWidth="1"/>
    <col min="6401" max="6401" width="11.42578125" style="63" customWidth="1"/>
    <col min="6402" max="6651" width="8.7109375" style="63"/>
    <col min="6652" max="6652" width="35.7109375" style="63" customWidth="1"/>
    <col min="6653" max="6653" width="11.42578125" style="63" customWidth="1"/>
    <col min="6654" max="6654" width="9" style="63" customWidth="1"/>
    <col min="6655" max="6655" width="10.42578125" style="63" customWidth="1"/>
    <col min="6656" max="6656" width="12.7109375" style="63" customWidth="1"/>
    <col min="6657" max="6657" width="11.42578125" style="63" customWidth="1"/>
    <col min="6658" max="6907" width="8.7109375" style="63"/>
    <col min="6908" max="6908" width="35.7109375" style="63" customWidth="1"/>
    <col min="6909" max="6909" width="11.42578125" style="63" customWidth="1"/>
    <col min="6910" max="6910" width="9" style="63" customWidth="1"/>
    <col min="6911" max="6911" width="10.42578125" style="63" customWidth="1"/>
    <col min="6912" max="6912" width="12.7109375" style="63" customWidth="1"/>
    <col min="6913" max="6913" width="11.42578125" style="63" customWidth="1"/>
    <col min="6914" max="7163" width="8.7109375" style="63"/>
    <col min="7164" max="7164" width="35.7109375" style="63" customWidth="1"/>
    <col min="7165" max="7165" width="11.42578125" style="63" customWidth="1"/>
    <col min="7166" max="7166" width="9" style="63" customWidth="1"/>
    <col min="7167" max="7167" width="10.42578125" style="63" customWidth="1"/>
    <col min="7168" max="7168" width="12.7109375" style="63" customWidth="1"/>
    <col min="7169" max="7169" width="11.42578125" style="63" customWidth="1"/>
    <col min="7170" max="7419" width="8.7109375" style="63"/>
    <col min="7420" max="7420" width="35.7109375" style="63" customWidth="1"/>
    <col min="7421" max="7421" width="11.42578125" style="63" customWidth="1"/>
    <col min="7422" max="7422" width="9" style="63" customWidth="1"/>
    <col min="7423" max="7423" width="10.42578125" style="63" customWidth="1"/>
    <col min="7424" max="7424" width="12.7109375" style="63" customWidth="1"/>
    <col min="7425" max="7425" width="11.42578125" style="63" customWidth="1"/>
    <col min="7426" max="7675" width="8.7109375" style="63"/>
    <col min="7676" max="7676" width="35.7109375" style="63" customWidth="1"/>
    <col min="7677" max="7677" width="11.42578125" style="63" customWidth="1"/>
    <col min="7678" max="7678" width="9" style="63" customWidth="1"/>
    <col min="7679" max="7679" width="10.42578125" style="63" customWidth="1"/>
    <col min="7680" max="7680" width="12.7109375" style="63" customWidth="1"/>
    <col min="7681" max="7681" width="11.42578125" style="63" customWidth="1"/>
    <col min="7682" max="7931" width="8.7109375" style="63"/>
    <col min="7932" max="7932" width="35.7109375" style="63" customWidth="1"/>
    <col min="7933" max="7933" width="11.42578125" style="63" customWidth="1"/>
    <col min="7934" max="7934" width="9" style="63" customWidth="1"/>
    <col min="7935" max="7935" width="10.42578125" style="63" customWidth="1"/>
    <col min="7936" max="7936" width="12.7109375" style="63" customWidth="1"/>
    <col min="7937" max="7937" width="11.42578125" style="63" customWidth="1"/>
    <col min="7938" max="8187" width="8.7109375" style="63"/>
    <col min="8188" max="8188" width="35.7109375" style="63" customWidth="1"/>
    <col min="8189" max="8189" width="11.42578125" style="63" customWidth="1"/>
    <col min="8190" max="8190" width="9" style="63" customWidth="1"/>
    <col min="8191" max="8191" width="10.42578125" style="63" customWidth="1"/>
    <col min="8192" max="8192" width="12.7109375" style="63" customWidth="1"/>
    <col min="8193" max="8193" width="11.42578125" style="63" customWidth="1"/>
    <col min="8194" max="8443" width="8.7109375" style="63"/>
    <col min="8444" max="8444" width="35.7109375" style="63" customWidth="1"/>
    <col min="8445" max="8445" width="11.42578125" style="63" customWidth="1"/>
    <col min="8446" max="8446" width="9" style="63" customWidth="1"/>
    <col min="8447" max="8447" width="10.42578125" style="63" customWidth="1"/>
    <col min="8448" max="8448" width="12.7109375" style="63" customWidth="1"/>
    <col min="8449" max="8449" width="11.42578125" style="63" customWidth="1"/>
    <col min="8450" max="8699" width="8.7109375" style="63"/>
    <col min="8700" max="8700" width="35.7109375" style="63" customWidth="1"/>
    <col min="8701" max="8701" width="11.42578125" style="63" customWidth="1"/>
    <col min="8702" max="8702" width="9" style="63" customWidth="1"/>
    <col min="8703" max="8703" width="10.42578125" style="63" customWidth="1"/>
    <col min="8704" max="8704" width="12.7109375" style="63" customWidth="1"/>
    <col min="8705" max="8705" width="11.42578125" style="63" customWidth="1"/>
    <col min="8706" max="8955" width="8.7109375" style="63"/>
    <col min="8956" max="8956" width="35.7109375" style="63" customWidth="1"/>
    <col min="8957" max="8957" width="11.42578125" style="63" customWidth="1"/>
    <col min="8958" max="8958" width="9" style="63" customWidth="1"/>
    <col min="8959" max="8959" width="10.42578125" style="63" customWidth="1"/>
    <col min="8960" max="8960" width="12.7109375" style="63" customWidth="1"/>
    <col min="8961" max="8961" width="11.42578125" style="63" customWidth="1"/>
    <col min="8962" max="9211" width="8.7109375" style="63"/>
    <col min="9212" max="9212" width="35.7109375" style="63" customWidth="1"/>
    <col min="9213" max="9213" width="11.42578125" style="63" customWidth="1"/>
    <col min="9214" max="9214" width="9" style="63" customWidth="1"/>
    <col min="9215" max="9215" width="10.42578125" style="63" customWidth="1"/>
    <col min="9216" max="9216" width="12.7109375" style="63" customWidth="1"/>
    <col min="9217" max="9217" width="11.42578125" style="63" customWidth="1"/>
    <col min="9218" max="9467" width="8.7109375" style="63"/>
    <col min="9468" max="9468" width="35.7109375" style="63" customWidth="1"/>
    <col min="9469" max="9469" width="11.42578125" style="63" customWidth="1"/>
    <col min="9470" max="9470" width="9" style="63" customWidth="1"/>
    <col min="9471" max="9471" width="10.42578125" style="63" customWidth="1"/>
    <col min="9472" max="9472" width="12.7109375" style="63" customWidth="1"/>
    <col min="9473" max="9473" width="11.42578125" style="63" customWidth="1"/>
    <col min="9474" max="9723" width="8.7109375" style="63"/>
    <col min="9724" max="9724" width="35.7109375" style="63" customWidth="1"/>
    <col min="9725" max="9725" width="11.42578125" style="63" customWidth="1"/>
    <col min="9726" max="9726" width="9" style="63" customWidth="1"/>
    <col min="9727" max="9727" width="10.42578125" style="63" customWidth="1"/>
    <col min="9728" max="9728" width="12.7109375" style="63" customWidth="1"/>
    <col min="9729" max="9729" width="11.42578125" style="63" customWidth="1"/>
    <col min="9730" max="9979" width="8.7109375" style="63"/>
    <col min="9980" max="9980" width="35.7109375" style="63" customWidth="1"/>
    <col min="9981" max="9981" width="11.42578125" style="63" customWidth="1"/>
    <col min="9982" max="9982" width="9" style="63" customWidth="1"/>
    <col min="9983" max="9983" width="10.42578125" style="63" customWidth="1"/>
    <col min="9984" max="9984" width="12.7109375" style="63" customWidth="1"/>
    <col min="9985" max="9985" width="11.42578125" style="63" customWidth="1"/>
    <col min="9986" max="10235" width="8.7109375" style="63"/>
    <col min="10236" max="10236" width="35.7109375" style="63" customWidth="1"/>
    <col min="10237" max="10237" width="11.42578125" style="63" customWidth="1"/>
    <col min="10238" max="10238" width="9" style="63" customWidth="1"/>
    <col min="10239" max="10239" width="10.42578125" style="63" customWidth="1"/>
    <col min="10240" max="10240" width="12.7109375" style="63" customWidth="1"/>
    <col min="10241" max="10241" width="11.42578125" style="63" customWidth="1"/>
    <col min="10242" max="10491" width="8.7109375" style="63"/>
    <col min="10492" max="10492" width="35.7109375" style="63" customWidth="1"/>
    <col min="10493" max="10493" width="11.42578125" style="63" customWidth="1"/>
    <col min="10494" max="10494" width="9" style="63" customWidth="1"/>
    <col min="10495" max="10495" width="10.42578125" style="63" customWidth="1"/>
    <col min="10496" max="10496" width="12.7109375" style="63" customWidth="1"/>
    <col min="10497" max="10497" width="11.42578125" style="63" customWidth="1"/>
    <col min="10498" max="10747" width="8.7109375" style="63"/>
    <col min="10748" max="10748" width="35.7109375" style="63" customWidth="1"/>
    <col min="10749" max="10749" width="11.42578125" style="63" customWidth="1"/>
    <col min="10750" max="10750" width="9" style="63" customWidth="1"/>
    <col min="10751" max="10751" width="10.42578125" style="63" customWidth="1"/>
    <col min="10752" max="10752" width="12.7109375" style="63" customWidth="1"/>
    <col min="10753" max="10753" width="11.42578125" style="63" customWidth="1"/>
    <col min="10754" max="11003" width="8.7109375" style="63"/>
    <col min="11004" max="11004" width="35.7109375" style="63" customWidth="1"/>
    <col min="11005" max="11005" width="11.42578125" style="63" customWidth="1"/>
    <col min="11006" max="11006" width="9" style="63" customWidth="1"/>
    <col min="11007" max="11007" width="10.42578125" style="63" customWidth="1"/>
    <col min="11008" max="11008" width="12.7109375" style="63" customWidth="1"/>
    <col min="11009" max="11009" width="11.42578125" style="63" customWidth="1"/>
    <col min="11010" max="11259" width="8.7109375" style="63"/>
    <col min="11260" max="11260" width="35.7109375" style="63" customWidth="1"/>
    <col min="11261" max="11261" width="11.42578125" style="63" customWidth="1"/>
    <col min="11262" max="11262" width="9" style="63" customWidth="1"/>
    <col min="11263" max="11263" width="10.42578125" style="63" customWidth="1"/>
    <col min="11264" max="11264" width="12.7109375" style="63" customWidth="1"/>
    <col min="11265" max="11265" width="11.42578125" style="63" customWidth="1"/>
    <col min="11266" max="11515" width="8.7109375" style="63"/>
    <col min="11516" max="11516" width="35.7109375" style="63" customWidth="1"/>
    <col min="11517" max="11517" width="11.42578125" style="63" customWidth="1"/>
    <col min="11518" max="11518" width="9" style="63" customWidth="1"/>
    <col min="11519" max="11519" width="10.42578125" style="63" customWidth="1"/>
    <col min="11520" max="11520" width="12.7109375" style="63" customWidth="1"/>
    <col min="11521" max="11521" width="11.42578125" style="63" customWidth="1"/>
    <col min="11522" max="11771" width="8.7109375" style="63"/>
    <col min="11772" max="11772" width="35.7109375" style="63" customWidth="1"/>
    <col min="11773" max="11773" width="11.42578125" style="63" customWidth="1"/>
    <col min="11774" max="11774" width="9" style="63" customWidth="1"/>
    <col min="11775" max="11775" width="10.42578125" style="63" customWidth="1"/>
    <col min="11776" max="11776" width="12.7109375" style="63" customWidth="1"/>
    <col min="11777" max="11777" width="11.42578125" style="63" customWidth="1"/>
    <col min="11778" max="12027" width="8.7109375" style="63"/>
    <col min="12028" max="12028" width="35.7109375" style="63" customWidth="1"/>
    <col min="12029" max="12029" width="11.42578125" style="63" customWidth="1"/>
    <col min="12030" max="12030" width="9" style="63" customWidth="1"/>
    <col min="12031" max="12031" width="10.42578125" style="63" customWidth="1"/>
    <col min="12032" max="12032" width="12.7109375" style="63" customWidth="1"/>
    <col min="12033" max="12033" width="11.42578125" style="63" customWidth="1"/>
    <col min="12034" max="12283" width="8.7109375" style="63"/>
    <col min="12284" max="12284" width="35.7109375" style="63" customWidth="1"/>
    <col min="12285" max="12285" width="11.42578125" style="63" customWidth="1"/>
    <col min="12286" max="12286" width="9" style="63" customWidth="1"/>
    <col min="12287" max="12287" width="10.42578125" style="63" customWidth="1"/>
    <col min="12288" max="12288" width="12.7109375" style="63" customWidth="1"/>
    <col min="12289" max="12289" width="11.42578125" style="63" customWidth="1"/>
    <col min="12290" max="12539" width="8.7109375" style="63"/>
    <col min="12540" max="12540" width="35.7109375" style="63" customWidth="1"/>
    <col min="12541" max="12541" width="11.42578125" style="63" customWidth="1"/>
    <col min="12542" max="12542" width="9" style="63" customWidth="1"/>
    <col min="12543" max="12543" width="10.42578125" style="63" customWidth="1"/>
    <col min="12544" max="12544" width="12.7109375" style="63" customWidth="1"/>
    <col min="12545" max="12545" width="11.42578125" style="63" customWidth="1"/>
    <col min="12546" max="12795" width="8.7109375" style="63"/>
    <col min="12796" max="12796" width="35.7109375" style="63" customWidth="1"/>
    <col min="12797" max="12797" width="11.42578125" style="63" customWidth="1"/>
    <col min="12798" max="12798" width="9" style="63" customWidth="1"/>
    <col min="12799" max="12799" width="10.42578125" style="63" customWidth="1"/>
    <col min="12800" max="12800" width="12.7109375" style="63" customWidth="1"/>
    <col min="12801" max="12801" width="11.42578125" style="63" customWidth="1"/>
    <col min="12802" max="13051" width="8.7109375" style="63"/>
    <col min="13052" max="13052" width="35.7109375" style="63" customWidth="1"/>
    <col min="13053" max="13053" width="11.42578125" style="63" customWidth="1"/>
    <col min="13054" max="13054" width="9" style="63" customWidth="1"/>
    <col min="13055" max="13055" width="10.42578125" style="63" customWidth="1"/>
    <col min="13056" max="13056" width="12.7109375" style="63" customWidth="1"/>
    <col min="13057" max="13057" width="11.42578125" style="63" customWidth="1"/>
    <col min="13058" max="13307" width="8.7109375" style="63"/>
    <col min="13308" max="13308" width="35.7109375" style="63" customWidth="1"/>
    <col min="13309" max="13309" width="11.42578125" style="63" customWidth="1"/>
    <col min="13310" max="13310" width="9" style="63" customWidth="1"/>
    <col min="13311" max="13311" width="10.42578125" style="63" customWidth="1"/>
    <col min="13312" max="13312" width="12.7109375" style="63" customWidth="1"/>
    <col min="13313" max="13313" width="11.42578125" style="63" customWidth="1"/>
    <col min="13314" max="13563" width="8.7109375" style="63"/>
    <col min="13564" max="13564" width="35.7109375" style="63" customWidth="1"/>
    <col min="13565" max="13565" width="11.42578125" style="63" customWidth="1"/>
    <col min="13566" max="13566" width="9" style="63" customWidth="1"/>
    <col min="13567" max="13567" width="10.42578125" style="63" customWidth="1"/>
    <col min="13568" max="13568" width="12.7109375" style="63" customWidth="1"/>
    <col min="13569" max="13569" width="11.42578125" style="63" customWidth="1"/>
    <col min="13570" max="13819" width="8.7109375" style="63"/>
    <col min="13820" max="13820" width="35.7109375" style="63" customWidth="1"/>
    <col min="13821" max="13821" width="11.42578125" style="63" customWidth="1"/>
    <col min="13822" max="13822" width="9" style="63" customWidth="1"/>
    <col min="13823" max="13823" width="10.42578125" style="63" customWidth="1"/>
    <col min="13824" max="13824" width="12.7109375" style="63" customWidth="1"/>
    <col min="13825" max="13825" width="11.42578125" style="63" customWidth="1"/>
    <col min="13826" max="14075" width="8.7109375" style="63"/>
    <col min="14076" max="14076" width="35.7109375" style="63" customWidth="1"/>
    <col min="14077" max="14077" width="11.42578125" style="63" customWidth="1"/>
    <col min="14078" max="14078" width="9" style="63" customWidth="1"/>
    <col min="14079" max="14079" width="10.42578125" style="63" customWidth="1"/>
    <col min="14080" max="14080" width="12.7109375" style="63" customWidth="1"/>
    <col min="14081" max="14081" width="11.42578125" style="63" customWidth="1"/>
    <col min="14082" max="14331" width="8.7109375" style="63"/>
    <col min="14332" max="14332" width="35.7109375" style="63" customWidth="1"/>
    <col min="14333" max="14333" width="11.42578125" style="63" customWidth="1"/>
    <col min="14334" max="14334" width="9" style="63" customWidth="1"/>
    <col min="14335" max="14335" width="10.42578125" style="63" customWidth="1"/>
    <col min="14336" max="14336" width="12.7109375" style="63" customWidth="1"/>
    <col min="14337" max="14337" width="11.42578125" style="63" customWidth="1"/>
    <col min="14338" max="14587" width="8.7109375" style="63"/>
    <col min="14588" max="14588" width="35.7109375" style="63" customWidth="1"/>
    <col min="14589" max="14589" width="11.42578125" style="63" customWidth="1"/>
    <col min="14590" max="14590" width="9" style="63" customWidth="1"/>
    <col min="14591" max="14591" width="10.42578125" style="63" customWidth="1"/>
    <col min="14592" max="14592" width="12.7109375" style="63" customWidth="1"/>
    <col min="14593" max="14593" width="11.42578125" style="63" customWidth="1"/>
    <col min="14594" max="14843" width="8.7109375" style="63"/>
    <col min="14844" max="14844" width="35.7109375" style="63" customWidth="1"/>
    <col min="14845" max="14845" width="11.42578125" style="63" customWidth="1"/>
    <col min="14846" max="14846" width="9" style="63" customWidth="1"/>
    <col min="14847" max="14847" width="10.42578125" style="63" customWidth="1"/>
    <col min="14848" max="14848" width="12.7109375" style="63" customWidth="1"/>
    <col min="14849" max="14849" width="11.42578125" style="63" customWidth="1"/>
    <col min="14850" max="15099" width="8.7109375" style="63"/>
    <col min="15100" max="15100" width="35.7109375" style="63" customWidth="1"/>
    <col min="15101" max="15101" width="11.42578125" style="63" customWidth="1"/>
    <col min="15102" max="15102" width="9" style="63" customWidth="1"/>
    <col min="15103" max="15103" width="10.42578125" style="63" customWidth="1"/>
    <col min="15104" max="15104" width="12.7109375" style="63" customWidth="1"/>
    <col min="15105" max="15105" width="11.42578125" style="63" customWidth="1"/>
    <col min="15106" max="15355" width="8.7109375" style="63"/>
    <col min="15356" max="15356" width="35.7109375" style="63" customWidth="1"/>
    <col min="15357" max="15357" width="11.42578125" style="63" customWidth="1"/>
    <col min="15358" max="15358" width="9" style="63" customWidth="1"/>
    <col min="15359" max="15359" width="10.42578125" style="63" customWidth="1"/>
    <col min="15360" max="15360" width="12.7109375" style="63" customWidth="1"/>
    <col min="15361" max="15361" width="11.42578125" style="63" customWidth="1"/>
    <col min="15362" max="15611" width="8.7109375" style="63"/>
    <col min="15612" max="15612" width="35.7109375" style="63" customWidth="1"/>
    <col min="15613" max="15613" width="11.42578125" style="63" customWidth="1"/>
    <col min="15614" max="15614" width="9" style="63" customWidth="1"/>
    <col min="15615" max="15615" width="10.42578125" style="63" customWidth="1"/>
    <col min="15616" max="15616" width="12.7109375" style="63" customWidth="1"/>
    <col min="15617" max="15617" width="11.42578125" style="63" customWidth="1"/>
    <col min="15618" max="15867" width="8.7109375" style="63"/>
    <col min="15868" max="15868" width="35.7109375" style="63" customWidth="1"/>
    <col min="15869" max="15869" width="11.42578125" style="63" customWidth="1"/>
    <col min="15870" max="15870" width="9" style="63" customWidth="1"/>
    <col min="15871" max="15871" width="10.42578125" style="63" customWidth="1"/>
    <col min="15872" max="15872" width="12.7109375" style="63" customWidth="1"/>
    <col min="15873" max="15873" width="11.42578125" style="63" customWidth="1"/>
    <col min="15874" max="16123" width="8.7109375" style="63"/>
    <col min="16124" max="16124" width="35.7109375" style="63" customWidth="1"/>
    <col min="16125" max="16125" width="11.42578125" style="63" customWidth="1"/>
    <col min="16126" max="16126" width="9" style="63" customWidth="1"/>
    <col min="16127" max="16127" width="10.42578125" style="63" customWidth="1"/>
    <col min="16128" max="16128" width="12.7109375" style="63" customWidth="1"/>
    <col min="16129" max="16129" width="11.42578125" style="63" customWidth="1"/>
    <col min="16130" max="16384" width="8.7109375" style="63"/>
  </cols>
  <sheetData>
    <row r="1" spans="1:6" ht="39" customHeight="1">
      <c r="A1" s="1181" t="s">
        <v>578</v>
      </c>
      <c r="B1" s="1181"/>
      <c r="C1" s="1181"/>
      <c r="D1" s="1181"/>
    </row>
    <row r="2" spans="1:6" ht="27.75" customHeight="1">
      <c r="A2" s="521"/>
      <c r="B2" s="522" t="s">
        <v>61</v>
      </c>
      <c r="C2" s="522" t="s">
        <v>62</v>
      </c>
      <c r="D2" s="522" t="s">
        <v>63</v>
      </c>
      <c r="F2" s="162"/>
    </row>
    <row r="3" spans="1:6">
      <c r="A3" s="79" t="s">
        <v>64</v>
      </c>
      <c r="B3" s="80">
        <v>0.70430672713125353</v>
      </c>
      <c r="C3" s="80">
        <v>0.62519927326735258</v>
      </c>
      <c r="D3" s="80">
        <v>0.70680537916693242</v>
      </c>
    </row>
    <row r="4" spans="1:6">
      <c r="A4" s="79" t="s">
        <v>65</v>
      </c>
      <c r="B4" s="80">
        <v>0.11782453823311628</v>
      </c>
      <c r="C4" s="80">
        <v>8.6395290323288507E-2</v>
      </c>
      <c r="D4" s="80">
        <v>5.2767567662059006E-2</v>
      </c>
    </row>
    <row r="5" spans="1:6">
      <c r="A5" s="79" t="s">
        <v>66</v>
      </c>
      <c r="B5" s="80">
        <v>4.4305380247811027E-2</v>
      </c>
      <c r="C5" s="80">
        <v>6.7518459761594873E-2</v>
      </c>
      <c r="D5" s="80">
        <v>4.6974767548283607E-2</v>
      </c>
    </row>
    <row r="6" spans="1:6">
      <c r="A6" s="81" t="s">
        <v>67</v>
      </c>
      <c r="B6" s="82">
        <v>0.13356335438781911</v>
      </c>
      <c r="C6" s="82">
        <v>0.22088697664776402</v>
      </c>
      <c r="D6" s="82">
        <v>0.19345228562272493</v>
      </c>
      <c r="E6" s="83"/>
      <c r="F6" s="83"/>
    </row>
    <row r="7" spans="1:6">
      <c r="A7" s="84"/>
      <c r="B7" s="85"/>
      <c r="C7" s="85"/>
      <c r="D7" s="85"/>
      <c r="E7" s="83"/>
      <c r="F7" s="83"/>
    </row>
    <row r="8" spans="1:6" ht="84.75" customHeight="1">
      <c r="A8" s="1182" t="s">
        <v>613</v>
      </c>
      <c r="B8" s="1182"/>
      <c r="C8" s="1182"/>
      <c r="D8" s="1182"/>
      <c r="E8" s="83"/>
      <c r="F8" s="83"/>
    </row>
    <row r="9" spans="1:6">
      <c r="A9" s="84"/>
      <c r="B9" s="85"/>
      <c r="C9" s="85"/>
      <c r="D9" s="85"/>
      <c r="E9" s="83"/>
      <c r="F9" s="83"/>
    </row>
    <row r="10" spans="1:6" ht="84" customHeight="1">
      <c r="A10" s="1182" t="s">
        <v>614</v>
      </c>
      <c r="B10" s="1182"/>
      <c r="C10" s="1182"/>
      <c r="D10" s="1182"/>
      <c r="E10" s="83"/>
      <c r="F10" s="83"/>
    </row>
    <row r="11" spans="1:6">
      <c r="A11" s="84"/>
      <c r="B11" s="85"/>
      <c r="C11" s="85"/>
      <c r="D11" s="85"/>
      <c r="E11" s="83"/>
      <c r="F11" s="83"/>
    </row>
    <row r="12" spans="1:6">
      <c r="A12" s="583" t="s">
        <v>537</v>
      </c>
      <c r="B12" s="85"/>
      <c r="C12" s="85"/>
      <c r="D12" s="85"/>
      <c r="E12" s="83"/>
      <c r="F12" s="83"/>
    </row>
    <row r="13" spans="1:6" ht="15.75" customHeight="1">
      <c r="A13" s="86"/>
    </row>
  </sheetData>
  <mergeCells count="3">
    <mergeCell ref="A1:D1"/>
    <mergeCell ref="A8:D8"/>
    <mergeCell ref="A10:D10"/>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5FEE-D3B9-4A89-9FDA-DD9E4BE789D8}">
  <dimension ref="A1:L12"/>
  <sheetViews>
    <sheetView zoomScale="90" zoomScaleNormal="90" workbookViewId="0">
      <selection sqref="A1:L1"/>
    </sheetView>
  </sheetViews>
  <sheetFormatPr defaultColWidth="11.85546875" defaultRowHeight="12.75"/>
  <cols>
    <col min="1" max="1" width="9" style="177" customWidth="1"/>
    <col min="2" max="2" width="11.7109375" style="179" customWidth="1"/>
    <col min="3" max="3" width="10.7109375" style="179" customWidth="1"/>
    <col min="4" max="4" width="4" style="179" customWidth="1"/>
    <col min="5" max="6" width="11.7109375" style="179" customWidth="1"/>
    <col min="7" max="7" width="3.42578125" style="179" customWidth="1"/>
    <col min="8" max="8" width="14.42578125" style="176" customWidth="1"/>
    <col min="9" max="9" width="11.7109375" style="176" customWidth="1"/>
    <col min="10" max="10" width="4.28515625" style="176" customWidth="1"/>
    <col min="11" max="12" width="11.7109375" style="176" customWidth="1"/>
    <col min="13" max="15" width="20.7109375" style="176" customWidth="1"/>
    <col min="16" max="16" width="12.7109375" style="176" customWidth="1"/>
    <col min="17" max="248" width="9" style="176" customWidth="1"/>
    <col min="249" max="16384" width="11.85546875" style="176"/>
  </cols>
  <sheetData>
    <row r="1" spans="1:12" ht="37.5" customHeight="1">
      <c r="A1" s="1184" t="s">
        <v>788</v>
      </c>
      <c r="B1" s="1184"/>
      <c r="C1" s="1184"/>
      <c r="D1" s="1184"/>
      <c r="E1" s="1184"/>
      <c r="F1" s="1184"/>
      <c r="G1" s="1184"/>
      <c r="H1" s="1184"/>
      <c r="I1" s="1184"/>
      <c r="J1" s="1184"/>
      <c r="K1" s="1184"/>
      <c r="L1" s="1184"/>
    </row>
    <row r="2" spans="1:12" ht="51" customHeight="1">
      <c r="A2" s="634"/>
      <c r="B2" s="1185" t="s">
        <v>217</v>
      </c>
      <c r="C2" s="1185"/>
      <c r="D2" s="635"/>
      <c r="E2" s="1186" t="s">
        <v>218</v>
      </c>
      <c r="F2" s="1186"/>
      <c r="G2" s="636"/>
      <c r="H2" s="1186" t="s">
        <v>219</v>
      </c>
      <c r="I2" s="1186"/>
      <c r="J2" s="636"/>
      <c r="K2" s="1186" t="s">
        <v>220</v>
      </c>
      <c r="L2" s="1186"/>
    </row>
    <row r="3" spans="1:12">
      <c r="A3" s="637"/>
      <c r="B3" s="638" t="s">
        <v>221</v>
      </c>
      <c r="C3" s="638" t="s">
        <v>222</v>
      </c>
      <c r="D3" s="638"/>
      <c r="E3" s="638" t="s">
        <v>221</v>
      </c>
      <c r="F3" s="638" t="s">
        <v>222</v>
      </c>
      <c r="G3" s="638"/>
      <c r="H3" s="638" t="s">
        <v>221</v>
      </c>
      <c r="I3" s="638" t="s">
        <v>222</v>
      </c>
      <c r="J3" s="638"/>
      <c r="K3" s="638" t="s">
        <v>221</v>
      </c>
      <c r="L3" s="638" t="s">
        <v>222</v>
      </c>
    </row>
    <row r="4" spans="1:12">
      <c r="A4" s="639">
        <v>2014</v>
      </c>
      <c r="B4" s="640">
        <v>0.26919242273180455</v>
      </c>
      <c r="C4" s="640">
        <v>0.13125367863449089</v>
      </c>
      <c r="D4" s="640"/>
      <c r="E4" s="640">
        <v>0.41999002991026912</v>
      </c>
      <c r="F4" s="641">
        <v>0.63625662154208362</v>
      </c>
      <c r="G4" s="641"/>
      <c r="H4" s="641">
        <v>0.1784646061814556</v>
      </c>
      <c r="I4" s="641">
        <v>0.11241907004120072</v>
      </c>
      <c r="J4" s="641"/>
      <c r="K4" s="641">
        <v>0.13235294117647056</v>
      </c>
      <c r="L4" s="641">
        <v>0.12007062978222485</v>
      </c>
    </row>
    <row r="5" spans="1:12">
      <c r="A5" s="639">
        <v>2016</v>
      </c>
      <c r="B5" s="640">
        <v>0.40852751611303911</v>
      </c>
      <c r="C5" s="640">
        <v>0.23084245597334607</v>
      </c>
      <c r="D5" s="640"/>
      <c r="E5" s="640">
        <v>0.32705337960667652</v>
      </c>
      <c r="F5" s="641">
        <v>0.53641123274631131</v>
      </c>
      <c r="G5" s="641"/>
      <c r="H5" s="641">
        <v>0.13121798049909103</v>
      </c>
      <c r="I5" s="641">
        <v>9.4240837696335081E-2</v>
      </c>
      <c r="J5" s="641"/>
      <c r="K5" s="641">
        <v>0.13320112378119317</v>
      </c>
      <c r="L5" s="641">
        <v>0.13850547358400764</v>
      </c>
    </row>
    <row r="6" spans="1:12">
      <c r="A6" s="642">
        <v>2018</v>
      </c>
      <c r="B6" s="643">
        <v>0.48966733870967744</v>
      </c>
      <c r="C6" s="643">
        <v>0.29033613445378154</v>
      </c>
      <c r="D6" s="643"/>
      <c r="E6" s="643">
        <v>0.25919858870967738</v>
      </c>
      <c r="F6" s="644">
        <v>0.4663865546218488</v>
      </c>
      <c r="G6" s="644"/>
      <c r="H6" s="644">
        <v>0.12827620967741934</v>
      </c>
      <c r="I6" s="644">
        <v>0.10420168067226893</v>
      </c>
      <c r="J6" s="644"/>
      <c r="K6" s="644">
        <v>0.1228578629032258</v>
      </c>
      <c r="L6" s="644">
        <v>0.13907563025210085</v>
      </c>
    </row>
    <row r="7" spans="1:12">
      <c r="B7" s="177"/>
      <c r="C7" s="178"/>
      <c r="D7" s="178"/>
      <c r="E7" s="178"/>
      <c r="H7" s="179"/>
    </row>
    <row r="8" spans="1:12" ht="69" customHeight="1">
      <c r="A8" s="1183" t="s">
        <v>615</v>
      </c>
      <c r="B8" s="1183"/>
      <c r="C8" s="1183"/>
      <c r="D8" s="1183"/>
      <c r="E8" s="1183"/>
      <c r="F8" s="1183"/>
      <c r="G8" s="1183"/>
      <c r="H8" s="1183"/>
      <c r="I8" s="1183"/>
      <c r="J8" s="1183"/>
      <c r="K8" s="1183"/>
      <c r="L8" s="1183"/>
    </row>
    <row r="9" spans="1:12" s="179" customFormat="1">
      <c r="A9" s="177"/>
      <c r="B9" s="178"/>
      <c r="C9" s="178"/>
      <c r="D9" s="178"/>
      <c r="H9" s="176"/>
      <c r="I9" s="176"/>
      <c r="J9" s="176"/>
      <c r="K9" s="176"/>
      <c r="L9" s="176"/>
    </row>
    <row r="10" spans="1:12">
      <c r="A10" s="584" t="s">
        <v>579</v>
      </c>
    </row>
    <row r="12" spans="1:12">
      <c r="A12" s="584" t="s">
        <v>537</v>
      </c>
    </row>
  </sheetData>
  <mergeCells count="6">
    <mergeCell ref="A8:L8"/>
    <mergeCell ref="A1:L1"/>
    <mergeCell ref="B2:C2"/>
    <mergeCell ref="E2:F2"/>
    <mergeCell ref="H2:I2"/>
    <mergeCell ref="K2:L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63DB-14C4-4223-8AAE-8239D2B89303}">
  <sheetPr>
    <tabColor theme="5" tint="0.39997558519241921"/>
  </sheetPr>
  <dimension ref="A1:AJ42"/>
  <sheetViews>
    <sheetView zoomScale="80" zoomScaleNormal="80" workbookViewId="0">
      <selection activeCell="A2" sqref="A2"/>
    </sheetView>
  </sheetViews>
  <sheetFormatPr defaultRowHeight="12.75"/>
  <cols>
    <col min="1" max="1" width="24.5703125" customWidth="1"/>
    <col min="2" max="2" width="42.7109375" customWidth="1"/>
    <col min="3" max="19" width="9.140625" customWidth="1"/>
    <col min="30" max="30" width="11.42578125" customWidth="1"/>
  </cols>
  <sheetData>
    <row r="1" spans="1:34" ht="15.75">
      <c r="A1" s="115" t="s">
        <v>790</v>
      </c>
      <c r="B1" s="28"/>
      <c r="C1" s="28"/>
      <c r="D1" s="28"/>
      <c r="E1" s="28"/>
      <c r="F1" s="28"/>
      <c r="G1" s="28"/>
      <c r="H1" s="28"/>
      <c r="I1" s="28"/>
      <c r="J1" s="28"/>
      <c r="K1" s="28"/>
      <c r="L1" s="28"/>
      <c r="M1" s="28"/>
      <c r="N1" s="28"/>
      <c r="O1" s="28"/>
      <c r="P1" s="28"/>
      <c r="Q1" s="28"/>
      <c r="R1" s="28"/>
      <c r="S1" s="28"/>
      <c r="T1" s="352"/>
      <c r="U1" s="352"/>
      <c r="V1" s="352"/>
      <c r="W1" s="352"/>
      <c r="X1" s="352"/>
      <c r="Y1" s="352"/>
      <c r="Z1" s="352"/>
      <c r="AA1" s="352"/>
      <c r="AB1" s="352"/>
      <c r="AC1" s="352"/>
      <c r="AD1" s="352"/>
    </row>
    <row r="2" spans="1:34">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4">
      <c r="A3" s="359"/>
      <c r="B3" s="359"/>
      <c r="C3" s="357" t="s">
        <v>133</v>
      </c>
      <c r="D3" s="357" t="s">
        <v>134</v>
      </c>
      <c r="E3" s="357" t="s">
        <v>135</v>
      </c>
      <c r="F3" s="357" t="s">
        <v>136</v>
      </c>
      <c r="G3" s="357" t="s">
        <v>137</v>
      </c>
      <c r="H3" s="357" t="s">
        <v>55</v>
      </c>
      <c r="I3" s="357" t="s">
        <v>56</v>
      </c>
      <c r="J3" s="357" t="s">
        <v>8</v>
      </c>
      <c r="K3" s="357" t="s">
        <v>9</v>
      </c>
      <c r="L3" s="357" t="s">
        <v>10</v>
      </c>
      <c r="M3" s="357" t="s">
        <v>11</v>
      </c>
      <c r="N3" s="357" t="s">
        <v>12</v>
      </c>
      <c r="O3" s="357" t="s">
        <v>13</v>
      </c>
      <c r="P3" s="357" t="s">
        <v>14</v>
      </c>
      <c r="Q3" s="357" t="s">
        <v>15</v>
      </c>
      <c r="R3" s="357" t="s">
        <v>16</v>
      </c>
      <c r="S3" s="357" t="s">
        <v>17</v>
      </c>
      <c r="T3" s="357" t="s">
        <v>18</v>
      </c>
      <c r="U3" s="357" t="s">
        <v>19</v>
      </c>
      <c r="V3" s="357" t="s">
        <v>20</v>
      </c>
      <c r="W3" s="357" t="s">
        <v>21</v>
      </c>
      <c r="X3" s="357" t="s">
        <v>22</v>
      </c>
      <c r="Y3" s="357" t="s">
        <v>23</v>
      </c>
      <c r="Z3" s="357" t="s">
        <v>24</v>
      </c>
      <c r="AA3" s="357" t="s">
        <v>25</v>
      </c>
      <c r="AB3" s="357" t="s">
        <v>26</v>
      </c>
      <c r="AC3" s="357" t="s">
        <v>445</v>
      </c>
      <c r="AD3" s="357" t="s">
        <v>446</v>
      </c>
    </row>
    <row r="4" spans="1:34">
      <c r="A4" s="28" t="s">
        <v>447</v>
      </c>
      <c r="B4" s="28"/>
      <c r="C4" s="28"/>
      <c r="D4" s="28"/>
      <c r="E4" s="28"/>
      <c r="F4" s="28"/>
      <c r="G4" s="28"/>
      <c r="H4" s="28"/>
      <c r="I4" s="28"/>
      <c r="J4" s="28"/>
      <c r="K4" s="28"/>
      <c r="L4" s="28"/>
      <c r="M4" s="28"/>
      <c r="N4" s="28"/>
      <c r="O4" s="28"/>
      <c r="P4" s="28"/>
      <c r="Q4" s="28"/>
      <c r="R4" s="28"/>
      <c r="S4" s="28"/>
      <c r="T4" s="28" t="s">
        <v>2</v>
      </c>
      <c r="U4" s="28" t="s">
        <v>2</v>
      </c>
      <c r="V4" s="28"/>
      <c r="W4" s="28"/>
      <c r="X4" s="28"/>
      <c r="Y4" s="28"/>
      <c r="Z4" s="28"/>
      <c r="AA4" s="28"/>
      <c r="AB4" s="28"/>
      <c r="AC4" s="28"/>
      <c r="AD4" s="28"/>
    </row>
    <row r="5" spans="1:34">
      <c r="A5" s="28" t="s">
        <v>30</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row>
    <row r="6" spans="1:34">
      <c r="A6" s="28"/>
      <c r="B6" s="28" t="s">
        <v>152</v>
      </c>
      <c r="C6" s="118">
        <v>9264.3072496160257</v>
      </c>
      <c r="D6" s="118">
        <v>10410.958551392026</v>
      </c>
      <c r="E6" s="118">
        <v>10759.960399103942</v>
      </c>
      <c r="F6" s="118">
        <v>9585.3947155560254</v>
      </c>
      <c r="G6" s="118">
        <v>9104.3806131988676</v>
      </c>
      <c r="H6" s="118">
        <v>8782.9340557380983</v>
      </c>
      <c r="I6" s="118">
        <v>9011.9180288023435</v>
      </c>
      <c r="J6" s="118">
        <v>9655.84116133514</v>
      </c>
      <c r="K6" s="118">
        <v>10848.55177430364</v>
      </c>
      <c r="L6" s="118">
        <v>10585.122982543049</v>
      </c>
      <c r="M6" s="118">
        <v>11270.78631935546</v>
      </c>
      <c r="N6" s="118">
        <v>13756.411005854874</v>
      </c>
      <c r="O6" s="118">
        <v>15822.814429996382</v>
      </c>
      <c r="P6" s="118">
        <v>16915.254798993377</v>
      </c>
      <c r="Q6" s="118">
        <v>16995.359842087433</v>
      </c>
      <c r="R6" s="118">
        <v>15901.228383837522</v>
      </c>
      <c r="S6" s="118">
        <v>15417.688340471754</v>
      </c>
      <c r="T6" s="118">
        <v>17247.14862483168</v>
      </c>
      <c r="U6" s="118">
        <v>20355.152788961404</v>
      </c>
      <c r="V6" s="118">
        <v>34091.92190944052</v>
      </c>
      <c r="W6" s="118">
        <v>40058.585772956569</v>
      </c>
      <c r="X6" s="118">
        <v>36378.511662214674</v>
      </c>
      <c r="Y6" s="118">
        <v>34255.483009173739</v>
      </c>
      <c r="Z6" s="118">
        <v>32984.612796836409</v>
      </c>
      <c r="AA6" s="118">
        <v>31466.656449686689</v>
      </c>
      <c r="AB6" s="118">
        <v>29292.719585719991</v>
      </c>
      <c r="AC6" s="118">
        <v>27356.444687177518</v>
      </c>
      <c r="AD6" s="118">
        <v>28232.419757169999</v>
      </c>
      <c r="AE6" s="10"/>
      <c r="AF6" s="109"/>
      <c r="AG6" s="10"/>
      <c r="AH6" s="109"/>
    </row>
    <row r="7" spans="1:34">
      <c r="A7" s="28"/>
      <c r="B7" s="28" t="s">
        <v>153</v>
      </c>
      <c r="C7" s="118">
        <v>859.74512323619626</v>
      </c>
      <c r="D7" s="118">
        <v>933.93407466960355</v>
      </c>
      <c r="E7" s="118">
        <v>1009.7396366263345</v>
      </c>
      <c r="F7" s="118">
        <v>988.78456774238225</v>
      </c>
      <c r="G7" s="118">
        <v>960.9417526280323</v>
      </c>
      <c r="H7" s="118">
        <v>935.7727362622951</v>
      </c>
      <c r="I7" s="118">
        <v>909.20848388535035</v>
      </c>
      <c r="J7" s="118">
        <v>889.46539065420563</v>
      </c>
      <c r="K7" s="118">
        <v>920.62184704656863</v>
      </c>
      <c r="L7" s="118">
        <v>908.80510266346744</v>
      </c>
      <c r="M7" s="118">
        <v>879.47586696759242</v>
      </c>
      <c r="N7" s="118">
        <v>952.43129678873242</v>
      </c>
      <c r="O7" s="118">
        <v>984.99793282620772</v>
      </c>
      <c r="P7" s="118">
        <v>1010.5428958890701</v>
      </c>
      <c r="Q7" s="118">
        <v>995.41438518479401</v>
      </c>
      <c r="R7" s="118">
        <v>975.20788120777888</v>
      </c>
      <c r="S7" s="118">
        <v>927.1194570024569</v>
      </c>
      <c r="T7" s="118">
        <v>905.68904478658078</v>
      </c>
      <c r="U7" s="118">
        <v>842.72246662181078</v>
      </c>
      <c r="V7" s="118">
        <v>836.26511562983228</v>
      </c>
      <c r="W7" s="118">
        <v>850.33579704693807</v>
      </c>
      <c r="X7" s="118">
        <v>797.13586510388541</v>
      </c>
      <c r="Y7" s="118">
        <v>783.23848534290096</v>
      </c>
      <c r="Z7" s="118">
        <v>767.96425618589365</v>
      </c>
      <c r="AA7" s="118">
        <v>753.24222530954876</v>
      </c>
      <c r="AB7" s="118">
        <v>751.96711632740301</v>
      </c>
      <c r="AC7" s="118">
        <v>745.73842763051266</v>
      </c>
      <c r="AD7" s="118">
        <v>733.13</v>
      </c>
      <c r="AE7" s="10"/>
      <c r="AF7" s="109"/>
      <c r="AG7" s="10"/>
      <c r="AH7" s="109"/>
    </row>
    <row r="8" spans="1:34">
      <c r="A8" s="28"/>
      <c r="B8" s="28" t="s">
        <v>448</v>
      </c>
      <c r="C8" s="118">
        <v>110.45220376208589</v>
      </c>
      <c r="D8" s="118">
        <v>111.98341244610867</v>
      </c>
      <c r="E8" s="118">
        <v>124.44679112723132</v>
      </c>
      <c r="F8" s="118">
        <v>121.84522351724381</v>
      </c>
      <c r="G8" s="118">
        <v>119.34692524323449</v>
      </c>
      <c r="H8" s="118">
        <v>103.11059040082624</v>
      </c>
      <c r="I8" s="118">
        <v>49.607389035515929</v>
      </c>
      <c r="J8" s="118">
        <v>75.967263951165094</v>
      </c>
      <c r="K8" s="118">
        <v>37.233594505980392</v>
      </c>
      <c r="L8" s="118">
        <v>36.798064111049797</v>
      </c>
      <c r="M8" s="118">
        <v>56.663425925925921</v>
      </c>
      <c r="N8" s="118">
        <v>75.849183098591553</v>
      </c>
      <c r="O8" s="118">
        <v>90.280205602731826</v>
      </c>
      <c r="P8" s="118">
        <v>88.0837330102229</v>
      </c>
      <c r="Q8" s="118">
        <v>84.829775362333692</v>
      </c>
      <c r="R8" s="118">
        <v>81.433420233833729</v>
      </c>
      <c r="S8" s="118">
        <v>77.518700569002448</v>
      </c>
      <c r="T8" s="118">
        <v>76.058709271489533</v>
      </c>
      <c r="U8" s="118">
        <v>71.072471762288345</v>
      </c>
      <c r="V8" s="118">
        <v>71.653184212936097</v>
      </c>
      <c r="W8" s="118">
        <v>68.627490017448665</v>
      </c>
      <c r="X8" s="118">
        <v>0</v>
      </c>
      <c r="Y8" s="118">
        <v>0</v>
      </c>
      <c r="Z8" s="118">
        <v>0</v>
      </c>
      <c r="AA8" s="118">
        <v>0</v>
      </c>
      <c r="AB8" s="118">
        <v>0</v>
      </c>
      <c r="AC8" s="118">
        <v>0</v>
      </c>
      <c r="AD8" s="118">
        <v>0</v>
      </c>
      <c r="AE8" s="10"/>
      <c r="AF8" s="109"/>
      <c r="AG8" s="10"/>
      <c r="AH8" s="109"/>
    </row>
    <row r="9" spans="1:34">
      <c r="A9" s="28"/>
      <c r="B9" s="28"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291.09686486486481</v>
      </c>
      <c r="T9" s="118">
        <v>362.7609886945113</v>
      </c>
      <c r="U9" s="118">
        <v>377.909265598898</v>
      </c>
      <c r="V9" s="118">
        <v>544.4715557392351</v>
      </c>
      <c r="W9" s="118">
        <v>621.29839888812944</v>
      </c>
      <c r="X9" s="118">
        <v>0</v>
      </c>
      <c r="Y9" s="118">
        <v>0</v>
      </c>
      <c r="Z9" s="118">
        <v>0</v>
      </c>
      <c r="AA9" s="118">
        <v>0</v>
      </c>
      <c r="AB9" s="118">
        <v>0</v>
      </c>
      <c r="AC9" s="118">
        <v>0</v>
      </c>
      <c r="AD9" s="118">
        <v>0</v>
      </c>
      <c r="AE9" s="10"/>
      <c r="AF9" s="109"/>
      <c r="AG9" s="10"/>
      <c r="AH9" s="109"/>
    </row>
    <row r="10" spans="1:34">
      <c r="A10" s="28"/>
      <c r="B10" s="28"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246.59031941031938</v>
      </c>
      <c r="T10" s="118">
        <v>240.75577130060154</v>
      </c>
      <c r="U10" s="118">
        <v>222.32822881765196</v>
      </c>
      <c r="V10" s="118">
        <v>408.06949584631604</v>
      </c>
      <c r="W10" s="118">
        <v>485.78820472208287</v>
      </c>
      <c r="X10" s="118">
        <v>0</v>
      </c>
      <c r="Y10" s="118">
        <v>0</v>
      </c>
      <c r="Z10" s="118">
        <v>0</v>
      </c>
      <c r="AA10" s="118">
        <v>0</v>
      </c>
      <c r="AB10" s="118">
        <v>0</v>
      </c>
      <c r="AC10" s="118">
        <v>0</v>
      </c>
      <c r="AD10" s="118">
        <v>0</v>
      </c>
      <c r="AE10" s="10"/>
      <c r="AF10" s="109"/>
      <c r="AG10" s="10"/>
      <c r="AH10" s="109"/>
    </row>
    <row r="11" spans="1:34">
      <c r="A11" s="28"/>
      <c r="B11" s="123" t="s">
        <v>529</v>
      </c>
      <c r="C11" s="118">
        <v>1189.9488856640637</v>
      </c>
      <c r="D11" s="118">
        <v>1432.4070554631564</v>
      </c>
      <c r="E11" s="118">
        <v>1526.4738066805721</v>
      </c>
      <c r="F11" s="118">
        <v>1641.6909795047038</v>
      </c>
      <c r="G11" s="118">
        <v>1565.3037110342764</v>
      </c>
      <c r="H11" s="118">
        <v>1514.2014163085987</v>
      </c>
      <c r="I11" s="118">
        <v>1443.4283355018365</v>
      </c>
      <c r="J11" s="118">
        <v>1419.5739055041761</v>
      </c>
      <c r="K11" s="118">
        <v>1586.7406616040444</v>
      </c>
      <c r="L11" s="118">
        <v>1510.7467061657753</v>
      </c>
      <c r="M11" s="118">
        <v>1691.9855919084712</v>
      </c>
      <c r="N11" s="118">
        <v>2012.7571375222285</v>
      </c>
      <c r="O11" s="118">
        <v>2427.7106542977044</v>
      </c>
      <c r="P11" s="118">
        <v>2758.3203091395553</v>
      </c>
      <c r="Q11" s="118">
        <v>2882.3638997424496</v>
      </c>
      <c r="R11" s="118">
        <v>2978.6860238539307</v>
      </c>
      <c r="S11" s="118">
        <v>2988.0691176013756</v>
      </c>
      <c r="T11" s="118">
        <v>3037.4539940748541</v>
      </c>
      <c r="U11" s="118">
        <v>3469.8597811445634</v>
      </c>
      <c r="V11" s="118">
        <v>7938.9377577186251</v>
      </c>
      <c r="W11" s="118">
        <v>9910.783439914987</v>
      </c>
      <c r="X11" s="118">
        <v>9739.2926253110854</v>
      </c>
      <c r="Y11" s="118">
        <v>11010.645776886511</v>
      </c>
      <c r="Z11" s="118">
        <v>10978.908826034731</v>
      </c>
      <c r="AA11" s="118">
        <v>10944.651418549905</v>
      </c>
      <c r="AB11" s="118">
        <v>11030.88501802686</v>
      </c>
      <c r="AC11" s="118">
        <v>10434.94195258507</v>
      </c>
      <c r="AD11" s="118">
        <v>10835.989325722026</v>
      </c>
      <c r="AE11" s="10"/>
      <c r="AF11" s="109"/>
      <c r="AG11" s="10"/>
      <c r="AH11" s="109"/>
    </row>
    <row r="12" spans="1:34">
      <c r="A12" s="125"/>
      <c r="B12" s="125" t="s">
        <v>158</v>
      </c>
      <c r="C12" s="202">
        <v>11424.453462278372</v>
      </c>
      <c r="D12" s="202">
        <v>12889.283093970895</v>
      </c>
      <c r="E12" s="202">
        <v>13420.620633538081</v>
      </c>
      <c r="F12" s="202">
        <v>12337.715486320356</v>
      </c>
      <c r="G12" s="202">
        <v>11749.973002104411</v>
      </c>
      <c r="H12" s="202">
        <v>11336.018798709818</v>
      </c>
      <c r="I12" s="202">
        <v>11414.162237225046</v>
      </c>
      <c r="J12" s="202">
        <v>12040.847721444687</v>
      </c>
      <c r="K12" s="202">
        <v>13393.147877460233</v>
      </c>
      <c r="L12" s="202">
        <v>13041.472855483342</v>
      </c>
      <c r="M12" s="202">
        <v>13898.91120415745</v>
      </c>
      <c r="N12" s="202">
        <v>16797.448623264427</v>
      </c>
      <c r="O12" s="202">
        <v>19325.803222723029</v>
      </c>
      <c r="P12" s="202">
        <v>20772.201737032225</v>
      </c>
      <c r="Q12" s="202">
        <v>20957.967902377011</v>
      </c>
      <c r="R12" s="202">
        <v>19936.555709133063</v>
      </c>
      <c r="S12" s="202">
        <v>19948.082799919772</v>
      </c>
      <c r="T12" s="202">
        <v>21869.867132959716</v>
      </c>
      <c r="U12" s="202">
        <v>25339.045002906612</v>
      </c>
      <c r="V12" s="202">
        <v>43891.319018587456</v>
      </c>
      <c r="W12" s="202">
        <v>51995.419103546155</v>
      </c>
      <c r="X12" s="202">
        <v>46914.940152629642</v>
      </c>
      <c r="Y12" s="202">
        <v>46049.367271403156</v>
      </c>
      <c r="Z12" s="202">
        <v>44731.485879057029</v>
      </c>
      <c r="AA12" s="202">
        <v>43164.550093546146</v>
      </c>
      <c r="AB12" s="202">
        <v>41075.571720074251</v>
      </c>
      <c r="AC12" s="202">
        <v>38537.125067393099</v>
      </c>
      <c r="AD12" s="202">
        <v>39801.539082892028</v>
      </c>
      <c r="AE12" s="10"/>
      <c r="AF12" s="109"/>
      <c r="AG12" s="10"/>
      <c r="AH12" s="109"/>
    </row>
    <row r="13" spans="1:34">
      <c r="A13" s="28" t="s">
        <v>170</v>
      </c>
      <c r="B13" s="2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0"/>
      <c r="AF13" s="109"/>
      <c r="AG13" s="10"/>
      <c r="AH13" s="109"/>
    </row>
    <row r="14" spans="1:34">
      <c r="A14" s="28"/>
      <c r="B14" s="28" t="s">
        <v>39</v>
      </c>
      <c r="C14" s="118">
        <v>1391.8186556441717</v>
      </c>
      <c r="D14" s="118">
        <v>1332.5488450513953</v>
      </c>
      <c r="E14" s="118">
        <v>1291.7662113594306</v>
      </c>
      <c r="F14" s="118">
        <v>1256.8777887534627</v>
      </c>
      <c r="G14" s="118">
        <v>1286.9393019811321</v>
      </c>
      <c r="H14" s="118">
        <v>1349.4129216393442</v>
      </c>
      <c r="I14" s="118">
        <v>1300.9070629327261</v>
      </c>
      <c r="J14" s="118">
        <v>1312.4724149186043</v>
      </c>
      <c r="K14" s="118">
        <v>1294.9325656635174</v>
      </c>
      <c r="L14" s="118">
        <v>1304.0955794721058</v>
      </c>
      <c r="M14" s="118">
        <v>1291.6409325879397</v>
      </c>
      <c r="N14" s="118">
        <v>1347.4657934393015</v>
      </c>
      <c r="O14" s="118">
        <v>1535.9803086473514</v>
      </c>
      <c r="P14" s="118">
        <v>1652.5729663080699</v>
      </c>
      <c r="Q14" s="118">
        <v>1614.0836200823126</v>
      </c>
      <c r="R14" s="118">
        <v>1521.6627169664787</v>
      </c>
      <c r="S14" s="118">
        <v>1501.6650291955675</v>
      </c>
      <c r="T14" s="118">
        <v>1278.129830316353</v>
      </c>
      <c r="U14" s="118">
        <v>843.7770320915439</v>
      </c>
      <c r="V14" s="118">
        <v>743.83816104957873</v>
      </c>
      <c r="W14" s="118">
        <v>757.16038282459942</v>
      </c>
      <c r="X14" s="118">
        <v>815.22345259108261</v>
      </c>
      <c r="Y14" s="118">
        <v>850.67258462806353</v>
      </c>
      <c r="Z14" s="118">
        <v>961.19125901663199</v>
      </c>
      <c r="AA14" s="118">
        <v>927.36952391993543</v>
      </c>
      <c r="AB14" s="118">
        <v>829.21734365701468</v>
      </c>
      <c r="AC14" s="118">
        <v>697.22886782034755</v>
      </c>
      <c r="AD14" s="118">
        <v>620.87296829812328</v>
      </c>
      <c r="AE14" s="10"/>
      <c r="AF14" s="109"/>
      <c r="AG14" s="10"/>
      <c r="AH14" s="109"/>
    </row>
    <row r="15" spans="1:34">
      <c r="A15" s="28"/>
      <c r="B15" s="28" t="s">
        <v>160</v>
      </c>
      <c r="C15" s="118">
        <v>11555.552318226313</v>
      </c>
      <c r="D15" s="118">
        <v>11952.21408086038</v>
      </c>
      <c r="E15" s="118">
        <v>11727.644254110939</v>
      </c>
      <c r="F15" s="118">
        <v>14770.719768047538</v>
      </c>
      <c r="G15" s="118">
        <v>15798.307762920311</v>
      </c>
      <c r="H15" s="118">
        <v>16969.196997253221</v>
      </c>
      <c r="I15" s="118">
        <v>17584.337316495159</v>
      </c>
      <c r="J15" s="118">
        <v>17464.016793198294</v>
      </c>
      <c r="K15" s="118">
        <v>17249.21937211663</v>
      </c>
      <c r="L15" s="118">
        <v>16614.587002258238</v>
      </c>
      <c r="M15" s="118">
        <v>16132.540424543877</v>
      </c>
      <c r="N15" s="118">
        <v>16649.017810083787</v>
      </c>
      <c r="O15" s="118">
        <v>18264.01016716431</v>
      </c>
      <c r="P15" s="118">
        <v>20089.83294274412</v>
      </c>
      <c r="Q15" s="118">
        <v>21012.51782789451</v>
      </c>
      <c r="R15" s="118">
        <v>20739.176394878774</v>
      </c>
      <c r="S15" s="118">
        <v>20261.424256329788</v>
      </c>
      <c r="T15" s="118">
        <v>23933.222989827951</v>
      </c>
      <c r="U15" s="118">
        <v>25973.702616306615</v>
      </c>
      <c r="V15" s="118">
        <v>30906.866577228851</v>
      </c>
      <c r="W15" s="118">
        <v>32499.546377814415</v>
      </c>
      <c r="X15" s="118">
        <v>31392.338490577615</v>
      </c>
      <c r="Y15" s="118">
        <v>29703.639242930152</v>
      </c>
      <c r="Z15" s="118">
        <v>27709.496718672042</v>
      </c>
      <c r="AA15" s="118">
        <v>25338.278163830917</v>
      </c>
      <c r="AB15" s="118">
        <v>23544.658651871458</v>
      </c>
      <c r="AC15" s="118">
        <v>22026.390749052156</v>
      </c>
      <c r="AD15" s="118">
        <v>21004.840112974754</v>
      </c>
      <c r="AE15" s="10"/>
      <c r="AF15" s="109"/>
      <c r="AG15" s="10"/>
      <c r="AH15" s="109"/>
    </row>
    <row r="16" spans="1:34">
      <c r="A16" s="28"/>
      <c r="B16" s="28" t="s">
        <v>161</v>
      </c>
      <c r="C16" s="118">
        <v>0</v>
      </c>
      <c r="D16" s="118">
        <v>0</v>
      </c>
      <c r="E16" s="118">
        <v>278.78696739585189</v>
      </c>
      <c r="F16" s="118">
        <v>1705.392148279529</v>
      </c>
      <c r="G16" s="118">
        <v>6023.2451883340937</v>
      </c>
      <c r="H16" s="118">
        <v>7427.649637712052</v>
      </c>
      <c r="I16" s="118">
        <v>8531.4573691004334</v>
      </c>
      <c r="J16" s="118">
        <v>9297.5539708436154</v>
      </c>
      <c r="K16" s="118">
        <v>9588.4392461842162</v>
      </c>
      <c r="L16" s="118">
        <v>10419.658627405124</v>
      </c>
      <c r="M16" s="118">
        <v>10912.434243018866</v>
      </c>
      <c r="N16" s="118">
        <v>11979.730208140732</v>
      </c>
      <c r="O16" s="118">
        <v>13328.094676322922</v>
      </c>
      <c r="P16" s="118">
        <v>14857.488283007482</v>
      </c>
      <c r="Q16" s="118">
        <v>15902.957605515787</v>
      </c>
      <c r="R16" s="118">
        <v>16672.537370469796</v>
      </c>
      <c r="S16" s="118">
        <v>16410.185343396097</v>
      </c>
      <c r="T16" s="118">
        <v>17242.457964329245</v>
      </c>
      <c r="U16" s="118">
        <v>29075.03872207004</v>
      </c>
      <c r="V16" s="118">
        <v>35162.05632604711</v>
      </c>
      <c r="W16" s="118">
        <v>34457.839474271263</v>
      </c>
      <c r="X16" s="118">
        <v>33038.646793169995</v>
      </c>
      <c r="Y16" s="118">
        <v>31539.571219822254</v>
      </c>
      <c r="Z16" s="118">
        <v>29350.427313078111</v>
      </c>
      <c r="AA16" s="118">
        <v>26859.572519859656</v>
      </c>
      <c r="AB16" s="118">
        <v>24709.656016709439</v>
      </c>
      <c r="AC16" s="118">
        <v>23289.102936356958</v>
      </c>
      <c r="AD16" s="118">
        <v>21696.461524454222</v>
      </c>
      <c r="AE16" s="10"/>
      <c r="AF16" s="109"/>
      <c r="AG16" s="10"/>
      <c r="AH16" s="109"/>
    </row>
    <row r="17" spans="1:36">
      <c r="A17" s="28"/>
      <c r="B17" s="28" t="s">
        <v>162</v>
      </c>
      <c r="C17" s="118">
        <v>1547.3488759695119</v>
      </c>
      <c r="D17" s="118">
        <v>1804.762302363921</v>
      </c>
      <c r="E17" s="118">
        <v>1920.0892596884412</v>
      </c>
      <c r="F17" s="118">
        <v>2230.3486596090306</v>
      </c>
      <c r="G17" s="118">
        <v>2613.7152318306403</v>
      </c>
      <c r="H17" s="118">
        <v>3314.4120628988198</v>
      </c>
      <c r="I17" s="118">
        <v>3683.1642855235668</v>
      </c>
      <c r="J17" s="118">
        <v>4083.6743373367353</v>
      </c>
      <c r="K17" s="118">
        <v>4434.8478925724021</v>
      </c>
      <c r="L17" s="118">
        <v>4824.1228174549733</v>
      </c>
      <c r="M17" s="118">
        <v>5228.9906256486565</v>
      </c>
      <c r="N17" s="118">
        <v>5684.621088265927</v>
      </c>
      <c r="O17" s="118">
        <v>6611.0932673245425</v>
      </c>
      <c r="P17" s="118">
        <v>8296.3211544249589</v>
      </c>
      <c r="Q17" s="118">
        <v>9516.2786693984472</v>
      </c>
      <c r="R17" s="118">
        <v>10251.649614883429</v>
      </c>
      <c r="S17" s="118">
        <v>9780.3554656254837</v>
      </c>
      <c r="T17" s="118">
        <v>9042.6426144483266</v>
      </c>
      <c r="U17" s="118">
        <v>8555.7476478779427</v>
      </c>
      <c r="V17" s="118">
        <v>10119.687535544912</v>
      </c>
      <c r="W17" s="118">
        <v>11892.229330427437</v>
      </c>
      <c r="X17" s="118">
        <v>12001.333977499702</v>
      </c>
      <c r="Y17" s="118">
        <v>10493.42255880787</v>
      </c>
      <c r="Z17" s="118">
        <v>10776.145080908449</v>
      </c>
      <c r="AA17" s="118">
        <v>11010.384297385603</v>
      </c>
      <c r="AB17" s="118">
        <v>12269.106023364511</v>
      </c>
      <c r="AC17" s="118">
        <v>12783.559235139968</v>
      </c>
      <c r="AD17" s="118">
        <v>12816.815444316608</v>
      </c>
      <c r="AE17" s="10"/>
      <c r="AF17" s="109"/>
      <c r="AG17" s="10"/>
      <c r="AH17" s="109"/>
    </row>
    <row r="18" spans="1:36">
      <c r="A18" s="28"/>
      <c r="B18" s="28" t="s">
        <v>163</v>
      </c>
      <c r="C18" s="118">
        <v>0</v>
      </c>
      <c r="D18" s="118">
        <v>0</v>
      </c>
      <c r="E18" s="118">
        <v>0</v>
      </c>
      <c r="F18" s="118">
        <v>0</v>
      </c>
      <c r="G18" s="118">
        <v>0</v>
      </c>
      <c r="H18" s="118">
        <v>0</v>
      </c>
      <c r="I18" s="118">
        <v>0</v>
      </c>
      <c r="J18" s="118">
        <v>0</v>
      </c>
      <c r="K18" s="118">
        <v>0</v>
      </c>
      <c r="L18" s="118">
        <v>0</v>
      </c>
      <c r="M18" s="118">
        <v>0</v>
      </c>
      <c r="N18" s="118">
        <v>0</v>
      </c>
      <c r="O18" s="118">
        <v>0</v>
      </c>
      <c r="P18" s="118">
        <v>0</v>
      </c>
      <c r="Q18" s="118">
        <v>0</v>
      </c>
      <c r="R18" s="118">
        <v>0</v>
      </c>
      <c r="S18" s="118">
        <v>0</v>
      </c>
      <c r="T18" s="118">
        <v>0</v>
      </c>
      <c r="U18" s="118">
        <v>0</v>
      </c>
      <c r="V18" s="118">
        <v>0</v>
      </c>
      <c r="W18" s="118">
        <v>0</v>
      </c>
      <c r="X18" s="118">
        <v>0</v>
      </c>
      <c r="Y18" s="118">
        <v>0</v>
      </c>
      <c r="Z18" s="118">
        <v>0</v>
      </c>
      <c r="AA18" s="118">
        <v>0</v>
      </c>
      <c r="AB18" s="118">
        <v>0</v>
      </c>
      <c r="AC18" s="118">
        <v>0</v>
      </c>
      <c r="AD18" s="118">
        <v>0</v>
      </c>
      <c r="AE18" s="10"/>
      <c r="AF18" s="109"/>
      <c r="AG18" s="10"/>
      <c r="AH18" s="109"/>
    </row>
    <row r="19" spans="1:36">
      <c r="A19" s="125"/>
      <c r="B19" s="125" t="s">
        <v>164</v>
      </c>
      <c r="C19" s="202">
        <v>14494.719849839998</v>
      </c>
      <c r="D19" s="202">
        <v>15089.525228275696</v>
      </c>
      <c r="E19" s="202">
        <v>15218.286692554662</v>
      </c>
      <c r="F19" s="202">
        <v>19963.33836468956</v>
      </c>
      <c r="G19" s="202">
        <v>25722.207485066177</v>
      </c>
      <c r="H19" s="202">
        <v>29060.671619503439</v>
      </c>
      <c r="I19" s="202">
        <v>31099.866034051884</v>
      </c>
      <c r="J19" s="202">
        <v>32157.717516297249</v>
      </c>
      <c r="K19" s="202">
        <v>32567.439076536761</v>
      </c>
      <c r="L19" s="202">
        <v>33162.464026590445</v>
      </c>
      <c r="M19" s="202">
        <v>33565.60622579934</v>
      </c>
      <c r="N19" s="202">
        <v>35660.834899929745</v>
      </c>
      <c r="O19" s="202">
        <v>39739.178419459124</v>
      </c>
      <c r="P19" s="202">
        <v>44896.215346484627</v>
      </c>
      <c r="Q19" s="202">
        <v>48045.837722891054</v>
      </c>
      <c r="R19" s="202">
        <v>49185.026097198475</v>
      </c>
      <c r="S19" s="202">
        <v>47953.630094546941</v>
      </c>
      <c r="T19" s="202">
        <v>51496.453398921876</v>
      </c>
      <c r="U19" s="202">
        <v>64448.266018346141</v>
      </c>
      <c r="V19" s="202">
        <v>76932.448599870462</v>
      </c>
      <c r="W19" s="202">
        <v>79606.77556533771</v>
      </c>
      <c r="X19" s="202">
        <v>77247.542713838397</v>
      </c>
      <c r="Y19" s="202">
        <v>72587.30560618834</v>
      </c>
      <c r="Z19" s="202">
        <v>68797.260371675235</v>
      </c>
      <c r="AA19" s="202">
        <v>64135.60450499611</v>
      </c>
      <c r="AB19" s="202">
        <v>61352.638035602424</v>
      </c>
      <c r="AC19" s="202">
        <v>58796.28178836943</v>
      </c>
      <c r="AD19" s="202">
        <v>56138.990050043707</v>
      </c>
      <c r="AE19" s="10"/>
      <c r="AF19" s="109"/>
      <c r="AG19" s="10"/>
      <c r="AH19" s="109"/>
    </row>
    <row r="20" spans="1:36">
      <c r="A20" s="28" t="s">
        <v>165</v>
      </c>
      <c r="B20" s="28"/>
      <c r="C20" s="118">
        <v>1080.5758497404747</v>
      </c>
      <c r="D20" s="118">
        <v>980.26081536797699</v>
      </c>
      <c r="E20" s="118">
        <v>957.27137139528315</v>
      </c>
      <c r="F20" s="118">
        <v>944.40391251644121</v>
      </c>
      <c r="G20" s="118">
        <v>915.68741832316721</v>
      </c>
      <c r="H20" s="118">
        <v>891.70016802508792</v>
      </c>
      <c r="I20" s="118">
        <v>866.83962595859168</v>
      </c>
      <c r="J20" s="118">
        <v>1120.6667141704377</v>
      </c>
      <c r="K20" s="118">
        <v>1103.9247321971725</v>
      </c>
      <c r="L20" s="118">
        <v>1126.221987811382</v>
      </c>
      <c r="M20" s="118">
        <v>1179.44742444081</v>
      </c>
      <c r="N20" s="118">
        <v>1235.7262827272561</v>
      </c>
      <c r="O20" s="118">
        <v>1213.6494076122744</v>
      </c>
      <c r="P20" s="118">
        <v>1175.7439394253101</v>
      </c>
      <c r="Q20" s="118">
        <v>1135.4875891517363</v>
      </c>
      <c r="R20" s="118">
        <v>1090.4740631023562</v>
      </c>
      <c r="S20" s="118">
        <v>1034.4264503996799</v>
      </c>
      <c r="T20" s="118">
        <v>1012.8243632379484</v>
      </c>
      <c r="U20" s="118">
        <v>956.44220841317951</v>
      </c>
      <c r="V20" s="118">
        <v>974.49019907231434</v>
      </c>
      <c r="W20" s="118">
        <v>970.24573104141177</v>
      </c>
      <c r="X20" s="118">
        <v>941.12384588252348</v>
      </c>
      <c r="Y20" s="118">
        <v>921.65426750518725</v>
      </c>
      <c r="Z20" s="118">
        <v>918.89446701448617</v>
      </c>
      <c r="AA20" s="118">
        <v>901.95213765290669</v>
      </c>
      <c r="AB20" s="118">
        <v>901.06588552294807</v>
      </c>
      <c r="AC20" s="118">
        <v>873.80611328559428</v>
      </c>
      <c r="AD20" s="118">
        <v>859.03123440000002</v>
      </c>
      <c r="AE20" s="10"/>
      <c r="AF20" s="109"/>
      <c r="AG20" s="10"/>
      <c r="AH20" s="109"/>
    </row>
    <row r="21" spans="1:36">
      <c r="A21" s="28" t="s">
        <v>166</v>
      </c>
      <c r="B21" s="28"/>
      <c r="C21" s="118">
        <v>0</v>
      </c>
      <c r="D21" s="118">
        <v>0</v>
      </c>
      <c r="E21" s="118">
        <v>0</v>
      </c>
      <c r="F21" s="118">
        <v>0</v>
      </c>
      <c r="G21" s="118">
        <v>0</v>
      </c>
      <c r="H21" s="118">
        <v>0</v>
      </c>
      <c r="I21" s="118">
        <v>0</v>
      </c>
      <c r="J21" s="118">
        <v>2082.7504735584994</v>
      </c>
      <c r="K21" s="118">
        <v>4908.1742829471505</v>
      </c>
      <c r="L21" s="118">
        <v>5650.118657428905</v>
      </c>
      <c r="M21" s="118">
        <v>5608.830833399943</v>
      </c>
      <c r="N21" s="118">
        <v>6040.6958991276797</v>
      </c>
      <c r="O21" s="118">
        <v>6840.6765734479277</v>
      </c>
      <c r="P21" s="118">
        <v>7476.720974210587</v>
      </c>
      <c r="Q21" s="118">
        <v>7633.6619861031968</v>
      </c>
      <c r="R21" s="118">
        <v>7649.4639051790955</v>
      </c>
      <c r="S21" s="118">
        <v>7550.3663251101543</v>
      </c>
      <c r="T21" s="118">
        <v>7574.6059758328174</v>
      </c>
      <c r="U21" s="118">
        <v>11754.57138063923</v>
      </c>
      <c r="V21" s="118">
        <v>18637.837317162841</v>
      </c>
      <c r="W21" s="118">
        <v>21485.045794017991</v>
      </c>
      <c r="X21" s="118">
        <v>19887.277884402582</v>
      </c>
      <c r="Y21" s="118">
        <v>17909.560239891052</v>
      </c>
      <c r="Z21" s="118">
        <v>17612.842909125156</v>
      </c>
      <c r="AA21" s="118">
        <v>16848.057860230849</v>
      </c>
      <c r="AB21" s="118">
        <v>16026.162621200569</v>
      </c>
      <c r="AC21" s="118">
        <v>15467.636806608851</v>
      </c>
      <c r="AD21" s="118">
        <v>15460.9</v>
      </c>
      <c r="AE21" s="10"/>
      <c r="AF21" s="109"/>
      <c r="AG21" s="10"/>
      <c r="AH21" s="109"/>
    </row>
    <row r="22" spans="1:36" s="360" customFormat="1">
      <c r="A22" s="125" t="s">
        <v>452</v>
      </c>
      <c r="B22" s="125"/>
      <c r="C22" s="202">
        <v>26999.749161858846</v>
      </c>
      <c r="D22" s="202">
        <v>28959.069137614566</v>
      </c>
      <c r="E22" s="202">
        <v>29596.178697488027</v>
      </c>
      <c r="F22" s="202">
        <v>33245.457763526356</v>
      </c>
      <c r="G22" s="202">
        <v>38387.86790549376</v>
      </c>
      <c r="H22" s="202">
        <v>41288.390586238347</v>
      </c>
      <c r="I22" s="202">
        <v>43380.867897235519</v>
      </c>
      <c r="J22" s="202">
        <v>47401.982425470873</v>
      </c>
      <c r="K22" s="202">
        <v>51972.685969141312</v>
      </c>
      <c r="L22" s="202">
        <v>52980.277527314072</v>
      </c>
      <c r="M22" s="202">
        <v>54252.795687797545</v>
      </c>
      <c r="N22" s="202">
        <v>59734.705705049106</v>
      </c>
      <c r="O22" s="202">
        <v>67119.307623242363</v>
      </c>
      <c r="P22" s="202">
        <v>74320.881997152756</v>
      </c>
      <c r="Q22" s="202">
        <v>77772.955200522993</v>
      </c>
      <c r="R22" s="202">
        <v>77861.519774613</v>
      </c>
      <c r="S22" s="202">
        <v>76486.505669976541</v>
      </c>
      <c r="T22" s="202">
        <v>81953.750870952354</v>
      </c>
      <c r="U22" s="202">
        <v>102498.32461030516</v>
      </c>
      <c r="V22" s="202">
        <v>140436.09513469308</v>
      </c>
      <c r="W22" s="202">
        <v>154057.48619394327</v>
      </c>
      <c r="X22" s="202">
        <v>144990.88459675314</v>
      </c>
      <c r="Y22" s="202">
        <v>137467.88738498773</v>
      </c>
      <c r="Z22" s="202">
        <v>132060.48362687189</v>
      </c>
      <c r="AA22" s="202">
        <v>125050.16459642601</v>
      </c>
      <c r="AB22" s="202">
        <v>119355.43826240019</v>
      </c>
      <c r="AC22" s="202">
        <v>113674.84977565697</v>
      </c>
      <c r="AD22" s="202">
        <v>112260.46036733573</v>
      </c>
      <c r="AE22" s="575"/>
      <c r="AF22" s="109"/>
      <c r="AG22" s="10"/>
      <c r="AH22" s="109"/>
      <c r="AI22"/>
    </row>
    <row r="23" spans="1:36">
      <c r="A23" s="28"/>
      <c r="B23" s="2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0"/>
      <c r="AF23" s="109"/>
      <c r="AG23" s="10"/>
      <c r="AH23" s="109"/>
    </row>
    <row r="24" spans="1:36">
      <c r="A24" s="28" t="s">
        <v>453</v>
      </c>
      <c r="B24" s="28"/>
      <c r="C24" s="118">
        <v>3448.7936152942852</v>
      </c>
      <c r="D24" s="118">
        <v>3412.9785594431264</v>
      </c>
      <c r="E24" s="118">
        <v>3663.0973489473531</v>
      </c>
      <c r="F24" s="118">
        <v>4070.5443594435997</v>
      </c>
      <c r="G24" s="118">
        <v>4564.7203783062632</v>
      </c>
      <c r="H24" s="118">
        <v>4561.9669234130288</v>
      </c>
      <c r="I24" s="118">
        <v>4698.4484730231688</v>
      </c>
      <c r="J24" s="118">
        <v>5039.8511704001685</v>
      </c>
      <c r="K24" s="118">
        <v>5390.8219586136092</v>
      </c>
      <c r="L24" s="118">
        <v>5941.6621307684291</v>
      </c>
      <c r="M24" s="118">
        <v>6465.055984597504</v>
      </c>
      <c r="N24" s="118">
        <v>6911.9373957315047</v>
      </c>
      <c r="O24" s="118">
        <v>7664.5551696797356</v>
      </c>
      <c r="P24" s="118">
        <v>8002.8064477802718</v>
      </c>
      <c r="Q24" s="118">
        <v>8419.7155731563125</v>
      </c>
      <c r="R24" s="118">
        <v>8599.1245569766634</v>
      </c>
      <c r="S24" s="118">
        <v>8959.7764589303515</v>
      </c>
      <c r="T24" s="118">
        <v>9277.2241980690178</v>
      </c>
      <c r="U24" s="118">
        <v>9413.0267340909268</v>
      </c>
      <c r="V24" s="118">
        <v>9948.6122646157946</v>
      </c>
      <c r="W24" s="118">
        <v>10240.143797238494</v>
      </c>
      <c r="X24" s="118">
        <v>10023.328765847556</v>
      </c>
      <c r="Y24" s="118">
        <v>10056.011379466268</v>
      </c>
      <c r="Z24" s="118">
        <v>10186.587368082517</v>
      </c>
      <c r="AA24" s="118">
        <v>10526.349889318462</v>
      </c>
      <c r="AB24" s="118">
        <v>10709.162499805681</v>
      </c>
      <c r="AC24" s="118">
        <v>10868.141065455828</v>
      </c>
      <c r="AD24" s="118">
        <v>10868.141065455826</v>
      </c>
      <c r="AE24" s="10"/>
      <c r="AF24" s="109"/>
      <c r="AG24" s="10"/>
      <c r="AH24" s="109"/>
    </row>
    <row r="25" spans="1:36">
      <c r="A25" s="28" t="s">
        <v>454</v>
      </c>
      <c r="B25" s="28"/>
      <c r="C25" s="118">
        <v>9141.0466566581035</v>
      </c>
      <c r="D25" s="118">
        <v>10122.369119110483</v>
      </c>
      <c r="E25" s="118">
        <v>10975.135873794659</v>
      </c>
      <c r="F25" s="118">
        <v>11791.938328254848</v>
      </c>
      <c r="G25" s="118">
        <v>12409.62750916442</v>
      </c>
      <c r="H25" s="118">
        <v>12909.250638365187</v>
      </c>
      <c r="I25" s="118">
        <v>13531.988360509555</v>
      </c>
      <c r="J25" s="118">
        <v>14293.824738940812</v>
      </c>
      <c r="K25" s="118">
        <v>15498.838577818628</v>
      </c>
      <c r="L25" s="118">
        <v>16748.751509898022</v>
      </c>
      <c r="M25" s="118">
        <v>17138.986439814813</v>
      </c>
      <c r="N25" s="118">
        <v>17544.522844169012</v>
      </c>
      <c r="O25" s="118">
        <v>18410.217784119934</v>
      </c>
      <c r="P25" s="118">
        <v>20580.174367376378</v>
      </c>
      <c r="Q25" s="118">
        <v>21738.4469940667</v>
      </c>
      <c r="R25" s="118">
        <v>23152.361061610645</v>
      </c>
      <c r="S25" s="118">
        <v>24383.617102721171</v>
      </c>
      <c r="T25" s="118">
        <v>25942.763151428884</v>
      </c>
      <c r="U25" s="118">
        <v>27379.612812690579</v>
      </c>
      <c r="V25" s="118">
        <v>31065.810040582655</v>
      </c>
      <c r="W25" s="118">
        <v>33688.596464036098</v>
      </c>
      <c r="X25" s="118">
        <v>35480.979479426125</v>
      </c>
      <c r="Y25" s="118">
        <v>38317.882386400997</v>
      </c>
      <c r="Z25" s="118">
        <v>40437.447309822259</v>
      </c>
      <c r="AA25" s="118">
        <v>42827.263726379948</v>
      </c>
      <c r="AB25" s="118">
        <v>45468.222547272824</v>
      </c>
      <c r="AC25" s="118">
        <v>47256.061769392916</v>
      </c>
      <c r="AD25" s="118">
        <v>48686.962949093555</v>
      </c>
      <c r="AE25" s="10"/>
      <c r="AF25" s="109"/>
      <c r="AG25" s="10"/>
      <c r="AH25" s="109"/>
    </row>
    <row r="26" spans="1:36">
      <c r="A26" s="28" t="s">
        <v>455</v>
      </c>
      <c r="B26" s="28"/>
      <c r="C26" s="118">
        <v>2946.7173495673514</v>
      </c>
      <c r="D26" s="118">
        <v>3379.8930684646562</v>
      </c>
      <c r="E26" s="118">
        <v>3804.474677065175</v>
      </c>
      <c r="F26" s="118">
        <v>3538.4380908348039</v>
      </c>
      <c r="G26" s="118">
        <v>3291.1464296891972</v>
      </c>
      <c r="H26" s="118">
        <v>3061.3159305143108</v>
      </c>
      <c r="I26" s="118">
        <v>3478.5182002547767</v>
      </c>
      <c r="J26" s="118">
        <v>3986.8547469158884</v>
      </c>
      <c r="K26" s="118">
        <v>4586.1377058823527</v>
      </c>
      <c r="L26" s="118">
        <v>5259.5363128974204</v>
      </c>
      <c r="M26" s="118">
        <v>5656.31293955</v>
      </c>
      <c r="N26" s="118">
        <v>6128.3904304226189</v>
      </c>
      <c r="O26" s="118">
        <v>6728.121386737761</v>
      </c>
      <c r="P26" s="118">
        <v>7278.9999114257171</v>
      </c>
      <c r="Q26" s="118">
        <v>7563.2445999847005</v>
      </c>
      <c r="R26" s="118">
        <v>7838.2584399396073</v>
      </c>
      <c r="S26" s="118">
        <v>8039.2327990569293</v>
      </c>
      <c r="T26" s="118">
        <v>8350.4922790496257</v>
      </c>
      <c r="U26" s="118">
        <v>8732.0795380372365</v>
      </c>
      <c r="V26" s="118">
        <v>9130.5229114529939</v>
      </c>
      <c r="W26" s="118">
        <v>9850.888856818312</v>
      </c>
      <c r="X26" s="118">
        <v>10298.644938227253</v>
      </c>
      <c r="Y26" s="118">
        <v>10653.297873957319</v>
      </c>
      <c r="Z26" s="118">
        <v>10962.164194901599</v>
      </c>
      <c r="AA26" s="118">
        <v>11277.965651417586</v>
      </c>
      <c r="AB26" s="118">
        <v>11819.691620329013</v>
      </c>
      <c r="AC26" s="118">
        <v>12017.310457242351</v>
      </c>
      <c r="AD26" s="118">
        <v>12320.646000000001</v>
      </c>
      <c r="AE26" s="10"/>
      <c r="AF26" s="109"/>
      <c r="AG26" s="10"/>
      <c r="AH26" s="109"/>
    </row>
    <row r="27" spans="1:36">
      <c r="A27" s="125" t="s">
        <v>456</v>
      </c>
      <c r="B27" s="125"/>
      <c r="C27" s="202">
        <v>42536.306783378583</v>
      </c>
      <c r="D27" s="202">
        <v>45874.309884632828</v>
      </c>
      <c r="E27" s="202">
        <v>48038.886597295212</v>
      </c>
      <c r="F27" s="202">
        <v>52646.378542059603</v>
      </c>
      <c r="G27" s="202">
        <v>58653.362222653639</v>
      </c>
      <c r="H27" s="202">
        <v>61820.924078530872</v>
      </c>
      <c r="I27" s="202">
        <v>65089.822931023016</v>
      </c>
      <c r="J27" s="202">
        <v>70722.513081727739</v>
      </c>
      <c r="K27" s="202">
        <v>77448.4842114559</v>
      </c>
      <c r="L27" s="202">
        <v>80930.227480877948</v>
      </c>
      <c r="M27" s="202">
        <v>83513.151051759865</v>
      </c>
      <c r="N27" s="202">
        <v>90319.556375372238</v>
      </c>
      <c r="O27" s="202">
        <v>99922.201963779793</v>
      </c>
      <c r="P27" s="202">
        <v>110182.86272373513</v>
      </c>
      <c r="Q27" s="202">
        <v>115494.3623677307</v>
      </c>
      <c r="R27" s="202">
        <v>117451.26383313991</v>
      </c>
      <c r="S27" s="202">
        <v>117869.132030685</v>
      </c>
      <c r="T27" s="202">
        <v>125524.23049949987</v>
      </c>
      <c r="U27" s="202">
        <v>148023.04369512392</v>
      </c>
      <c r="V27" s="202">
        <v>190581.04035134451</v>
      </c>
      <c r="W27" s="202">
        <v>207837.11531203619</v>
      </c>
      <c r="X27" s="202">
        <v>200793.83778025408</v>
      </c>
      <c r="Y27" s="202">
        <v>196495.07902481232</v>
      </c>
      <c r="Z27" s="202">
        <v>193646.68249967825</v>
      </c>
      <c r="AA27" s="202">
        <v>189681.74386354201</v>
      </c>
      <c r="AB27" s="202">
        <v>187352.51492980772</v>
      </c>
      <c r="AC27" s="202">
        <v>183816.36306774808</v>
      </c>
      <c r="AD27" s="202">
        <v>184136.21038188512</v>
      </c>
      <c r="AE27" s="10"/>
      <c r="AF27" s="109"/>
      <c r="AG27" s="10"/>
      <c r="AH27" s="109"/>
      <c r="AJ27" s="109"/>
    </row>
    <row r="28" spans="1:36">
      <c r="A28" s="28" t="s">
        <v>2</v>
      </c>
      <c r="B28" s="2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0"/>
      <c r="AF28" s="109"/>
      <c r="AG28" s="10"/>
      <c r="AH28" s="109"/>
      <c r="AJ28" s="109"/>
    </row>
    <row r="29" spans="1:36">
      <c r="A29" s="123" t="s">
        <v>457</v>
      </c>
      <c r="B29" s="28"/>
      <c r="C29" s="118">
        <v>0</v>
      </c>
      <c r="D29" s="118">
        <v>0</v>
      </c>
      <c r="E29" s="118">
        <v>0</v>
      </c>
      <c r="F29" s="118">
        <v>0</v>
      </c>
      <c r="G29" s="118">
        <v>0</v>
      </c>
      <c r="H29" s="118">
        <v>771.29013182110873</v>
      </c>
      <c r="I29" s="118">
        <v>1191.0146320115769</v>
      </c>
      <c r="J29" s="118">
        <v>1632.4623853155811</v>
      </c>
      <c r="K29" s="118">
        <v>2300.9280110230047</v>
      </c>
      <c r="L29" s="118">
        <v>4963.6586161236028</v>
      </c>
      <c r="M29" s="118">
        <v>5335.5836165395212</v>
      </c>
      <c r="N29" s="118">
        <v>6328.8159082899019</v>
      </c>
      <c r="O29" s="118">
        <v>8182.3602959140135</v>
      </c>
      <c r="P29" s="118">
        <v>11161.0291202428</v>
      </c>
      <c r="Q29" s="118">
        <v>14148.605754483704</v>
      </c>
      <c r="R29" s="118">
        <v>17248.155766582713</v>
      </c>
      <c r="S29" s="118">
        <v>20263.933645900968</v>
      </c>
      <c r="T29" s="118">
        <v>22569.98217487846</v>
      </c>
      <c r="U29" s="118">
        <v>11026.075334480307</v>
      </c>
      <c r="V29" s="118">
        <v>7830.3656671429408</v>
      </c>
      <c r="W29" s="118">
        <v>7358.0360071626264</v>
      </c>
      <c r="X29" s="118">
        <v>7751.4194236063768</v>
      </c>
      <c r="Y29" s="118">
        <v>8462.3745924994764</v>
      </c>
      <c r="Z29" s="118">
        <v>8637.4523002534297</v>
      </c>
      <c r="AA29" s="118">
        <v>9084.3490541615938</v>
      </c>
      <c r="AB29" s="118">
        <v>9153.2121025417564</v>
      </c>
      <c r="AC29" s="118">
        <v>9781.5935091648771</v>
      </c>
      <c r="AD29" s="118">
        <v>10343.719999999999</v>
      </c>
      <c r="AE29" s="10"/>
      <c r="AF29" s="109"/>
      <c r="AG29" s="10"/>
      <c r="AH29" s="109"/>
      <c r="AJ29" s="109"/>
    </row>
    <row r="30" spans="1:36">
      <c r="A30" s="28"/>
      <c r="B30" s="2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0"/>
      <c r="AF30" s="109"/>
      <c r="AG30" s="10"/>
      <c r="AH30" s="109"/>
      <c r="AJ30" s="109"/>
    </row>
    <row r="31" spans="1:36">
      <c r="A31" s="351" t="s">
        <v>458</v>
      </c>
      <c r="B31" s="351"/>
      <c r="C31" s="121">
        <v>42536.306783378583</v>
      </c>
      <c r="D31" s="121">
        <v>45874.309884632828</v>
      </c>
      <c r="E31" s="121">
        <v>48038.886597295212</v>
      </c>
      <c r="F31" s="121">
        <v>52646.378542059603</v>
      </c>
      <c r="G31" s="121">
        <v>58653.362222653639</v>
      </c>
      <c r="H31" s="121">
        <v>62592.21421035198</v>
      </c>
      <c r="I31" s="121">
        <v>66280.837563034598</v>
      </c>
      <c r="J31" s="121">
        <v>72354.975467043318</v>
      </c>
      <c r="K31" s="121">
        <v>79749.412222478903</v>
      </c>
      <c r="L31" s="121">
        <v>85893.886097001552</v>
      </c>
      <c r="M31" s="121">
        <v>88848.734668299381</v>
      </c>
      <c r="N31" s="121">
        <v>96648.372283662131</v>
      </c>
      <c r="O31" s="121">
        <v>108104.5622596938</v>
      </c>
      <c r="P31" s="121">
        <v>121343.89184397794</v>
      </c>
      <c r="Q31" s="121">
        <v>129642.96812221441</v>
      </c>
      <c r="R31" s="121">
        <v>134699.41959972263</v>
      </c>
      <c r="S31" s="121">
        <v>138133.06567658597</v>
      </c>
      <c r="T31" s="121">
        <v>148094.21267437833</v>
      </c>
      <c r="U31" s="121">
        <v>159049.11902960422</v>
      </c>
      <c r="V31" s="121">
        <v>198411.40601848744</v>
      </c>
      <c r="W31" s="121">
        <v>215195.15131919881</v>
      </c>
      <c r="X31" s="121">
        <v>208545.25720386044</v>
      </c>
      <c r="Y31" s="121">
        <v>204957.45361731181</v>
      </c>
      <c r="Z31" s="121">
        <v>202284.13479993169</v>
      </c>
      <c r="AA31" s="121">
        <v>198766.09291770362</v>
      </c>
      <c r="AB31" s="121">
        <v>196505.72703234947</v>
      </c>
      <c r="AC31" s="121">
        <v>193597.95657691295</v>
      </c>
      <c r="AD31" s="121">
        <v>194479.93038188512</v>
      </c>
      <c r="AE31" s="10"/>
      <c r="AF31" s="109"/>
      <c r="AG31" s="10"/>
      <c r="AH31" s="109"/>
      <c r="AJ31" s="109"/>
    </row>
    <row r="32" spans="1:36">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10"/>
      <c r="AF32" s="10"/>
      <c r="AG32" s="10"/>
    </row>
    <row r="33" spans="1:33" ht="26.25" customHeight="1">
      <c r="A33" s="212" t="s">
        <v>600</v>
      </c>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
      <c r="AF33" s="10"/>
      <c r="AG33" s="10"/>
    </row>
    <row r="34" spans="1:33" ht="30.75" customHeight="1">
      <c r="A34" s="212" t="s">
        <v>601</v>
      </c>
      <c r="B34" s="4"/>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ht="38.25" customHeight="1">
      <c r="A35" s="212" t="s">
        <v>537</v>
      </c>
      <c r="B35" s="4"/>
      <c r="C35" s="579"/>
      <c r="D35" s="579"/>
      <c r="E35" s="579"/>
      <c r="F35" s="579"/>
      <c r="G35" s="579"/>
      <c r="H35" s="579"/>
      <c r="I35" s="579"/>
      <c r="J35" s="579"/>
      <c r="K35" s="579"/>
      <c r="L35" s="579"/>
      <c r="M35" s="579"/>
      <c r="N35" s="579"/>
      <c r="O35" s="579"/>
      <c r="P35" s="579"/>
      <c r="Q35" s="579"/>
      <c r="R35" s="579"/>
      <c r="S35" s="579"/>
      <c r="T35" s="579"/>
      <c r="U35" s="579"/>
      <c r="V35" s="579"/>
      <c r="W35" s="579"/>
      <c r="X35" s="579"/>
      <c r="Y35" s="579"/>
      <c r="Z35" s="579"/>
      <c r="AA35" s="579"/>
      <c r="AB35" s="579"/>
      <c r="AC35" s="579"/>
      <c r="AD35" s="579"/>
    </row>
    <row r="36" spans="1:33">
      <c r="B36" s="4"/>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row>
    <row r="37" spans="1:33">
      <c r="B37" s="4"/>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row>
    <row r="38" spans="1:33">
      <c r="J38" s="10"/>
      <c r="K38" s="10"/>
      <c r="L38" s="10"/>
      <c r="M38" s="10"/>
      <c r="N38" s="10"/>
      <c r="O38" s="10"/>
      <c r="P38" s="10"/>
      <c r="Q38" s="10"/>
      <c r="R38" s="10"/>
      <c r="S38" s="10"/>
      <c r="T38" s="10"/>
      <c r="U38" s="10"/>
      <c r="V38" s="10"/>
      <c r="W38" s="10"/>
      <c r="X38" s="10"/>
      <c r="Y38" s="10"/>
      <c r="Z38" s="10"/>
      <c r="AA38" s="10"/>
      <c r="AB38" s="10"/>
      <c r="AC38" s="10"/>
      <c r="AD38" s="10"/>
    </row>
    <row r="39" spans="1:33">
      <c r="J39" s="10"/>
      <c r="K39" s="10"/>
      <c r="L39" s="10"/>
      <c r="M39" s="10"/>
      <c r="N39" s="10"/>
      <c r="O39" s="10"/>
      <c r="P39" s="10"/>
      <c r="Q39" s="10"/>
      <c r="R39" s="10"/>
      <c r="S39" s="10"/>
      <c r="T39" s="10"/>
      <c r="U39" s="10"/>
      <c r="V39" s="10"/>
      <c r="W39" s="10"/>
      <c r="X39" s="10"/>
      <c r="Y39" s="10"/>
      <c r="Z39" s="10"/>
      <c r="AA39" s="10"/>
      <c r="AB39" s="10"/>
      <c r="AC39" s="10"/>
      <c r="AD39" s="10"/>
    </row>
    <row r="40" spans="1:33">
      <c r="J40" s="10"/>
      <c r="K40" s="10"/>
      <c r="L40" s="10"/>
      <c r="M40" s="10"/>
      <c r="N40" s="10"/>
      <c r="O40" s="10"/>
      <c r="P40" s="10"/>
      <c r="Q40" s="10"/>
      <c r="R40" s="10"/>
      <c r="S40" s="10"/>
      <c r="T40" s="10"/>
      <c r="U40" s="10"/>
      <c r="V40" s="10"/>
      <c r="W40" s="10"/>
      <c r="X40" s="10"/>
      <c r="Y40" s="10"/>
      <c r="Z40" s="10"/>
      <c r="AA40" s="10"/>
      <c r="AB40" s="10"/>
      <c r="AC40" s="10"/>
      <c r="AD40" s="10"/>
    </row>
    <row r="41" spans="1:33">
      <c r="J41" s="10"/>
      <c r="K41" s="10"/>
      <c r="L41" s="10"/>
      <c r="M41" s="10"/>
      <c r="N41" s="10"/>
      <c r="O41" s="10"/>
      <c r="P41" s="10"/>
      <c r="Q41" s="10"/>
      <c r="R41" s="10"/>
      <c r="S41" s="10"/>
      <c r="T41" s="10"/>
      <c r="U41" s="10"/>
      <c r="V41" s="10"/>
      <c r="W41" s="10"/>
      <c r="X41" s="10"/>
      <c r="Y41" s="10"/>
      <c r="Z41" s="10"/>
      <c r="AA41" s="10"/>
      <c r="AB41" s="10"/>
      <c r="AC41" s="10"/>
      <c r="AD41" s="10"/>
    </row>
    <row r="42" spans="1:33">
      <c r="J42" s="10"/>
      <c r="K42" s="10"/>
      <c r="L42" s="10"/>
      <c r="M42" s="10"/>
      <c r="N42" s="10"/>
      <c r="O42" s="10"/>
      <c r="P42" s="10"/>
      <c r="Q42" s="10"/>
      <c r="R42" s="10"/>
      <c r="S42" s="10"/>
      <c r="T42" s="10"/>
      <c r="U42" s="10"/>
      <c r="V42" s="10"/>
      <c r="W42" s="10"/>
      <c r="X42" s="10"/>
      <c r="Y42" s="10"/>
      <c r="Z42" s="10"/>
      <c r="AA42" s="10"/>
      <c r="AB42" s="10"/>
      <c r="AC42" s="10"/>
      <c r="AD42" s="10"/>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747B8-40B0-45C3-9380-4020CA1374D1}">
  <dimension ref="A1:H14"/>
  <sheetViews>
    <sheetView zoomScale="90" zoomScaleNormal="90" workbookViewId="0">
      <selection sqref="A1:C1"/>
    </sheetView>
  </sheetViews>
  <sheetFormatPr defaultColWidth="11.85546875" defaultRowHeight="12.75"/>
  <cols>
    <col min="1" max="1" width="17.85546875" style="177" customWidth="1"/>
    <col min="2" max="2" width="22.5703125" style="176" customWidth="1"/>
    <col min="3" max="3" width="22.42578125" style="176" customWidth="1"/>
    <col min="4" max="5" width="17.85546875" style="176" customWidth="1"/>
    <col min="6" max="7" width="11.42578125" style="176" customWidth="1"/>
    <col min="8" max="8" width="13.42578125" style="176" customWidth="1"/>
    <col min="9" max="215" width="9" style="176" customWidth="1"/>
    <col min="216" max="16384" width="11.85546875" style="176"/>
  </cols>
  <sheetData>
    <row r="1" spans="1:8" ht="42" customHeight="1">
      <c r="A1" s="1184" t="s">
        <v>580</v>
      </c>
      <c r="B1" s="1184"/>
      <c r="C1" s="1184"/>
      <c r="E1" s="1184" t="s">
        <v>619</v>
      </c>
      <c r="F1" s="1184"/>
      <c r="G1" s="1184"/>
      <c r="H1" s="1184"/>
    </row>
    <row r="2" spans="1:8" ht="27.75" customHeight="1">
      <c r="A2" s="524"/>
      <c r="B2" s="525" t="s">
        <v>223</v>
      </c>
      <c r="C2" s="525" t="s">
        <v>182</v>
      </c>
      <c r="E2" s="589"/>
      <c r="F2" s="525" t="s">
        <v>616</v>
      </c>
      <c r="G2" s="525" t="s">
        <v>617</v>
      </c>
      <c r="H2" s="525" t="s">
        <v>618</v>
      </c>
    </row>
    <row r="3" spans="1:8">
      <c r="A3" s="180" t="s">
        <v>224</v>
      </c>
      <c r="B3" s="181">
        <v>0.10893737981774103</v>
      </c>
      <c r="C3" s="181">
        <v>0.17073170731707321</v>
      </c>
      <c r="E3" s="585" t="s">
        <v>229</v>
      </c>
      <c r="F3" s="586">
        <v>34600</v>
      </c>
      <c r="G3" s="585">
        <v>18.600000000000001</v>
      </c>
      <c r="H3" s="590">
        <v>643</v>
      </c>
    </row>
    <row r="4" spans="1:8">
      <c r="A4" s="180" t="s">
        <v>225</v>
      </c>
      <c r="B4" s="181">
        <v>2.0984867485996161E-2</v>
      </c>
      <c r="C4" s="181">
        <v>3.1707317073170739E-2</v>
      </c>
      <c r="E4" s="585" t="s">
        <v>228</v>
      </c>
      <c r="F4" s="586">
        <v>19800</v>
      </c>
      <c r="G4" s="585">
        <v>7.2</v>
      </c>
      <c r="H4" s="590">
        <v>142.5</v>
      </c>
    </row>
    <row r="5" spans="1:8">
      <c r="A5" s="180" t="s">
        <v>226</v>
      </c>
      <c r="B5" s="181">
        <v>9.9740824345790513E-2</v>
      </c>
      <c r="C5" s="181">
        <v>6.8292682926829273E-2</v>
      </c>
      <c r="E5" s="585" t="s">
        <v>227</v>
      </c>
      <c r="F5" s="586">
        <v>33200</v>
      </c>
      <c r="G5" s="585">
        <v>3.8</v>
      </c>
      <c r="H5" s="590">
        <v>126.3</v>
      </c>
    </row>
    <row r="6" spans="1:8">
      <c r="A6" s="180" t="s">
        <v>227</v>
      </c>
      <c r="B6" s="181">
        <v>0.10559317782794084</v>
      </c>
      <c r="C6" s="181">
        <v>9.2682926829268306E-2</v>
      </c>
      <c r="E6" s="585" t="s">
        <v>226</v>
      </c>
      <c r="F6" s="586">
        <v>42600</v>
      </c>
      <c r="G6" s="585">
        <v>2.8</v>
      </c>
      <c r="H6" s="590">
        <v>119.3</v>
      </c>
    </row>
    <row r="7" spans="1:8">
      <c r="A7" s="180" t="s">
        <v>228</v>
      </c>
      <c r="B7" s="181">
        <v>0.11913719588663159</v>
      </c>
      <c r="C7" s="181">
        <v>0.17560975609756102</v>
      </c>
      <c r="E7" s="585" t="s">
        <v>225</v>
      </c>
      <c r="F7" s="586">
        <v>19300</v>
      </c>
      <c r="G7" s="585">
        <v>1.3</v>
      </c>
      <c r="H7" s="590">
        <v>25.1</v>
      </c>
    </row>
    <row r="8" spans="1:8">
      <c r="A8" s="526" t="s">
        <v>229</v>
      </c>
      <c r="B8" s="185">
        <v>0.53758046986037966</v>
      </c>
      <c r="C8" s="185">
        <v>0.45365853658536598</v>
      </c>
      <c r="E8" s="585" t="s">
        <v>224</v>
      </c>
      <c r="F8" s="586">
        <v>18600</v>
      </c>
      <c r="G8" s="585">
        <v>7</v>
      </c>
      <c r="H8" s="590">
        <v>130.30000000000001</v>
      </c>
    </row>
    <row r="9" spans="1:8">
      <c r="B9" s="182"/>
      <c r="C9" s="182"/>
      <c r="E9" s="585" t="s">
        <v>167</v>
      </c>
      <c r="F9" s="586">
        <v>32000</v>
      </c>
      <c r="G9" s="585">
        <v>0.3</v>
      </c>
      <c r="H9" s="590">
        <v>9.6</v>
      </c>
    </row>
    <row r="10" spans="1:8" ht="61.5" customHeight="1">
      <c r="A10" s="1183" t="s">
        <v>620</v>
      </c>
      <c r="B10" s="1183"/>
      <c r="C10" s="1183"/>
      <c r="E10" s="587" t="s">
        <v>6</v>
      </c>
      <c r="F10" s="588">
        <v>29200</v>
      </c>
      <c r="G10" s="587">
        <v>41</v>
      </c>
      <c r="H10" s="591">
        <v>1196.0999999999999</v>
      </c>
    </row>
    <row r="12" spans="1:8" ht="111.75" customHeight="1">
      <c r="A12" s="1183" t="s">
        <v>579</v>
      </c>
      <c r="B12" s="1183"/>
      <c r="C12" s="1183"/>
      <c r="E12" s="1183" t="s">
        <v>621</v>
      </c>
      <c r="F12" s="1183"/>
      <c r="G12" s="1183"/>
      <c r="H12" s="1183"/>
    </row>
    <row r="14" spans="1:8">
      <c r="A14" s="584" t="s">
        <v>537</v>
      </c>
    </row>
  </sheetData>
  <mergeCells count="5">
    <mergeCell ref="E12:H12"/>
    <mergeCell ref="A12:C12"/>
    <mergeCell ref="A1:C1"/>
    <mergeCell ref="A10:C10"/>
    <mergeCell ref="E1:H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71CA-E5C3-4C7B-AB57-0EE7EB97A277}">
  <dimension ref="A1:N20"/>
  <sheetViews>
    <sheetView zoomScale="90" zoomScaleNormal="90" workbookViewId="0">
      <selection sqref="A1:XFD1"/>
    </sheetView>
  </sheetViews>
  <sheetFormatPr defaultColWidth="9" defaultRowHeight="14.25"/>
  <cols>
    <col min="1" max="1" width="32.5703125" style="527" customWidth="1"/>
    <col min="2" max="2" width="23.85546875" style="527" customWidth="1"/>
    <col min="3" max="3" width="24.85546875" style="527" customWidth="1"/>
    <col min="4" max="4" width="9" style="527"/>
    <col min="5" max="5" width="15.140625" style="527" customWidth="1"/>
    <col min="6" max="12" width="9" style="527"/>
    <col min="13" max="13" width="27.140625" style="527" customWidth="1"/>
    <col min="14" max="16384" width="9" style="527"/>
  </cols>
  <sheetData>
    <row r="1" spans="1:14" ht="44.25" customHeight="1">
      <c r="A1" s="1187" t="s">
        <v>595</v>
      </c>
      <c r="B1" s="1187"/>
      <c r="C1" s="1187"/>
    </row>
    <row r="2" spans="1:14" ht="15">
      <c r="A2" s="645"/>
      <c r="B2" s="646" t="s">
        <v>230</v>
      </c>
      <c r="C2" s="646" t="s">
        <v>231</v>
      </c>
      <c r="H2" s="528"/>
      <c r="I2" s="528"/>
    </row>
    <row r="3" spans="1:14">
      <c r="A3" s="647" t="s">
        <v>596</v>
      </c>
      <c r="B3" s="648">
        <v>0.412916656701449</v>
      </c>
      <c r="C3" s="648">
        <v>0.66705708104080164</v>
      </c>
    </row>
    <row r="4" spans="1:14">
      <c r="A4" s="649" t="s">
        <v>545</v>
      </c>
      <c r="B4" s="648">
        <v>0.25653645396232605</v>
      </c>
      <c r="C4" s="648">
        <v>0.42686411738395691</v>
      </c>
    </row>
    <row r="5" spans="1:14">
      <c r="A5" s="649" t="s">
        <v>597</v>
      </c>
      <c r="B5" s="648">
        <v>0.54365247488021851</v>
      </c>
      <c r="C5" s="648">
        <v>0.79868465662002563</v>
      </c>
    </row>
    <row r="6" spans="1:14">
      <c r="A6" s="649" t="s">
        <v>598</v>
      </c>
      <c r="B6" s="648">
        <v>0.54219722747802734</v>
      </c>
      <c r="C6" s="648">
        <v>0.79098433256149292</v>
      </c>
    </row>
    <row r="7" spans="1:14">
      <c r="A7" s="649" t="s">
        <v>599</v>
      </c>
      <c r="B7" s="648">
        <v>0.38612660765647888</v>
      </c>
      <c r="C7" s="648">
        <v>0.67737787961959839</v>
      </c>
    </row>
    <row r="8" spans="1:14">
      <c r="A8" s="645"/>
      <c r="B8" s="646" t="s">
        <v>232</v>
      </c>
      <c r="C8" s="646" t="s">
        <v>233</v>
      </c>
    </row>
    <row r="9" spans="1:14">
      <c r="A9" s="650" t="s">
        <v>596</v>
      </c>
      <c r="B9" s="648">
        <v>0.46219716133161531</v>
      </c>
      <c r="C9" s="648">
        <v>0.64678279890958423</v>
      </c>
    </row>
    <row r="10" spans="1:14" ht="15">
      <c r="A10" s="650" t="s">
        <v>545</v>
      </c>
      <c r="B10" s="648">
        <v>0.29763713479042053</v>
      </c>
      <c r="C10" s="648">
        <v>0.40609002113342285</v>
      </c>
      <c r="M10" s="528"/>
      <c r="N10" s="529"/>
    </row>
    <row r="11" spans="1:14" ht="15">
      <c r="A11" s="650" t="s">
        <v>597</v>
      </c>
      <c r="B11" s="648">
        <v>0.5197640061378479</v>
      </c>
      <c r="C11" s="648">
        <v>0.66953814029693604</v>
      </c>
      <c r="M11" s="528"/>
      <c r="N11" s="529"/>
    </row>
    <row r="12" spans="1:14" ht="15">
      <c r="A12" s="650" t="s">
        <v>598</v>
      </c>
      <c r="B12" s="648">
        <v>0.54627114534378052</v>
      </c>
      <c r="C12" s="648">
        <v>0.69483006000518799</v>
      </c>
      <c r="M12" s="528"/>
      <c r="N12" s="529"/>
    </row>
    <row r="13" spans="1:14" ht="15">
      <c r="A13" s="651" t="s">
        <v>599</v>
      </c>
      <c r="B13" s="652">
        <v>0.3779798150062561</v>
      </c>
      <c r="C13" s="652">
        <v>0.52358299493789673</v>
      </c>
      <c r="M13" s="528"/>
      <c r="N13" s="529"/>
    </row>
    <row r="14" spans="1:14" ht="15">
      <c r="M14" s="530"/>
      <c r="N14" s="529"/>
    </row>
    <row r="15" spans="1:14" ht="70.5" customHeight="1">
      <c r="A15" s="1188" t="s">
        <v>622</v>
      </c>
      <c r="B15" s="1188"/>
      <c r="C15" s="1188"/>
    </row>
    <row r="16" spans="1:14" ht="37.5" customHeight="1">
      <c r="A16" s="531" t="s">
        <v>623</v>
      </c>
      <c r="M16" s="528"/>
      <c r="N16" s="529"/>
    </row>
    <row r="17" spans="1:14" ht="15">
      <c r="M17" s="528"/>
      <c r="N17" s="529"/>
    </row>
    <row r="18" spans="1:14" ht="15">
      <c r="A18" s="584" t="s">
        <v>537</v>
      </c>
      <c r="M18" s="528"/>
      <c r="N18" s="529"/>
    </row>
    <row r="19" spans="1:14" ht="15">
      <c r="M19" s="528"/>
      <c r="N19" s="529"/>
    </row>
    <row r="20" spans="1:14" ht="15">
      <c r="M20" s="530"/>
      <c r="N20" s="529"/>
    </row>
  </sheetData>
  <mergeCells count="2">
    <mergeCell ref="A1:C1"/>
    <mergeCell ref="A15:C15"/>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5514-B05E-4CF8-9E9B-B1FEAE46B0AA}">
  <dimension ref="A1:O12"/>
  <sheetViews>
    <sheetView zoomScale="90" zoomScaleNormal="90" workbookViewId="0">
      <selection activeCell="A9" sqref="A9:E9"/>
    </sheetView>
  </sheetViews>
  <sheetFormatPr defaultColWidth="9" defaultRowHeight="12"/>
  <cols>
    <col min="1" max="1" width="24.140625" style="531" customWidth="1"/>
    <col min="2" max="2" width="10.7109375" style="531" customWidth="1"/>
    <col min="3" max="3" width="11.7109375" style="531" customWidth="1"/>
    <col min="4" max="4" width="11.140625" style="531" customWidth="1"/>
    <col min="5" max="5" width="10.42578125" style="531" customWidth="1"/>
    <col min="6" max="16384" width="9" style="531"/>
  </cols>
  <sheetData>
    <row r="1" spans="1:15" ht="57" customHeight="1">
      <c r="A1" s="1187" t="s">
        <v>581</v>
      </c>
      <c r="B1" s="1187"/>
      <c r="C1" s="1187"/>
      <c r="D1" s="1187"/>
      <c r="E1" s="1187"/>
    </row>
    <row r="2" spans="1:15" ht="18.75" customHeight="1">
      <c r="A2" s="645"/>
      <c r="B2" s="653" t="s">
        <v>234</v>
      </c>
      <c r="C2" s="653" t="s">
        <v>235</v>
      </c>
      <c r="D2" s="653" t="s">
        <v>236</v>
      </c>
      <c r="E2" s="653" t="s">
        <v>237</v>
      </c>
      <c r="I2" s="532"/>
      <c r="J2" s="532"/>
      <c r="K2" s="532"/>
      <c r="L2" s="532"/>
      <c r="M2" s="532"/>
      <c r="N2" s="532"/>
      <c r="O2" s="532"/>
    </row>
    <row r="3" spans="1:15" ht="12.75">
      <c r="A3" s="650" t="s">
        <v>147</v>
      </c>
      <c r="B3" s="648">
        <v>0.44650888442993164</v>
      </c>
      <c r="C3" s="648">
        <v>0.47280767560005188</v>
      </c>
      <c r="D3" s="648">
        <v>0.50208288431167603</v>
      </c>
      <c r="E3" s="648">
        <v>0.53265678882598877</v>
      </c>
      <c r="H3" s="532"/>
    </row>
    <row r="4" spans="1:15" ht="12.75">
      <c r="A4" s="650" t="s">
        <v>173</v>
      </c>
      <c r="B4" s="648">
        <v>0.61606717109680176</v>
      </c>
      <c r="C4" s="648">
        <v>0.64581900835037231</v>
      </c>
      <c r="D4" s="648">
        <v>0.67632597684860229</v>
      </c>
      <c r="E4" s="648">
        <v>0.706534743309021</v>
      </c>
      <c r="H4" s="532"/>
    </row>
    <row r="5" spans="1:15" ht="12.75">
      <c r="A5" s="650" t="s">
        <v>140</v>
      </c>
      <c r="B5" s="648">
        <v>0.62948030233383179</v>
      </c>
      <c r="C5" s="648">
        <v>0.66151338815689087</v>
      </c>
      <c r="D5" s="648">
        <v>0.69123411178588867</v>
      </c>
      <c r="E5" s="648">
        <v>0.72280424833297729</v>
      </c>
      <c r="H5" s="532"/>
    </row>
    <row r="6" spans="1:15" ht="12.75">
      <c r="A6" s="650" t="s">
        <v>179</v>
      </c>
      <c r="B6" s="648">
        <v>0.31200644373893738</v>
      </c>
      <c r="C6" s="648">
        <v>0.33003705739974976</v>
      </c>
      <c r="D6" s="648">
        <v>0.35820013284683228</v>
      </c>
      <c r="E6" s="648">
        <v>0.40975511074066162</v>
      </c>
      <c r="H6" s="532"/>
    </row>
    <row r="7" spans="1:15" ht="12.75">
      <c r="A7" s="651" t="s">
        <v>211</v>
      </c>
      <c r="B7" s="652">
        <v>0.49585114342746039</v>
      </c>
      <c r="C7" s="652">
        <v>0.5299341815276617</v>
      </c>
      <c r="D7" s="652">
        <v>0.56698976597955353</v>
      </c>
      <c r="E7" s="652">
        <v>0.61640341323972725</v>
      </c>
    </row>
    <row r="9" spans="1:15" ht="67.5" customHeight="1">
      <c r="A9" s="1189" t="s">
        <v>622</v>
      </c>
      <c r="B9" s="1189"/>
      <c r="C9" s="1189"/>
      <c r="D9" s="1189"/>
      <c r="E9" s="1189"/>
    </row>
    <row r="10" spans="1:15" ht="33.75" customHeight="1">
      <c r="A10" s="1188" t="s">
        <v>623</v>
      </c>
      <c r="B10" s="1188"/>
      <c r="C10" s="1188"/>
      <c r="D10" s="1188"/>
      <c r="E10" s="1188"/>
    </row>
    <row r="11" spans="1:15" ht="14.25">
      <c r="A11" s="527"/>
      <c r="B11" s="527"/>
      <c r="C11" s="527"/>
    </row>
    <row r="12" spans="1:15" ht="14.25">
      <c r="A12" s="584" t="s">
        <v>537</v>
      </c>
      <c r="B12" s="527"/>
      <c r="C12" s="527"/>
    </row>
  </sheetData>
  <mergeCells count="3">
    <mergeCell ref="A1:E1"/>
    <mergeCell ref="A9:E9"/>
    <mergeCell ref="A10:E10"/>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F20D-0DB9-4B65-A212-707DCEAAC7E1}">
  <dimension ref="A1:I24"/>
  <sheetViews>
    <sheetView zoomScale="90" zoomScaleNormal="90" workbookViewId="0">
      <selection activeCell="A14" sqref="A14"/>
    </sheetView>
  </sheetViews>
  <sheetFormatPr defaultColWidth="9.140625" defaultRowHeight="12"/>
  <cols>
    <col min="1" max="1" width="26" style="517" customWidth="1"/>
    <col min="2" max="2" width="18" style="517" customWidth="1"/>
    <col min="3" max="3" width="12.85546875" style="517" customWidth="1"/>
    <col min="4" max="4" width="19.42578125" style="517" customWidth="1"/>
    <col min="5" max="6" width="9.140625" style="517"/>
    <col min="7" max="7" width="17.28515625" style="517" customWidth="1"/>
    <col min="8" max="8" width="15.42578125" style="517" customWidth="1"/>
    <col min="9" max="9" width="19.5703125" style="517" customWidth="1"/>
    <col min="10" max="16384" width="9.140625" style="517"/>
  </cols>
  <sheetData>
    <row r="1" spans="1:9" ht="52.5" customHeight="1">
      <c r="A1" s="1190" t="s">
        <v>238</v>
      </c>
      <c r="B1" s="1190"/>
      <c r="C1" s="1190"/>
      <c r="D1" s="1190"/>
      <c r="F1" s="1191" t="s">
        <v>241</v>
      </c>
      <c r="G1" s="1191"/>
      <c r="H1" s="1191"/>
      <c r="I1" s="1191"/>
    </row>
    <row r="2" spans="1:9" s="533" customFormat="1" ht="35.450000000000003" customHeight="1">
      <c r="A2" s="654"/>
      <c r="B2" s="654"/>
      <c r="C2" s="655" t="s">
        <v>239</v>
      </c>
      <c r="D2" s="655" t="s">
        <v>240</v>
      </c>
      <c r="F2" s="664"/>
      <c r="G2" s="665" t="s">
        <v>242</v>
      </c>
      <c r="H2" s="665" t="s">
        <v>243</v>
      </c>
      <c r="I2" s="666" t="s">
        <v>244</v>
      </c>
    </row>
    <row r="3" spans="1:9" ht="12.75">
      <c r="A3" s="656" t="s">
        <v>173</v>
      </c>
      <c r="B3" s="657" t="str">
        <f>'[8]over time'!K6</f>
        <v>2001-02 (52%)</v>
      </c>
      <c r="C3" s="658">
        <f>'[8]over time'!L6</f>
        <v>21600</v>
      </c>
      <c r="D3" s="658">
        <f>'[8]over time'!M6</f>
        <v>11200</v>
      </c>
      <c r="F3" s="667" t="s">
        <v>107</v>
      </c>
      <c r="G3" s="668">
        <f>'[8]over time'!I58</f>
        <v>0.55669896667471686</v>
      </c>
      <c r="H3" s="669">
        <f>'[8]over time'!L58</f>
        <v>23000</v>
      </c>
      <c r="I3" s="670">
        <f>'[8]over time'!M58</f>
        <v>12800</v>
      </c>
    </row>
    <row r="4" spans="1:9" ht="12.75">
      <c r="A4" s="607"/>
      <c r="B4" s="657" t="str">
        <f>'[8]over time'!K11</f>
        <v>2006-07 (55%)</v>
      </c>
      <c r="C4" s="658">
        <f>'[8]over time'!L11</f>
        <v>22500</v>
      </c>
      <c r="D4" s="658">
        <f>'[8]over time'!M11</f>
        <v>12400</v>
      </c>
      <c r="F4" s="667" t="s">
        <v>111</v>
      </c>
      <c r="G4" s="668">
        <f>'[8]over time'!I63</f>
        <v>0.5840110765229003</v>
      </c>
      <c r="H4" s="669">
        <f>'[8]over time'!L63</f>
        <v>25000</v>
      </c>
      <c r="I4" s="670">
        <f>'[8]over time'!M63</f>
        <v>14600</v>
      </c>
    </row>
    <row r="5" spans="1:9" ht="12.75">
      <c r="A5" s="607"/>
      <c r="B5" s="657" t="str">
        <f>'[8]over time'!K16</f>
        <v>2011-12 (58%)</v>
      </c>
      <c r="C5" s="658">
        <f>'[8]over time'!L16</f>
        <v>26200</v>
      </c>
      <c r="D5" s="658">
        <f>'[8]over time'!M16</f>
        <v>15200</v>
      </c>
      <c r="F5" s="667" t="s">
        <v>115</v>
      </c>
      <c r="G5" s="668">
        <f>'[8]over time'!I68</f>
        <v>0.59668048142086916</v>
      </c>
      <c r="H5" s="669">
        <f>'[8]over time'!L68</f>
        <v>27800</v>
      </c>
      <c r="I5" s="670">
        <f>'[8]over time'!M68</f>
        <v>16600</v>
      </c>
    </row>
    <row r="6" spans="1:9" ht="12.75">
      <c r="A6" s="607"/>
      <c r="B6" s="657" t="str">
        <f>'[8]over time'!K21</f>
        <v>2016-17 (58%)</v>
      </c>
      <c r="C6" s="658">
        <f>'[8]over time'!L21</f>
        <v>26900</v>
      </c>
      <c r="D6" s="658">
        <f>'[8]over time'!M21</f>
        <v>15500</v>
      </c>
      <c r="F6" s="671" t="s">
        <v>70</v>
      </c>
      <c r="G6" s="672">
        <v>0.59</v>
      </c>
      <c r="H6" s="673">
        <f>'[8]over time'!L73</f>
        <v>28500</v>
      </c>
      <c r="I6" s="674">
        <f>'[8]over time'!M73</f>
        <v>16700</v>
      </c>
    </row>
    <row r="7" spans="1:9" ht="12.75">
      <c r="A7" s="659"/>
      <c r="B7" s="654"/>
      <c r="C7" s="655" t="s">
        <v>239</v>
      </c>
      <c r="D7" s="655" t="s">
        <v>240</v>
      </c>
    </row>
    <row r="8" spans="1:9" ht="12.75">
      <c r="A8" s="660" t="s">
        <v>140</v>
      </c>
      <c r="B8" s="657" t="str">
        <f>'[8]over time'!K32</f>
        <v>2001-02(64%)</v>
      </c>
      <c r="C8" s="658">
        <f>'[8]over time'!L32</f>
        <v>25400</v>
      </c>
      <c r="D8" s="658">
        <f>'[8]over time'!M32</f>
        <v>16200</v>
      </c>
    </row>
    <row r="9" spans="1:9" ht="12.75">
      <c r="A9" s="607"/>
      <c r="B9" s="657" t="str">
        <f>'[8]over time'!K37</f>
        <v>2006-07 (66%)</v>
      </c>
      <c r="C9" s="658">
        <f>'[8]over time'!L37</f>
        <v>30000</v>
      </c>
      <c r="D9" s="658">
        <f>'[8]over time'!M37</f>
        <v>19900</v>
      </c>
    </row>
    <row r="10" spans="1:9" ht="12.75">
      <c r="A10" s="520"/>
      <c r="B10" s="661" t="str">
        <f>'[8]over time'!K42</f>
        <v>2011-12 (64%)</v>
      </c>
      <c r="C10" s="658">
        <f>'[8]over time'!L42</f>
        <v>31700</v>
      </c>
      <c r="D10" s="658">
        <f>'[8]over time'!M42</f>
        <v>20300</v>
      </c>
    </row>
    <row r="11" spans="1:9" ht="12.75">
      <c r="A11" s="615"/>
      <c r="B11" s="662" t="str">
        <f>'[8]over time'!K47</f>
        <v>2016-17 (61%)</v>
      </c>
      <c r="C11" s="663">
        <f>'[8]over time'!L47</f>
        <v>32600</v>
      </c>
      <c r="D11" s="663">
        <f>'[8]over time'!M47</f>
        <v>20000</v>
      </c>
    </row>
    <row r="13" spans="1:9" ht="91.5" customHeight="1">
      <c r="A13" s="1192" t="s">
        <v>789</v>
      </c>
      <c r="B13" s="1192"/>
      <c r="C13" s="1192"/>
      <c r="D13" s="1192"/>
    </row>
    <row r="14" spans="1:9" ht="39" customHeight="1">
      <c r="A14" s="517" t="s">
        <v>624</v>
      </c>
      <c r="C14" s="519"/>
      <c r="D14" s="519"/>
    </row>
    <row r="16" spans="1:9">
      <c r="A16" s="584" t="s">
        <v>537</v>
      </c>
    </row>
    <row r="17" spans="3:3">
      <c r="C17" s="519"/>
    </row>
    <row r="21" spans="3:3">
      <c r="C21" s="519"/>
    </row>
    <row r="24" spans="3:3">
      <c r="C24" s="519"/>
    </row>
  </sheetData>
  <mergeCells count="3">
    <mergeCell ref="A1:D1"/>
    <mergeCell ref="F1:I1"/>
    <mergeCell ref="A13:D13"/>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5FB24-12D9-4547-8D09-1065DA515299}">
  <dimension ref="A1:I27"/>
  <sheetViews>
    <sheetView zoomScale="90" zoomScaleNormal="90" workbookViewId="0">
      <selection activeCell="B25" sqref="B25"/>
    </sheetView>
  </sheetViews>
  <sheetFormatPr defaultColWidth="12.85546875" defaultRowHeight="12"/>
  <cols>
    <col min="1" max="1" width="33.5703125" style="517" bestFit="1" customWidth="1"/>
    <col min="2" max="2" width="10" style="517" customWidth="1"/>
    <col min="3" max="3" width="7.42578125" style="517" customWidth="1"/>
    <col min="4" max="4" width="10" style="517" customWidth="1"/>
    <col min="5" max="5" width="9.7109375" style="517" customWidth="1"/>
    <col min="6" max="6" width="12.140625" style="517" customWidth="1"/>
    <col min="7" max="7" width="10.5703125" style="517" customWidth="1"/>
    <col min="8" max="16384" width="12.85546875" style="517"/>
  </cols>
  <sheetData>
    <row r="1" spans="1:9" ht="33.75" customHeight="1">
      <c r="A1" s="1193" t="s">
        <v>751</v>
      </c>
      <c r="B1" s="1193"/>
      <c r="C1" s="1193"/>
      <c r="D1" s="1193"/>
      <c r="E1" s="1193"/>
      <c r="F1" s="1193"/>
      <c r="G1" s="1193"/>
      <c r="H1" s="1193"/>
    </row>
    <row r="2" spans="1:9" ht="25.5">
      <c r="A2" s="659" t="s">
        <v>245</v>
      </c>
      <c r="B2" s="665" t="s">
        <v>246</v>
      </c>
      <c r="C2" s="665" t="s">
        <v>247</v>
      </c>
      <c r="D2" s="665" t="s">
        <v>189</v>
      </c>
      <c r="E2" s="665" t="s">
        <v>248</v>
      </c>
      <c r="F2" s="665" t="s">
        <v>249</v>
      </c>
      <c r="G2" s="665" t="s">
        <v>250</v>
      </c>
      <c r="H2" s="665" t="s">
        <v>251</v>
      </c>
      <c r="I2" s="607"/>
    </row>
    <row r="3" spans="1:9" ht="12.75">
      <c r="A3" s="607" t="s">
        <v>252</v>
      </c>
      <c r="B3" s="675">
        <f>[9]Undergraduate!AB167/100</f>
        <v>0.13123799999999999</v>
      </c>
      <c r="C3" s="675">
        <f>[9]Undergraduate!AC167/100</f>
        <v>7.0153999999999994E-2</v>
      </c>
      <c r="D3" s="675">
        <f>[9]Undergraduate!AD167/100</f>
        <v>8.1257999999999997E-2</v>
      </c>
      <c r="E3" s="675">
        <f>[9]Undergraduate!AE167/100</f>
        <v>0.108975</v>
      </c>
      <c r="F3" s="675">
        <f>[9]Undergraduate!AF167/100</f>
        <v>0.13730700000000001</v>
      </c>
      <c r="G3" s="675">
        <f>[9]Undergraduate!AG167/100</f>
        <v>0.15208199999999999</v>
      </c>
      <c r="H3" s="675">
        <f>[9]Undergraduate!AH167/100</f>
        <v>0.31898599999999999</v>
      </c>
      <c r="I3" s="607"/>
    </row>
    <row r="4" spans="1:9" ht="12.75">
      <c r="A4" s="607" t="s">
        <v>253</v>
      </c>
      <c r="B4" s="675">
        <f>[9]Undergraduate!AB165/100</f>
        <v>0.27898000000000001</v>
      </c>
      <c r="C4" s="675">
        <f>[9]Undergraduate!AC165/100</f>
        <v>9.182499999999999E-2</v>
      </c>
      <c r="D4" s="675">
        <f>[9]Undergraduate!AD165/100</f>
        <v>0.12100799999999999</v>
      </c>
      <c r="E4" s="675">
        <f>[9]Undergraduate!AE165/100</f>
        <v>0.188777</v>
      </c>
      <c r="F4" s="675">
        <f>[9]Undergraduate!AF165/100</f>
        <v>0.12060999999999999</v>
      </c>
      <c r="G4" s="675">
        <f>[9]Undergraduate!AG165/100</f>
        <v>8.2278000000000004E-2</v>
      </c>
      <c r="H4" s="675">
        <f>[9]Undergraduate!AH165/100</f>
        <v>0.116523</v>
      </c>
      <c r="I4" s="607"/>
    </row>
    <row r="5" spans="1:9" ht="12.75">
      <c r="A5" s="607" t="s">
        <v>254</v>
      </c>
      <c r="B5" s="675">
        <f>[9]Undergraduate!AB164/100</f>
        <v>0.311029</v>
      </c>
      <c r="C5" s="675">
        <f>[9]Undergraduate!AC164/100</f>
        <v>0.11375299999999999</v>
      </c>
      <c r="D5" s="675">
        <f>[9]Undergraduate!AD164/100</f>
        <v>0.14005699999999999</v>
      </c>
      <c r="E5" s="675">
        <f>[9]Undergraduate!AE164/100</f>
        <v>0.17995899999999998</v>
      </c>
      <c r="F5" s="675">
        <f>[9]Undergraduate!AF164/100</f>
        <v>0.118391</v>
      </c>
      <c r="G5" s="675">
        <f>[9]Undergraduate!AG164/100</f>
        <v>6.2671000000000004E-2</v>
      </c>
      <c r="H5" s="675">
        <f>[9]Undergraduate!AH164/100</f>
        <v>7.4139999999999998E-2</v>
      </c>
      <c r="I5" s="607"/>
    </row>
    <row r="6" spans="1:9" ht="12.75">
      <c r="A6" s="520"/>
      <c r="B6" s="676"/>
      <c r="C6" s="676"/>
      <c r="D6" s="676"/>
      <c r="E6" s="676"/>
      <c r="F6" s="676"/>
      <c r="G6" s="676"/>
      <c r="H6" s="676"/>
      <c r="I6" s="607"/>
    </row>
    <row r="7" spans="1:9" ht="12.75">
      <c r="A7" s="615" t="s">
        <v>211</v>
      </c>
      <c r="B7" s="677">
        <f>[9]Undergraduate!AB161/100</f>
        <v>0.28708699999999998</v>
      </c>
      <c r="C7" s="677">
        <f>[9]Undergraduate!AC161/100</f>
        <v>0.107753</v>
      </c>
      <c r="D7" s="677">
        <f>[9]Undergraduate!AD161/100</f>
        <v>0.128746</v>
      </c>
      <c r="E7" s="677">
        <f>[9]Undergraduate!AE161/100</f>
        <v>0.17282699999999998</v>
      </c>
      <c r="F7" s="677">
        <f>[9]Undergraduate!AF161/100</f>
        <v>0.118896</v>
      </c>
      <c r="G7" s="677">
        <f>[9]Undergraduate!AG161/100</f>
        <v>7.6235999999999998E-2</v>
      </c>
      <c r="H7" s="677">
        <f>[9]Undergraduate!AH161/100</f>
        <v>0.108455</v>
      </c>
      <c r="I7" s="607"/>
    </row>
    <row r="8" spans="1:9" ht="12.75">
      <c r="A8" s="607"/>
      <c r="B8" s="678"/>
      <c r="C8" s="678"/>
      <c r="D8" s="678"/>
      <c r="E8" s="678"/>
      <c r="F8" s="678"/>
      <c r="G8" s="678"/>
      <c r="H8" s="607"/>
      <c r="I8" s="607"/>
    </row>
    <row r="9" spans="1:9" ht="25.5">
      <c r="A9" s="659" t="s">
        <v>255</v>
      </c>
      <c r="B9" s="665" t="s">
        <v>246</v>
      </c>
      <c r="C9" s="665" t="s">
        <v>247</v>
      </c>
      <c r="D9" s="665" t="s">
        <v>189</v>
      </c>
      <c r="E9" s="665" t="s">
        <v>248</v>
      </c>
      <c r="F9" s="665" t="s">
        <v>249</v>
      </c>
      <c r="G9" s="665" t="s">
        <v>256</v>
      </c>
      <c r="H9" s="607"/>
      <c r="I9" s="607"/>
    </row>
    <row r="10" spans="1:9" ht="12.75">
      <c r="A10" s="607" t="s">
        <v>257</v>
      </c>
      <c r="B10" s="675">
        <f>[9]Undergraduate!B115/100</f>
        <v>0.118344</v>
      </c>
      <c r="C10" s="675">
        <f>[9]Undergraduate!C115/100</f>
        <v>0.122058</v>
      </c>
      <c r="D10" s="675">
        <f>[9]Undergraduate!D115/100</f>
        <v>0.185309</v>
      </c>
      <c r="E10" s="675">
        <f>[9]Undergraduate!E115/100</f>
        <v>0.24609899999999998</v>
      </c>
      <c r="F10" s="675">
        <f>[9]Undergraduate!F115/100</f>
        <v>0.17154699999999998</v>
      </c>
      <c r="G10" s="675">
        <f>[9]Undergraduate!G115/100</f>
        <v>0.156642</v>
      </c>
      <c r="H10" s="607"/>
      <c r="I10" s="607"/>
    </row>
    <row r="11" spans="1:9" ht="12.75">
      <c r="A11" s="607" t="s">
        <v>258</v>
      </c>
      <c r="B11" s="675">
        <f>[9]Undergraduate!B114/100</f>
        <v>0.585538</v>
      </c>
      <c r="C11" s="675">
        <f>[9]Undergraduate!C114/100</f>
        <v>0.17829200000000001</v>
      </c>
      <c r="D11" s="675">
        <f>[9]Undergraduate!D114/100</f>
        <v>0.115312</v>
      </c>
      <c r="E11" s="675">
        <f>[9]Undergraduate!E114/100</f>
        <v>6.8836000000000008E-2</v>
      </c>
      <c r="F11" s="675">
        <f>[9]Undergraduate!F114/100</f>
        <v>2.6259000000000001E-2</v>
      </c>
      <c r="G11" s="675">
        <f>[9]Undergraduate!G114/100</f>
        <v>2.5762999999999998E-2</v>
      </c>
      <c r="H11" s="607"/>
      <c r="I11" s="607"/>
    </row>
    <row r="12" spans="1:9" ht="12.75">
      <c r="A12" s="520"/>
      <c r="B12" s="676"/>
      <c r="C12" s="676"/>
      <c r="D12" s="676"/>
      <c r="E12" s="676"/>
      <c r="F12" s="676"/>
      <c r="G12" s="676"/>
      <c r="H12" s="607"/>
      <c r="I12" s="607"/>
    </row>
    <row r="13" spans="1:9" ht="12.75">
      <c r="A13" s="615" t="s">
        <v>211</v>
      </c>
      <c r="B13" s="677">
        <f>[9]Undergraduate!B109/100</f>
        <v>0.50783800000000001</v>
      </c>
      <c r="C13" s="677">
        <f>[9]Undergraduate!C109/100</f>
        <v>0.17059999999999997</v>
      </c>
      <c r="D13" s="677">
        <f>[9]Undergraduate!D109/100</f>
        <v>0.13000400000000001</v>
      </c>
      <c r="E13" s="677">
        <f>[9]Undergraduate!E109/100</f>
        <v>9.6156000000000005E-2</v>
      </c>
      <c r="F13" s="677">
        <f>[9]Undergraduate!F109/100</f>
        <v>4.9321999999999998E-2</v>
      </c>
      <c r="G13" s="677">
        <f>[9]Undergraduate!G109/100</f>
        <v>4.6079999999999996E-2</v>
      </c>
      <c r="H13" s="607"/>
      <c r="I13" s="607"/>
    </row>
    <row r="14" spans="1:9" ht="12.75">
      <c r="A14" s="607"/>
      <c r="B14" s="607"/>
      <c r="C14" s="607"/>
      <c r="D14" s="607"/>
      <c r="E14" s="607"/>
      <c r="F14" s="607"/>
      <c r="G14" s="607"/>
      <c r="H14" s="607"/>
      <c r="I14" s="607"/>
    </row>
    <row r="15" spans="1:9" ht="25.5">
      <c r="A15" s="659" t="s">
        <v>259</v>
      </c>
      <c r="B15" s="665" t="s">
        <v>246</v>
      </c>
      <c r="C15" s="665" t="s">
        <v>247</v>
      </c>
      <c r="D15" s="665" t="s">
        <v>189</v>
      </c>
      <c r="E15" s="665" t="s">
        <v>248</v>
      </c>
      <c r="F15" s="665" t="s">
        <v>260</v>
      </c>
      <c r="G15" s="607"/>
      <c r="H15" s="607"/>
      <c r="I15" s="607"/>
    </row>
    <row r="16" spans="1:9" ht="12.75">
      <c r="A16" s="607" t="s">
        <v>261</v>
      </c>
      <c r="B16" s="675">
        <f>[9]Undergraduate!BB84/100</f>
        <v>0.14574600000000001</v>
      </c>
      <c r="C16" s="675">
        <f>[9]Undergraduate!BC84/100</f>
        <v>0.38455100000000003</v>
      </c>
      <c r="D16" s="675">
        <f>[9]Undergraduate!BD84/100</f>
        <v>0.29904599999999998</v>
      </c>
      <c r="E16" s="675">
        <f>[9]Undergraduate!BE84/100</f>
        <v>0.10333100000000001</v>
      </c>
      <c r="F16" s="675">
        <f>[9]Undergraduate!BF84/100</f>
        <v>6.7324999999999996E-2</v>
      </c>
      <c r="G16" s="678"/>
      <c r="H16" s="607"/>
      <c r="I16" s="607"/>
    </row>
    <row r="17" spans="1:9" ht="12.75">
      <c r="A17" s="607" t="s">
        <v>262</v>
      </c>
      <c r="B17" s="675">
        <f>[9]Undergraduate!BB83/100</f>
        <v>0.16930599999999998</v>
      </c>
      <c r="C17" s="675">
        <f>[9]Undergraduate!BC83/100</f>
        <v>0.34393600000000002</v>
      </c>
      <c r="D17" s="675">
        <f>[9]Undergraduate!BD83/100</f>
        <v>0.28674700000000003</v>
      </c>
      <c r="E17" s="675">
        <f>[9]Undergraduate!BE83/100</f>
        <v>0.109011</v>
      </c>
      <c r="F17" s="675">
        <f>[9]Undergraduate!BF83/100</f>
        <v>9.1000999999999999E-2</v>
      </c>
      <c r="G17" s="678"/>
      <c r="H17" s="607"/>
      <c r="I17" s="607"/>
    </row>
    <row r="18" spans="1:9" ht="12.75">
      <c r="A18" s="607" t="s">
        <v>263</v>
      </c>
      <c r="B18" s="675">
        <f>[9]Undergraduate!BB85/100</f>
        <v>0.17274599999999998</v>
      </c>
      <c r="C18" s="675">
        <f>[9]Undergraduate!BC85/100</f>
        <v>0.317112</v>
      </c>
      <c r="D18" s="675">
        <f>[9]Undergraduate!BD85/100</f>
        <v>0.29429899999999998</v>
      </c>
      <c r="E18" s="675">
        <f>[9]Undergraduate!BE85/100</f>
        <v>0.139567</v>
      </c>
      <c r="F18" s="675">
        <f>[9]Undergraduate!BF85/100</f>
        <v>7.6276999999999998E-2</v>
      </c>
      <c r="G18" s="678"/>
      <c r="H18" s="607"/>
      <c r="I18" s="607"/>
    </row>
    <row r="19" spans="1:9" ht="12.75">
      <c r="A19" s="607" t="s">
        <v>264</v>
      </c>
      <c r="B19" s="675">
        <f>[9]Undergraduate!BB82/100</f>
        <v>0.69113200000000008</v>
      </c>
      <c r="C19" s="675">
        <f>[9]Undergraduate!BC82/100</f>
        <v>0.18923799999999999</v>
      </c>
      <c r="D19" s="675">
        <f>[9]Undergraduate!BD82/100</f>
        <v>6.4268000000000006E-2</v>
      </c>
      <c r="E19" s="675">
        <f>[9]Undergraduate!BE82/100</f>
        <v>2.6349000000000001E-2</v>
      </c>
      <c r="F19" s="675">
        <f>[9]Undergraduate!BF82/100</f>
        <v>2.9014000000000002E-2</v>
      </c>
      <c r="G19" s="607"/>
      <c r="H19" s="607"/>
      <c r="I19" s="607"/>
    </row>
    <row r="20" spans="1:9" ht="12.75">
      <c r="A20" s="607" t="s">
        <v>265</v>
      </c>
      <c r="B20" s="675">
        <f>[9]Undergraduate!BB81/100</f>
        <v>0.52108699999999997</v>
      </c>
      <c r="C20" s="675">
        <f>[9]Undergraduate!BC81/100</f>
        <v>0.219865</v>
      </c>
      <c r="D20" s="675">
        <f>[9]Undergraduate!BD81/100</f>
        <v>0.110891</v>
      </c>
      <c r="E20" s="675">
        <f>[9]Undergraduate!BE81/100</f>
        <v>7.0487000000000008E-2</v>
      </c>
      <c r="F20" s="675">
        <f>[9]Undergraduate!BF81/100</f>
        <v>7.7670000000000003E-2</v>
      </c>
      <c r="G20" s="678"/>
      <c r="H20" s="607"/>
      <c r="I20" s="607"/>
    </row>
    <row r="21" spans="1:9" ht="12.75">
      <c r="A21" s="607"/>
      <c r="B21" s="612"/>
      <c r="C21" s="612"/>
      <c r="D21" s="612"/>
      <c r="E21" s="612"/>
      <c r="F21" s="612"/>
      <c r="G21" s="678"/>
      <c r="H21" s="607"/>
      <c r="I21" s="607"/>
    </row>
    <row r="22" spans="1:9" ht="12.75">
      <c r="A22" s="615" t="s">
        <v>211</v>
      </c>
      <c r="B22" s="677">
        <f>[9]Undergraduate!BB76/100</f>
        <v>0.33058700000000002</v>
      </c>
      <c r="C22" s="677">
        <f>[9]Undergraduate!BC76/100</f>
        <v>0.29698000000000002</v>
      </c>
      <c r="D22" s="677">
        <f>[9]Undergraduate!BD76/100</f>
        <v>0.207283</v>
      </c>
      <c r="E22" s="677">
        <f>[9]Undergraduate!BE76/100</f>
        <v>8.886200000000001E-2</v>
      </c>
      <c r="F22" s="677">
        <f>[9]Undergraduate!BF76/100</f>
        <v>7.6288999999999996E-2</v>
      </c>
      <c r="G22" s="678"/>
      <c r="H22" s="607"/>
      <c r="I22" s="607"/>
    </row>
    <row r="23" spans="1:9">
      <c r="G23" s="534"/>
    </row>
    <row r="24" spans="1:9" ht="84.75" customHeight="1">
      <c r="A24" s="1192" t="s">
        <v>625</v>
      </c>
      <c r="B24" s="1192"/>
      <c r="C24" s="1192"/>
      <c r="D24" s="1192"/>
      <c r="E24" s="1192"/>
      <c r="F24" s="1192"/>
    </row>
    <row r="25" spans="1:9" ht="26.25" customHeight="1">
      <c r="A25" s="517" t="s">
        <v>626</v>
      </c>
    </row>
    <row r="27" spans="1:9">
      <c r="A27" s="584" t="s">
        <v>537</v>
      </c>
    </row>
  </sheetData>
  <mergeCells count="2">
    <mergeCell ref="A1:H1"/>
    <mergeCell ref="A24:F24"/>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75889-7E5C-4E99-820D-C84F6E0F746B}">
  <dimension ref="A1:H27"/>
  <sheetViews>
    <sheetView zoomScale="90" zoomScaleNormal="90" workbookViewId="0">
      <selection sqref="A1:G1"/>
    </sheetView>
  </sheetViews>
  <sheetFormatPr defaultColWidth="12.85546875" defaultRowHeight="12"/>
  <cols>
    <col min="1" max="1" width="23.5703125" style="517" customWidth="1"/>
    <col min="2" max="2" width="10" style="517" customWidth="1"/>
    <col min="3" max="3" width="12.28515625" style="517" customWidth="1"/>
    <col min="4" max="4" width="10" style="517" customWidth="1"/>
    <col min="5" max="5" width="9.7109375" style="517" customWidth="1"/>
    <col min="6" max="6" width="12.140625" style="517" customWidth="1"/>
    <col min="7" max="7" width="10.5703125" style="517" customWidth="1"/>
    <col min="8" max="15" width="12.85546875" style="517"/>
    <col min="16" max="16" width="24.28515625" style="517" customWidth="1"/>
    <col min="17" max="16384" width="12.85546875" style="517"/>
  </cols>
  <sheetData>
    <row r="1" spans="1:8" ht="39.75" customHeight="1">
      <c r="A1" s="1193" t="s">
        <v>752</v>
      </c>
      <c r="B1" s="1193"/>
      <c r="C1" s="1193"/>
      <c r="D1" s="1193"/>
      <c r="E1" s="1193"/>
      <c r="F1" s="1193"/>
      <c r="G1" s="1193"/>
      <c r="H1" s="535"/>
    </row>
    <row r="2" spans="1:8" ht="25.5">
      <c r="A2" s="659" t="s">
        <v>266</v>
      </c>
      <c r="B2" s="665" t="s">
        <v>246</v>
      </c>
      <c r="C2" s="665" t="s">
        <v>267</v>
      </c>
      <c r="D2" s="665" t="s">
        <v>203</v>
      </c>
      <c r="E2" s="665" t="s">
        <v>204</v>
      </c>
      <c r="F2" s="665" t="s">
        <v>205</v>
      </c>
      <c r="G2" s="665" t="s">
        <v>268</v>
      </c>
      <c r="H2" s="607"/>
    </row>
    <row r="3" spans="1:8" ht="12.75">
      <c r="A3" s="607" t="s">
        <v>269</v>
      </c>
      <c r="B3" s="675">
        <f>[9]Grad!B61/100</f>
        <v>0.21000099999999999</v>
      </c>
      <c r="C3" s="675">
        <f>[9]Grad!C61/100</f>
        <v>0.195411</v>
      </c>
      <c r="D3" s="675">
        <f>[9]Grad!D61/100</f>
        <v>0.31148300000000001</v>
      </c>
      <c r="E3" s="675">
        <f>[9]Grad!E61/100</f>
        <v>0.13433999999999999</v>
      </c>
      <c r="F3" s="675">
        <f>[9]Grad!F61/100</f>
        <v>6.6836999999999994E-2</v>
      </c>
      <c r="G3" s="675">
        <f>[9]Grad!G61/100</f>
        <v>8.1928000000000001E-2</v>
      </c>
      <c r="H3" s="607"/>
    </row>
    <row r="4" spans="1:8" ht="12.75">
      <c r="A4" s="607" t="s">
        <v>270</v>
      </c>
      <c r="B4" s="675">
        <f>[9]Grad!B60/100</f>
        <v>0.37945099999999998</v>
      </c>
      <c r="C4" s="675">
        <f>[9]Grad!C60/100</f>
        <v>0.18148700000000001</v>
      </c>
      <c r="D4" s="675">
        <f>[9]Grad!D60/100</f>
        <v>0.185641</v>
      </c>
      <c r="E4" s="675">
        <f>[9]Grad!E60/100</f>
        <v>0.13802199999999998</v>
      </c>
      <c r="F4" s="675">
        <f>[9]Grad!F60/100</f>
        <v>5.3582999999999999E-2</v>
      </c>
      <c r="G4" s="675">
        <f>[9]Grad!G60/100</f>
        <v>6.1816000000000003E-2</v>
      </c>
      <c r="H4" s="607"/>
    </row>
    <row r="5" spans="1:8" ht="12.75">
      <c r="A5" s="607" t="s">
        <v>271</v>
      </c>
      <c r="B5" s="675">
        <f>[9]Grad!B59/100</f>
        <v>0.42148099999999999</v>
      </c>
      <c r="C5" s="675">
        <f>[9]Grad!C59/100</f>
        <v>0.240507</v>
      </c>
      <c r="D5" s="675">
        <f>[9]Grad!D59/100</f>
        <v>0.185117</v>
      </c>
      <c r="E5" s="675">
        <f>[9]Grad!E59/100</f>
        <v>0.103821</v>
      </c>
      <c r="F5" s="675">
        <f>[9]Grad!F59/100</f>
        <v>2.2526999999999998E-2</v>
      </c>
      <c r="G5" s="675">
        <f>[9]Grad!G59/100</f>
        <v>2.6546E-2</v>
      </c>
      <c r="H5" s="607"/>
    </row>
    <row r="6" spans="1:8" ht="12.75">
      <c r="A6" s="607"/>
      <c r="B6" s="612"/>
      <c r="C6" s="612"/>
      <c r="D6" s="612"/>
      <c r="E6" s="612"/>
      <c r="F6" s="612"/>
      <c r="G6" s="612"/>
      <c r="H6" s="607"/>
    </row>
    <row r="7" spans="1:8" ht="12.75">
      <c r="A7" s="615" t="s">
        <v>211</v>
      </c>
      <c r="B7" s="677">
        <f>[9]Grad!B56/100</f>
        <v>0.38311700000000004</v>
      </c>
      <c r="C7" s="677">
        <f>[9]Grad!C56/100</f>
        <v>0.21068000000000001</v>
      </c>
      <c r="D7" s="677">
        <f>[9]Grad!D56/100</f>
        <v>0.197407</v>
      </c>
      <c r="E7" s="677">
        <f>[9]Grad!E56/100</f>
        <v>0.12152400000000001</v>
      </c>
      <c r="F7" s="677">
        <f>[9]Grad!F56/100</f>
        <v>4.0187E-2</v>
      </c>
      <c r="G7" s="677">
        <f>[9]Grad!G56/100</f>
        <v>4.7085000000000002E-2</v>
      </c>
      <c r="H7" s="607"/>
    </row>
    <row r="8" spans="1:8" ht="13.5" customHeight="1">
      <c r="A8" s="607"/>
      <c r="B8" s="678"/>
      <c r="C8" s="678"/>
      <c r="D8" s="678"/>
      <c r="E8" s="678"/>
      <c r="F8" s="678"/>
      <c r="G8" s="678"/>
      <c r="H8" s="607"/>
    </row>
    <row r="9" spans="1:8" ht="38.25">
      <c r="A9" s="659" t="s">
        <v>272</v>
      </c>
      <c r="B9" s="665" t="s">
        <v>246</v>
      </c>
      <c r="C9" s="665" t="s">
        <v>273</v>
      </c>
      <c r="D9" s="665" t="s">
        <v>274</v>
      </c>
      <c r="E9" s="665" t="s">
        <v>275</v>
      </c>
      <c r="F9" s="665" t="s">
        <v>276</v>
      </c>
      <c r="G9" s="607"/>
      <c r="H9" s="607"/>
    </row>
    <row r="10" spans="1:8" ht="12.75">
      <c r="A10" s="607" t="s">
        <v>277</v>
      </c>
      <c r="B10" s="675">
        <f>[9]Grad!AJ135/100</f>
        <v>0.149842</v>
      </c>
      <c r="C10" s="675">
        <f>[9]Grad!AK135/100</f>
        <v>0.12628</v>
      </c>
      <c r="D10" s="675">
        <f>[9]Grad!AL135/100</f>
        <v>0.211142</v>
      </c>
      <c r="E10" s="675">
        <f>[9]Grad!AM135/100</f>
        <v>0.38390599999999997</v>
      </c>
      <c r="F10" s="675">
        <f>[9]Grad!AN135/100</f>
        <v>0.12883</v>
      </c>
      <c r="G10" s="678"/>
      <c r="H10" s="607"/>
    </row>
    <row r="11" spans="1:8" ht="12.75">
      <c r="A11" s="607" t="s">
        <v>278</v>
      </c>
      <c r="B11" s="675">
        <f>[9]Grad!AJ134/100</f>
        <v>0.34895100000000001</v>
      </c>
      <c r="C11" s="675">
        <f>[9]Grad!AK134/100</f>
        <v>0.29896899999999998</v>
      </c>
      <c r="D11" s="675">
        <f>[9]Grad!AL134/100</f>
        <v>0.17602000000000001</v>
      </c>
      <c r="E11" s="675">
        <f>[9]Grad!AM134/100</f>
        <v>0.111997</v>
      </c>
      <c r="F11" s="675">
        <f>[9]Grad!AN134/100</f>
        <v>6.4062999999999995E-2</v>
      </c>
      <c r="G11" s="678"/>
      <c r="H11" s="607"/>
    </row>
    <row r="12" spans="1:8" ht="12.75">
      <c r="A12" s="607" t="s">
        <v>279</v>
      </c>
      <c r="B12" s="675">
        <f>[9]Grad!AJ133/100</f>
        <v>0.55466099999999996</v>
      </c>
      <c r="C12" s="675">
        <f>[9]Grad!AK133/100</f>
        <v>0.189635</v>
      </c>
      <c r="D12" s="675">
        <f>[9]Grad!AL133/100</f>
        <v>0.139627</v>
      </c>
      <c r="E12" s="675">
        <f>[9]Grad!AM133/100</f>
        <v>6.0868000000000005E-2</v>
      </c>
      <c r="F12" s="675">
        <f>[9]Grad!AN133/100</f>
        <v>5.5207999999999993E-2</v>
      </c>
      <c r="G12" s="678"/>
      <c r="H12" s="607"/>
    </row>
    <row r="13" spans="1:8" ht="12.75">
      <c r="A13" s="607"/>
      <c r="B13" s="612"/>
      <c r="C13" s="612"/>
      <c r="D13" s="612"/>
      <c r="E13" s="612"/>
      <c r="F13" s="612"/>
      <c r="G13" s="607"/>
      <c r="H13" s="607"/>
    </row>
    <row r="14" spans="1:8" ht="12.75">
      <c r="A14" s="615" t="s">
        <v>211</v>
      </c>
      <c r="B14" s="677">
        <f>[9]Grad!AJ130/100</f>
        <v>0.42289599999999999</v>
      </c>
      <c r="C14" s="677">
        <f>[9]Grad!AK130/100</f>
        <v>0.21435600000000002</v>
      </c>
      <c r="D14" s="677">
        <f>[9]Grad!AL130/100</f>
        <v>0.16292100000000001</v>
      </c>
      <c r="E14" s="677">
        <f>[9]Grad!AM130/100</f>
        <v>0.129804</v>
      </c>
      <c r="F14" s="677">
        <f>[9]Grad!AN130/100</f>
        <v>7.0023000000000002E-2</v>
      </c>
      <c r="G14" s="678"/>
      <c r="H14" s="607"/>
    </row>
    <row r="15" spans="1:8" ht="12.75">
      <c r="A15" s="607"/>
      <c r="B15" s="678"/>
      <c r="C15" s="678"/>
      <c r="D15" s="678"/>
      <c r="E15" s="678"/>
      <c r="F15" s="678"/>
      <c r="G15" s="678"/>
      <c r="H15" s="607"/>
    </row>
    <row r="16" spans="1:8" ht="38.25">
      <c r="A16" s="659" t="s">
        <v>280</v>
      </c>
      <c r="B16" s="665" t="s">
        <v>246</v>
      </c>
      <c r="C16" s="665" t="s">
        <v>273</v>
      </c>
      <c r="D16" s="665" t="s">
        <v>274</v>
      </c>
      <c r="E16" s="665" t="s">
        <v>275</v>
      </c>
      <c r="F16" s="665" t="s">
        <v>281</v>
      </c>
      <c r="G16" s="665" t="s">
        <v>282</v>
      </c>
      <c r="H16" s="607"/>
    </row>
    <row r="17" spans="1:8" ht="12.75">
      <c r="A17" s="607" t="s">
        <v>283</v>
      </c>
      <c r="B17" s="675">
        <f>[9]Grad!AJ172/100</f>
        <v>6.5555000000000002E-2</v>
      </c>
      <c r="C17" s="675">
        <f>[9]Grad!AK172/100</f>
        <v>0.115524</v>
      </c>
      <c r="D17" s="675">
        <f>[9]Grad!AL172/100</f>
        <v>0.12956400000000001</v>
      </c>
      <c r="E17" s="675">
        <f>[9]Grad!AM172/100</f>
        <v>0.18434300000000001</v>
      </c>
      <c r="F17" s="675">
        <f>[9]Grad!AO172/100</f>
        <v>0.22176600000000002</v>
      </c>
      <c r="G17" s="675">
        <f>[9]Grad!AP172/100</f>
        <v>0.28324899999999997</v>
      </c>
      <c r="H17" s="607"/>
    </row>
    <row r="18" spans="1:8" ht="12.75">
      <c r="A18" s="607" t="s">
        <v>284</v>
      </c>
      <c r="B18" s="675">
        <f>[9]Grad!AJ171/100</f>
        <v>0.23699899999999999</v>
      </c>
      <c r="C18" s="675">
        <f>[9]Grad!AK171/100</f>
        <v>0.102937</v>
      </c>
      <c r="D18" s="675">
        <f>[9]Grad!AL171/100</f>
        <v>0.113386</v>
      </c>
      <c r="E18" s="675">
        <f>[9]Grad!AM171/100</f>
        <v>9.5771999999999996E-2</v>
      </c>
      <c r="F18" s="675">
        <f>[9]Grad!AO171/100</f>
        <v>0.16625100000000001</v>
      </c>
      <c r="G18" s="675">
        <f>[9]Grad!AP171/100</f>
        <v>0.28465399999999996</v>
      </c>
      <c r="H18" s="607"/>
    </row>
    <row r="19" spans="1:8" ht="12.75">
      <c r="A19" s="607" t="s">
        <v>285</v>
      </c>
      <c r="B19" s="675">
        <f>[9]Grad!AJ170/100</f>
        <v>0.20053299999999999</v>
      </c>
      <c r="C19" s="675">
        <f>[9]Grad!AK170/100</f>
        <v>0.16769500000000001</v>
      </c>
      <c r="D19" s="675">
        <f>[9]Grad!AL170/100</f>
        <v>0.20400699999999999</v>
      </c>
      <c r="E19" s="675">
        <f>[9]Grad!AM170/100</f>
        <v>0.234148</v>
      </c>
      <c r="F19" s="675">
        <f>[9]Grad!AO170/100</f>
        <v>0.10439</v>
      </c>
      <c r="G19" s="675">
        <f>[9]Grad!AP170/100</f>
        <v>8.9228000000000002E-2</v>
      </c>
      <c r="H19" s="607"/>
    </row>
    <row r="20" spans="1:8" ht="12.75">
      <c r="A20" s="607"/>
      <c r="B20" s="675"/>
      <c r="C20" s="675"/>
      <c r="D20" s="675"/>
      <c r="E20" s="675"/>
      <c r="F20" s="675"/>
      <c r="G20" s="675"/>
      <c r="H20" s="607"/>
    </row>
    <row r="21" spans="1:8" ht="12.75">
      <c r="A21" s="615" t="s">
        <v>211</v>
      </c>
      <c r="B21" s="677">
        <f>[9]Grad!AJ167/100</f>
        <v>0.21423300000000001</v>
      </c>
      <c r="C21" s="677">
        <f>[9]Grad!AK167/100</f>
        <v>0.13089999999999999</v>
      </c>
      <c r="D21" s="677">
        <f>[9]Grad!AL167/100</f>
        <v>0.15245500000000001</v>
      </c>
      <c r="E21" s="677">
        <f>[9]Grad!AM167/100</f>
        <v>0.15815699999999999</v>
      </c>
      <c r="F21" s="677">
        <f>[9]Grad!AO167/100</f>
        <v>0.142424</v>
      </c>
      <c r="G21" s="677">
        <f>[9]Grad!AP167/100</f>
        <v>0.20183099999999998</v>
      </c>
      <c r="H21" s="607"/>
    </row>
    <row r="23" spans="1:8" ht="42.75" customHeight="1">
      <c r="A23" s="1192" t="s">
        <v>627</v>
      </c>
      <c r="B23" s="1192"/>
      <c r="C23" s="1192"/>
      <c r="D23" s="1192"/>
      <c r="E23" s="1192"/>
      <c r="F23" s="1192"/>
      <c r="G23" s="1192"/>
    </row>
    <row r="25" spans="1:8">
      <c r="A25" s="517" t="s">
        <v>626</v>
      </c>
    </row>
    <row r="27" spans="1:8">
      <c r="A27" s="517" t="s">
        <v>537</v>
      </c>
    </row>
  </sheetData>
  <mergeCells count="2">
    <mergeCell ref="A1:G1"/>
    <mergeCell ref="A23:G23"/>
  </mergeCell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91F7-E9CF-40E9-AD88-4EE15F805C15}">
  <dimension ref="A1:N38"/>
  <sheetViews>
    <sheetView zoomScale="90" zoomScaleNormal="90" workbookViewId="0"/>
  </sheetViews>
  <sheetFormatPr defaultColWidth="9" defaultRowHeight="12"/>
  <cols>
    <col min="1" max="1" width="34.28515625" style="536" customWidth="1"/>
    <col min="2" max="2" width="13.42578125" style="537" customWidth="1"/>
    <col min="3" max="3" width="12.7109375" style="537" customWidth="1"/>
    <col min="4" max="4" width="9" style="537"/>
    <col min="5" max="5" width="12.42578125" style="537" customWidth="1"/>
    <col min="6" max="6" width="10" style="537" customWidth="1"/>
    <col min="7" max="7" width="9" style="537"/>
    <col min="8" max="8" width="10.42578125" style="536" customWidth="1"/>
    <col min="9" max="9" width="13.5703125" style="538" customWidth="1"/>
    <col min="10" max="10" width="12.7109375" style="538" customWidth="1"/>
    <col min="11" max="11" width="9" style="538"/>
    <col min="12" max="12" width="13" style="538" customWidth="1"/>
    <col min="13" max="13" width="9" style="538"/>
    <col min="14" max="14" width="9" style="536"/>
    <col min="15" max="16384" width="9" style="539"/>
  </cols>
  <sheetData>
    <row r="1" spans="1:14" ht="32.25" customHeight="1">
      <c r="A1" s="540" t="s">
        <v>582</v>
      </c>
    </row>
    <row r="2" spans="1:14" ht="38.25">
      <c r="A2" s="679" t="s">
        <v>173</v>
      </c>
      <c r="B2" s="680" t="s">
        <v>286</v>
      </c>
      <c r="C2" s="680" t="s">
        <v>287</v>
      </c>
      <c r="D2" s="680" t="s">
        <v>196</v>
      </c>
      <c r="E2" s="680" t="s">
        <v>288</v>
      </c>
      <c r="F2" s="680" t="s">
        <v>289</v>
      </c>
      <c r="G2" s="681" t="s">
        <v>6</v>
      </c>
      <c r="H2" s="682"/>
      <c r="I2" s="680" t="s">
        <v>286</v>
      </c>
      <c r="J2" s="680" t="s">
        <v>287</v>
      </c>
      <c r="K2" s="680" t="s">
        <v>196</v>
      </c>
      <c r="L2" s="680" t="s">
        <v>288</v>
      </c>
      <c r="M2" s="680" t="s">
        <v>289</v>
      </c>
      <c r="N2" s="682" t="s">
        <v>6</v>
      </c>
    </row>
    <row r="3" spans="1:14" ht="12.75">
      <c r="A3" s="683" t="s">
        <v>290</v>
      </c>
      <c r="B3" s="684">
        <v>2166.0920000000001</v>
      </c>
      <c r="C3" s="684">
        <v>492.86540000000002</v>
      </c>
      <c r="D3" s="684">
        <v>1441.9304999999999</v>
      </c>
      <c r="E3" s="684">
        <v>2273.9717000000001</v>
      </c>
      <c r="F3" s="684">
        <v>926.51310000000001</v>
      </c>
      <c r="G3" s="685">
        <v>7300</v>
      </c>
      <c r="H3" s="685"/>
      <c r="I3" s="686">
        <v>0.29666914551560969</v>
      </c>
      <c r="J3" s="686">
        <v>6.750311485948389E-2</v>
      </c>
      <c r="K3" s="686">
        <v>0.19748759024450291</v>
      </c>
      <c r="L3" s="686">
        <v>0.31144440825490255</v>
      </c>
      <c r="M3" s="686">
        <v>0.12689574112550098</v>
      </c>
      <c r="N3" s="686">
        <v>1</v>
      </c>
    </row>
    <row r="4" spans="1:14" ht="12.75">
      <c r="A4" s="683"/>
      <c r="B4" s="684"/>
      <c r="C4" s="684"/>
      <c r="D4" s="684"/>
      <c r="E4" s="684"/>
      <c r="F4" s="684"/>
      <c r="G4" s="685"/>
      <c r="H4" s="685"/>
      <c r="I4" s="686"/>
      <c r="J4" s="686"/>
      <c r="K4" s="686"/>
      <c r="L4" s="686"/>
      <c r="M4" s="686"/>
      <c r="N4" s="686"/>
    </row>
    <row r="5" spans="1:14" ht="12.75">
      <c r="A5" s="683" t="s">
        <v>291</v>
      </c>
      <c r="B5" s="685">
        <v>3328.3472000000002</v>
      </c>
      <c r="C5" s="685">
        <v>1765.1078</v>
      </c>
      <c r="D5" s="685">
        <v>1121.5873999999999</v>
      </c>
      <c r="E5" s="685">
        <v>1460.2638999999999</v>
      </c>
      <c r="F5" s="685">
        <v>783.78</v>
      </c>
      <c r="G5" s="685">
        <v>8460</v>
      </c>
      <c r="H5" s="685"/>
      <c r="I5" s="686">
        <v>0.39346414990470069</v>
      </c>
      <c r="J5" s="686">
        <v>0.20866412014262106</v>
      </c>
      <c r="K5" s="686">
        <v>0.13258966278662979</v>
      </c>
      <c r="L5" s="686">
        <v>0.17262667009319904</v>
      </c>
      <c r="M5" s="686">
        <v>9.2655397072849338E-2</v>
      </c>
      <c r="N5" s="686">
        <v>0.99999999999999989</v>
      </c>
    </row>
    <row r="6" spans="1:14" ht="12.75">
      <c r="A6" s="683" t="s">
        <v>292</v>
      </c>
      <c r="B6" s="685">
        <v>1926.4722999999999</v>
      </c>
      <c r="C6" s="685">
        <v>230.56970000000001</v>
      </c>
      <c r="D6" s="685">
        <v>1507.9751000000001</v>
      </c>
      <c r="E6" s="685">
        <v>2441.7321999999999</v>
      </c>
      <c r="F6" s="685">
        <v>955.94010000000003</v>
      </c>
      <c r="G6" s="685">
        <v>7060</v>
      </c>
      <c r="H6" s="685"/>
      <c r="I6" s="686">
        <v>0.27276752394066772</v>
      </c>
      <c r="J6" s="686">
        <v>3.2646161673200585E-2</v>
      </c>
      <c r="K6" s="686">
        <v>0.21351287230612184</v>
      </c>
      <c r="L6" s="686">
        <v>0.34572272143243338</v>
      </c>
      <c r="M6" s="686">
        <v>0.13535072064757656</v>
      </c>
      <c r="N6" s="686">
        <v>1</v>
      </c>
    </row>
    <row r="7" spans="1:14" ht="12.75">
      <c r="A7" s="683"/>
      <c r="B7" s="685"/>
      <c r="C7" s="685"/>
      <c r="D7" s="685"/>
      <c r="E7" s="685"/>
      <c r="F7" s="685"/>
      <c r="G7" s="685"/>
      <c r="H7" s="685"/>
      <c r="I7" s="686"/>
      <c r="J7" s="686"/>
      <c r="K7" s="686"/>
      <c r="L7" s="686"/>
      <c r="M7" s="686"/>
      <c r="N7" s="686"/>
    </row>
    <row r="8" spans="1:14" ht="12.75">
      <c r="A8" s="683" t="s">
        <v>293</v>
      </c>
      <c r="B8" s="685"/>
      <c r="C8" s="685"/>
      <c r="D8" s="685"/>
      <c r="E8" s="685"/>
      <c r="F8" s="685"/>
      <c r="G8" s="685"/>
      <c r="H8" s="685"/>
      <c r="I8" s="686"/>
      <c r="J8" s="686"/>
      <c r="K8" s="686"/>
      <c r="L8" s="686"/>
      <c r="M8" s="686"/>
      <c r="N8" s="687"/>
    </row>
    <row r="9" spans="1:14" ht="12.75">
      <c r="A9" s="688" t="s">
        <v>294</v>
      </c>
      <c r="B9" s="685">
        <v>5336.5956999999999</v>
      </c>
      <c r="C9" s="685">
        <v>85.915800000000004</v>
      </c>
      <c r="D9" s="685">
        <v>2904.7012</v>
      </c>
      <c r="E9" s="685">
        <v>2386.3762000000002</v>
      </c>
      <c r="F9" s="685">
        <v>984.1617</v>
      </c>
      <c r="G9" s="685">
        <v>11700</v>
      </c>
      <c r="H9" s="685"/>
      <c r="I9" s="686">
        <v>0.45620699931831332</v>
      </c>
      <c r="J9" s="686">
        <v>7.3446428238947061E-3</v>
      </c>
      <c r="K9" s="686">
        <v>0.24831279955652324</v>
      </c>
      <c r="L9" s="686">
        <v>0.20400299866198207</v>
      </c>
      <c r="M9" s="686">
        <v>8.4132559639286536E-2</v>
      </c>
      <c r="N9" s="686">
        <v>0.99999999999999978</v>
      </c>
    </row>
    <row r="10" spans="1:14" ht="12.75">
      <c r="A10" s="688" t="s">
        <v>295</v>
      </c>
      <c r="B10" s="685">
        <v>2337.5841999999998</v>
      </c>
      <c r="C10" s="685">
        <v>246.142</v>
      </c>
      <c r="D10" s="685">
        <v>2100.4128000000001</v>
      </c>
      <c r="E10" s="685">
        <v>2705.0668999999998</v>
      </c>
      <c r="F10" s="685">
        <v>894.07230000000004</v>
      </c>
      <c r="G10" s="685">
        <v>8280</v>
      </c>
      <c r="H10" s="685"/>
      <c r="I10" s="686">
        <v>0.28220520228331825</v>
      </c>
      <c r="J10" s="686">
        <v>2.9715529776604632E-2</v>
      </c>
      <c r="K10" s="686">
        <v>0.2535726495338525</v>
      </c>
      <c r="L10" s="686">
        <v>0.32656960622184589</v>
      </c>
      <c r="M10" s="686">
        <v>0.1079370121843789</v>
      </c>
      <c r="N10" s="686">
        <v>1</v>
      </c>
    </row>
    <row r="11" spans="1:14" ht="12.75">
      <c r="A11" s="688" t="s">
        <v>296</v>
      </c>
      <c r="B11" s="685">
        <v>143.27180000000001</v>
      </c>
      <c r="C11" s="685">
        <v>319.36450000000002</v>
      </c>
      <c r="D11" s="685">
        <v>803.36900000000003</v>
      </c>
      <c r="E11" s="685">
        <v>2573.2361000000001</v>
      </c>
      <c r="F11" s="685">
        <v>993.77470000000005</v>
      </c>
      <c r="G11" s="685">
        <v>4830</v>
      </c>
      <c r="H11" s="685"/>
      <c r="I11" s="686">
        <v>2.9644387073322603E-2</v>
      </c>
      <c r="J11" s="686">
        <v>6.6079750903374812E-2</v>
      </c>
      <c r="K11" s="686">
        <v>0.16622518596617133</v>
      </c>
      <c r="L11" s="686">
        <v>0.53242862153924964</v>
      </c>
      <c r="M11" s="686">
        <v>0.20562205451788171</v>
      </c>
      <c r="N11" s="686">
        <v>1</v>
      </c>
    </row>
    <row r="12" spans="1:14" ht="12.75">
      <c r="A12" s="689" t="s">
        <v>297</v>
      </c>
      <c r="B12" s="690">
        <v>33.029499999999999</v>
      </c>
      <c r="C12" s="690">
        <v>273.79500000000002</v>
      </c>
      <c r="D12" s="690">
        <v>383.18770000000001</v>
      </c>
      <c r="E12" s="690">
        <v>2173.5421999999999</v>
      </c>
      <c r="F12" s="690">
        <v>943.78589999999997</v>
      </c>
      <c r="G12" s="690">
        <v>3810</v>
      </c>
      <c r="H12" s="690"/>
      <c r="I12" s="691">
        <v>8.6752161344758171E-3</v>
      </c>
      <c r="J12" s="691">
        <v>7.1912405623421688E-2</v>
      </c>
      <c r="K12" s="691">
        <v>0.10064445775965969</v>
      </c>
      <c r="L12" s="691">
        <v>0.57088204067285497</v>
      </c>
      <c r="M12" s="691">
        <v>0.24788587980958782</v>
      </c>
      <c r="N12" s="691">
        <v>1</v>
      </c>
    </row>
    <row r="13" spans="1:14" ht="38.25">
      <c r="A13" s="679" t="s">
        <v>147</v>
      </c>
      <c r="B13" s="680" t="s">
        <v>286</v>
      </c>
      <c r="C13" s="680" t="s">
        <v>287</v>
      </c>
      <c r="D13" s="680" t="s">
        <v>196</v>
      </c>
      <c r="E13" s="680" t="s">
        <v>288</v>
      </c>
      <c r="F13" s="680" t="s">
        <v>289</v>
      </c>
      <c r="G13" s="681" t="s">
        <v>6</v>
      </c>
      <c r="H13" s="681"/>
      <c r="I13" s="680" t="s">
        <v>286</v>
      </c>
      <c r="J13" s="680" t="s">
        <v>287</v>
      </c>
      <c r="K13" s="680" t="s">
        <v>196</v>
      </c>
      <c r="L13" s="680" t="s">
        <v>288</v>
      </c>
      <c r="M13" s="680" t="s">
        <v>289</v>
      </c>
      <c r="N13" s="682" t="s">
        <v>6</v>
      </c>
    </row>
    <row r="14" spans="1:14" ht="12.75">
      <c r="A14" s="683" t="s">
        <v>290</v>
      </c>
      <c r="B14" s="684">
        <v>2612.8667</v>
      </c>
      <c r="C14" s="684">
        <v>562.99210000000005</v>
      </c>
      <c r="D14" s="684">
        <v>662.8134</v>
      </c>
      <c r="E14" s="684">
        <v>462.25420000000003</v>
      </c>
      <c r="F14" s="684">
        <v>374.38729999999998</v>
      </c>
      <c r="G14" s="685">
        <v>4680</v>
      </c>
      <c r="H14" s="685"/>
      <c r="I14" s="686">
        <v>0.55886446721211447</v>
      </c>
      <c r="J14" s="686">
        <v>0.12041803740356502</v>
      </c>
      <c r="K14" s="686">
        <v>0.14176875446881776</v>
      </c>
      <c r="L14" s="686">
        <v>9.8871269322526947E-2</v>
      </c>
      <c r="M14" s="686">
        <v>8.0077471592975666E-2</v>
      </c>
      <c r="N14" s="686">
        <v>1.0010023498530161</v>
      </c>
    </row>
    <row r="15" spans="1:14" ht="12.75">
      <c r="A15" s="683"/>
      <c r="B15" s="684"/>
      <c r="C15" s="684"/>
      <c r="D15" s="684"/>
      <c r="E15" s="684"/>
      <c r="F15" s="684"/>
      <c r="G15" s="685"/>
      <c r="H15" s="685"/>
      <c r="I15" s="686"/>
      <c r="J15" s="686"/>
      <c r="K15" s="686"/>
      <c r="L15" s="686"/>
      <c r="M15" s="686"/>
      <c r="N15" s="686"/>
    </row>
    <row r="16" spans="1:14" ht="12.75">
      <c r="A16" s="683" t="s">
        <v>298</v>
      </c>
      <c r="B16" s="685">
        <v>3131.0684000000001</v>
      </c>
      <c r="C16" s="685">
        <v>1550.7997</v>
      </c>
      <c r="D16" s="685">
        <v>581.12009999999998</v>
      </c>
      <c r="E16" s="685">
        <v>232.60429999999999</v>
      </c>
      <c r="F16" s="685">
        <v>250.2037</v>
      </c>
      <c r="G16" s="685">
        <v>5750</v>
      </c>
      <c r="H16" s="685"/>
      <c r="I16" s="686">
        <v>0.54493203222209663</v>
      </c>
      <c r="J16" s="686">
        <v>0.26990161955274361</v>
      </c>
      <c r="K16" s="686">
        <v>0.10113830699390278</v>
      </c>
      <c r="L16" s="686">
        <v>4.0482518332272212E-2</v>
      </c>
      <c r="M16" s="686">
        <v>4.3545522898984827E-2</v>
      </c>
      <c r="N16" s="686">
        <v>1.0007316305440837</v>
      </c>
    </row>
    <row r="17" spans="1:14" ht="12.75">
      <c r="A17" s="683" t="s">
        <v>299</v>
      </c>
      <c r="B17" s="685">
        <v>2348.1624000000002</v>
      </c>
      <c r="C17" s="685">
        <v>58.406700000000001</v>
      </c>
      <c r="D17" s="685">
        <v>704.54340000000002</v>
      </c>
      <c r="E17" s="685">
        <v>579.5625</v>
      </c>
      <c r="F17" s="685">
        <v>437.822</v>
      </c>
      <c r="G17" s="685">
        <v>4130</v>
      </c>
      <c r="H17" s="685"/>
      <c r="I17" s="686">
        <v>0.56876931241563211</v>
      </c>
      <c r="J17" s="686">
        <v>1.4147206598430372E-2</v>
      </c>
      <c r="K17" s="686">
        <v>0.17065372701009593</v>
      </c>
      <c r="L17" s="686">
        <v>0.14038099095142856</v>
      </c>
      <c r="M17" s="686">
        <v>0.10604876302441299</v>
      </c>
      <c r="N17" s="686">
        <v>1.0003640550059743</v>
      </c>
    </row>
    <row r="18" spans="1:14" ht="12.75">
      <c r="A18" s="683"/>
      <c r="B18" s="685"/>
      <c r="C18" s="685"/>
      <c r="D18" s="685"/>
      <c r="E18" s="685"/>
      <c r="F18" s="685"/>
      <c r="G18" s="685"/>
      <c r="H18" s="685"/>
      <c r="I18" s="686"/>
      <c r="J18" s="686"/>
      <c r="K18" s="686"/>
      <c r="L18" s="686"/>
      <c r="M18" s="686"/>
      <c r="N18" s="686"/>
    </row>
    <row r="19" spans="1:14" ht="12.75">
      <c r="A19" s="683" t="s">
        <v>293</v>
      </c>
      <c r="B19" s="685"/>
      <c r="C19" s="685"/>
      <c r="D19" s="685"/>
      <c r="E19" s="685"/>
      <c r="F19" s="685"/>
      <c r="G19" s="685"/>
      <c r="H19" s="685"/>
      <c r="I19" s="686"/>
      <c r="J19" s="686"/>
      <c r="K19" s="686"/>
      <c r="L19" s="686"/>
      <c r="M19" s="686"/>
      <c r="N19" s="686"/>
    </row>
    <row r="20" spans="1:14" ht="12.75">
      <c r="A20" s="688" t="s">
        <v>300</v>
      </c>
      <c r="B20" s="685">
        <v>4882.9081999999999</v>
      </c>
      <c r="C20" s="685">
        <v>58.908099999999997</v>
      </c>
      <c r="D20" s="685">
        <v>934.31569999999999</v>
      </c>
      <c r="E20" s="685">
        <v>377.54059999999998</v>
      </c>
      <c r="F20" s="685">
        <v>298.09679999999997</v>
      </c>
      <c r="G20" s="685">
        <v>6550</v>
      </c>
      <c r="H20" s="685"/>
      <c r="I20" s="686">
        <v>0.74528083970720949</v>
      </c>
      <c r="J20" s="686">
        <v>8.9911742009723353E-3</v>
      </c>
      <c r="K20" s="686">
        <v>0.14260509535027285</v>
      </c>
      <c r="L20" s="686">
        <v>5.7624219802363617E-2</v>
      </c>
      <c r="M20" s="686">
        <v>4.549867093918171E-2</v>
      </c>
      <c r="N20" s="686">
        <v>0.99972993554992939</v>
      </c>
    </row>
    <row r="21" spans="1:14" ht="12.75">
      <c r="A21" s="688" t="s">
        <v>301</v>
      </c>
      <c r="B21" s="685">
        <v>1979.6847</v>
      </c>
      <c r="C21" s="685">
        <v>47.901200000000003</v>
      </c>
      <c r="D21" s="685">
        <v>721.82230000000004</v>
      </c>
      <c r="E21" s="685">
        <v>555.04309999999998</v>
      </c>
      <c r="F21" s="685">
        <v>407.0958</v>
      </c>
      <c r="G21" s="685">
        <v>3710</v>
      </c>
      <c r="H21" s="685"/>
      <c r="I21" s="686">
        <v>0.53338530986175559</v>
      </c>
      <c r="J21" s="686">
        <v>1.2905992759730842E-2</v>
      </c>
      <c r="K21" s="686">
        <v>0.19448016704408791</v>
      </c>
      <c r="L21" s="686">
        <v>0.14954494313166605</v>
      </c>
      <c r="M21" s="686">
        <v>0.10968358720275974</v>
      </c>
      <c r="N21" s="686">
        <v>0.99958316573700501</v>
      </c>
    </row>
    <row r="22" spans="1:14" ht="12.75">
      <c r="A22" s="692" t="s">
        <v>302</v>
      </c>
      <c r="B22" s="693">
        <v>136.35939999999999</v>
      </c>
      <c r="C22" s="693">
        <v>59.8399</v>
      </c>
      <c r="D22" s="693">
        <v>537.2319</v>
      </c>
      <c r="E22" s="693">
        <v>722.29690000000005</v>
      </c>
      <c r="F22" s="693">
        <v>519.85270000000003</v>
      </c>
      <c r="G22" s="693">
        <v>1980</v>
      </c>
      <c r="H22" s="685"/>
      <c r="I22" s="694">
        <v>6.9022436338721238E-2</v>
      </c>
      <c r="J22" s="694">
        <v>3.0289776049655874E-2</v>
      </c>
      <c r="K22" s="694">
        <v>0.27193618200784292</v>
      </c>
      <c r="L22" s="694">
        <v>0.36561243154418183</v>
      </c>
      <c r="M22" s="694">
        <v>0.26313917405959808</v>
      </c>
      <c r="N22" s="694">
        <v>1.0022369117982923</v>
      </c>
    </row>
    <row r="23" spans="1:14" ht="12.75">
      <c r="A23" s="689" t="s">
        <v>303</v>
      </c>
      <c r="B23" s="690">
        <v>23.523199999999999</v>
      </c>
      <c r="C23" s="690">
        <v>80.015000000000001</v>
      </c>
      <c r="D23" s="690">
        <v>300.9101</v>
      </c>
      <c r="E23" s="690">
        <v>966.42870000000005</v>
      </c>
      <c r="F23" s="690">
        <v>773.35270000000003</v>
      </c>
      <c r="G23" s="690">
        <v>2140</v>
      </c>
      <c r="H23" s="690"/>
      <c r="I23" s="691">
        <v>1.0970466457021839E-2</v>
      </c>
      <c r="J23" s="691">
        <v>3.7316431164067916E-2</v>
      </c>
      <c r="K23" s="691">
        <v>0.14033482513557199</v>
      </c>
      <c r="L23" s="691">
        <v>0.45071136735024242</v>
      </c>
      <c r="M23" s="691">
        <v>0.36066690989309591</v>
      </c>
      <c r="N23" s="691">
        <v>0.99802740350066044</v>
      </c>
    </row>
    <row r="24" spans="1:14" ht="12.75">
      <c r="B24" s="543"/>
      <c r="C24" s="543"/>
      <c r="D24" s="543"/>
      <c r="E24" s="543"/>
      <c r="F24" s="543"/>
      <c r="G24" s="543"/>
      <c r="H24" s="681"/>
      <c r="I24" s="541"/>
      <c r="J24" s="541"/>
      <c r="K24" s="541"/>
      <c r="L24" s="541"/>
      <c r="M24" s="541"/>
      <c r="N24" s="542"/>
    </row>
    <row r="25" spans="1:14" ht="24" customHeight="1">
      <c r="A25" s="536" t="s">
        <v>629</v>
      </c>
      <c r="B25" s="536"/>
      <c r="C25" s="536"/>
      <c r="D25" s="536"/>
      <c r="E25" s="536"/>
      <c r="F25" s="536"/>
      <c r="G25" s="536"/>
      <c r="I25" s="536"/>
      <c r="J25" s="536"/>
      <c r="K25" s="536"/>
      <c r="L25" s="536"/>
      <c r="M25" s="536"/>
    </row>
    <row r="26" spans="1:14" ht="24" customHeight="1">
      <c r="A26" s="536" t="s">
        <v>628</v>
      </c>
      <c r="B26" s="536"/>
      <c r="C26" s="536"/>
      <c r="D26" s="536"/>
      <c r="E26" s="536"/>
      <c r="F26" s="536"/>
      <c r="G26" s="536"/>
      <c r="I26" s="536"/>
      <c r="J26" s="536"/>
      <c r="K26" s="536"/>
      <c r="L26" s="536"/>
      <c r="M26" s="536"/>
    </row>
    <row r="27" spans="1:14">
      <c r="B27" s="536"/>
      <c r="C27" s="536"/>
      <c r="D27" s="536"/>
      <c r="E27" s="536"/>
      <c r="F27" s="536"/>
      <c r="G27" s="536"/>
      <c r="I27" s="536"/>
      <c r="J27" s="536"/>
      <c r="K27" s="536"/>
      <c r="L27" s="536"/>
      <c r="M27" s="536"/>
    </row>
    <row r="28" spans="1:14">
      <c r="A28" s="517" t="s">
        <v>537</v>
      </c>
      <c r="B28" s="536"/>
      <c r="C28" s="536"/>
      <c r="D28" s="536"/>
      <c r="E28" s="536"/>
      <c r="F28" s="536"/>
      <c r="G28" s="536"/>
      <c r="I28" s="536"/>
      <c r="J28" s="536"/>
      <c r="K28" s="536"/>
      <c r="L28" s="536"/>
      <c r="M28" s="536"/>
    </row>
    <row r="29" spans="1:14">
      <c r="B29" s="536"/>
      <c r="C29" s="536"/>
      <c r="D29" s="536"/>
      <c r="E29" s="536"/>
      <c r="F29" s="536"/>
      <c r="G29" s="536"/>
      <c r="I29" s="536"/>
      <c r="J29" s="536"/>
      <c r="K29" s="536"/>
      <c r="L29" s="536"/>
      <c r="M29" s="536"/>
    </row>
    <row r="30" spans="1:14">
      <c r="B30" s="536"/>
      <c r="C30" s="536"/>
      <c r="D30" s="536"/>
      <c r="E30" s="536"/>
      <c r="F30" s="536"/>
      <c r="G30" s="536"/>
      <c r="I30" s="536"/>
      <c r="J30" s="536"/>
      <c r="K30" s="536"/>
      <c r="L30" s="536"/>
      <c r="M30" s="536"/>
    </row>
    <row r="31" spans="1:14">
      <c r="B31" s="536"/>
      <c r="C31" s="536"/>
      <c r="D31" s="536"/>
      <c r="E31" s="536"/>
      <c r="F31" s="536"/>
      <c r="G31" s="536"/>
      <c r="I31" s="536"/>
      <c r="J31" s="536"/>
      <c r="K31" s="536"/>
      <c r="L31" s="536"/>
      <c r="M31" s="536"/>
    </row>
    <row r="32" spans="1:14">
      <c r="B32" s="536"/>
      <c r="C32" s="536"/>
      <c r="D32" s="536"/>
      <c r="E32" s="536"/>
      <c r="F32" s="536"/>
      <c r="G32" s="536"/>
      <c r="I32" s="536"/>
      <c r="J32" s="536"/>
      <c r="K32" s="536"/>
      <c r="L32" s="536"/>
      <c r="M32" s="536"/>
    </row>
    <row r="33" spans="2:13">
      <c r="B33" s="536"/>
      <c r="C33" s="536"/>
      <c r="D33" s="536"/>
      <c r="E33" s="536"/>
      <c r="F33" s="536"/>
      <c r="G33" s="536"/>
      <c r="I33" s="536"/>
      <c r="J33" s="536"/>
      <c r="K33" s="536"/>
      <c r="L33" s="536"/>
      <c r="M33" s="536"/>
    </row>
    <row r="34" spans="2:13">
      <c r="B34" s="536"/>
      <c r="C34" s="536"/>
      <c r="D34" s="536"/>
      <c r="E34" s="536"/>
      <c r="F34" s="536"/>
      <c r="G34" s="536"/>
      <c r="I34" s="536"/>
      <c r="J34" s="536"/>
      <c r="K34" s="536"/>
      <c r="L34" s="536"/>
      <c r="M34" s="536"/>
    </row>
    <row r="35" spans="2:13">
      <c r="B35" s="536"/>
      <c r="C35" s="536"/>
      <c r="D35" s="536"/>
      <c r="E35" s="536"/>
      <c r="F35" s="536"/>
      <c r="G35" s="536"/>
      <c r="I35" s="536"/>
      <c r="J35" s="536"/>
      <c r="K35" s="536"/>
      <c r="L35" s="536"/>
      <c r="M35" s="536"/>
    </row>
    <row r="36" spans="2:13">
      <c r="B36" s="536"/>
      <c r="C36" s="536"/>
      <c r="D36" s="536"/>
      <c r="E36" s="536"/>
      <c r="F36" s="536"/>
      <c r="G36" s="536"/>
      <c r="I36" s="536"/>
      <c r="J36" s="536"/>
      <c r="K36" s="536"/>
      <c r="L36" s="536"/>
      <c r="M36" s="536"/>
    </row>
    <row r="37" spans="2:13">
      <c r="B37" s="536"/>
      <c r="C37" s="536"/>
      <c r="D37" s="536"/>
      <c r="E37" s="536"/>
      <c r="F37" s="536"/>
      <c r="G37" s="536"/>
      <c r="I37" s="536"/>
      <c r="J37" s="536"/>
      <c r="K37" s="536"/>
      <c r="L37" s="536"/>
      <c r="M37" s="536"/>
    </row>
    <row r="38" spans="2:13">
      <c r="B38" s="536"/>
      <c r="C38" s="536"/>
      <c r="D38" s="536"/>
      <c r="E38" s="536"/>
      <c r="F38" s="536"/>
      <c r="G38" s="536"/>
      <c r="I38" s="536"/>
      <c r="J38" s="536"/>
      <c r="K38" s="536"/>
      <c r="L38" s="536"/>
      <c r="M38" s="536"/>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B53E6-A189-40FD-A5C4-C427175DFC1E}">
  <dimension ref="A1:P29"/>
  <sheetViews>
    <sheetView zoomScale="90" zoomScaleNormal="90" workbookViewId="0">
      <selection sqref="A1:N1"/>
    </sheetView>
  </sheetViews>
  <sheetFormatPr defaultColWidth="9" defaultRowHeight="12"/>
  <cols>
    <col min="1" max="1" width="34.28515625" style="539" customWidth="1"/>
    <col min="2" max="2" width="13.42578125" style="544" customWidth="1"/>
    <col min="3" max="3" width="12.28515625" style="544" customWidth="1"/>
    <col min="4" max="4" width="9" style="544"/>
    <col min="5" max="5" width="12.42578125" style="544" customWidth="1"/>
    <col min="6" max="6" width="10.5703125" style="544" customWidth="1"/>
    <col min="7" max="7" width="9" style="544"/>
    <col min="8" max="8" width="9" style="539" customWidth="1"/>
    <col min="9" max="9" width="11.85546875" style="545" customWidth="1"/>
    <col min="10" max="10" width="11.28515625" style="545" customWidth="1"/>
    <col min="11" max="11" width="9" style="545"/>
    <col min="12" max="12" width="13" style="545" customWidth="1"/>
    <col min="13" max="13" width="9" style="545"/>
    <col min="14" max="16384" width="9" style="539"/>
  </cols>
  <sheetData>
    <row r="1" spans="1:16" ht="32.25" customHeight="1">
      <c r="A1" s="1194" t="s">
        <v>583</v>
      </c>
      <c r="B1" s="1194"/>
      <c r="C1" s="1194"/>
      <c r="D1" s="1194"/>
      <c r="E1" s="1194"/>
      <c r="F1" s="1194"/>
      <c r="G1" s="1194"/>
      <c r="H1" s="1194"/>
      <c r="I1" s="1194"/>
      <c r="J1" s="1194"/>
      <c r="K1" s="1194"/>
      <c r="L1" s="1194"/>
      <c r="M1" s="1194"/>
      <c r="N1" s="1194"/>
    </row>
    <row r="2" spans="1:16" ht="38.25">
      <c r="A2" s="679" t="s">
        <v>140</v>
      </c>
      <c r="B2" s="680" t="s">
        <v>286</v>
      </c>
      <c r="C2" s="680" t="s">
        <v>304</v>
      </c>
      <c r="D2" s="680" t="s">
        <v>196</v>
      </c>
      <c r="E2" s="680" t="s">
        <v>288</v>
      </c>
      <c r="F2" s="680" t="s">
        <v>289</v>
      </c>
      <c r="G2" s="681" t="s">
        <v>6</v>
      </c>
      <c r="H2" s="682"/>
      <c r="I2" s="680" t="s">
        <v>286</v>
      </c>
      <c r="J2" s="680" t="s">
        <v>287</v>
      </c>
      <c r="K2" s="680" t="s">
        <v>196</v>
      </c>
      <c r="L2" s="680" t="s">
        <v>288</v>
      </c>
      <c r="M2" s="680" t="s">
        <v>289</v>
      </c>
      <c r="N2" s="680" t="s">
        <v>6</v>
      </c>
      <c r="P2" s="546"/>
    </row>
    <row r="3" spans="1:16" ht="12.75">
      <c r="A3" s="683" t="s">
        <v>290</v>
      </c>
      <c r="B3" s="684">
        <v>1926.4965999999999</v>
      </c>
      <c r="C3" s="684">
        <v>637.43409999999994</v>
      </c>
      <c r="D3" s="684">
        <v>943.89149999999995</v>
      </c>
      <c r="E3" s="684">
        <v>14054.8115</v>
      </c>
      <c r="F3" s="684">
        <v>1486.7997</v>
      </c>
      <c r="G3" s="685">
        <v>19050</v>
      </c>
      <c r="H3" s="685"/>
      <c r="I3" s="686">
        <v>0.10113143837653461</v>
      </c>
      <c r="J3" s="686">
        <v>3.3462102867584505E-2</v>
      </c>
      <c r="K3" s="686">
        <v>4.9549583978702488E-2</v>
      </c>
      <c r="L3" s="686">
        <v>0.73780732501996626</v>
      </c>
      <c r="M3" s="686">
        <v>7.8049549757212205E-2</v>
      </c>
      <c r="N3" s="695">
        <v>1</v>
      </c>
    </row>
    <row r="4" spans="1:16" ht="12.75">
      <c r="A4" s="683"/>
      <c r="B4" s="684"/>
      <c r="C4" s="684"/>
      <c r="D4" s="684"/>
      <c r="E4" s="684"/>
      <c r="F4" s="684"/>
      <c r="G4" s="685"/>
      <c r="H4" s="685"/>
      <c r="I4" s="686"/>
      <c r="J4" s="686"/>
      <c r="K4" s="686"/>
      <c r="L4" s="686"/>
      <c r="M4" s="686"/>
      <c r="N4" s="695"/>
    </row>
    <row r="5" spans="1:16" ht="12.75">
      <c r="A5" s="683" t="s">
        <v>305</v>
      </c>
      <c r="B5" s="685">
        <v>2856.1514000000002</v>
      </c>
      <c r="C5" s="685">
        <v>2208.0210000000002</v>
      </c>
      <c r="D5" s="685">
        <v>755.22730000000001</v>
      </c>
      <c r="E5" s="685">
        <v>5071.6431000000002</v>
      </c>
      <c r="F5" s="685">
        <v>1003.9039</v>
      </c>
      <c r="G5" s="685">
        <v>11890</v>
      </c>
      <c r="H5" s="685"/>
      <c r="I5" s="686">
        <v>0.2401146866845566</v>
      </c>
      <c r="J5" s="686">
        <v>0.18562680907178847</v>
      </c>
      <c r="K5" s="686">
        <v>6.349144044504211E-2</v>
      </c>
      <c r="L5" s="686">
        <v>0.42636955237470719</v>
      </c>
      <c r="M5" s="686">
        <v>8.4397511423905766E-2</v>
      </c>
      <c r="N5" s="695">
        <v>1.0000000000000002</v>
      </c>
    </row>
    <row r="6" spans="1:16" ht="12.75">
      <c r="A6" s="683" t="s">
        <v>306</v>
      </c>
      <c r="B6" s="685">
        <v>1701.0326</v>
      </c>
      <c r="C6" s="685">
        <v>256.52859999999998</v>
      </c>
      <c r="D6" s="685">
        <v>989.6472</v>
      </c>
      <c r="E6" s="685">
        <v>16233.449199999999</v>
      </c>
      <c r="F6" s="685">
        <v>1603.9137000000001</v>
      </c>
      <c r="G6" s="685">
        <v>20780</v>
      </c>
      <c r="H6" s="685"/>
      <c r="I6" s="686">
        <v>8.1841120292916514E-2</v>
      </c>
      <c r="J6" s="686">
        <v>1.2342260819206792E-2</v>
      </c>
      <c r="K6" s="686">
        <v>4.7614511058017346E-2</v>
      </c>
      <c r="L6" s="686">
        <v>0.78103363142255422</v>
      </c>
      <c r="M6" s="686">
        <v>7.7168476407305064E-2</v>
      </c>
      <c r="N6" s="695">
        <v>1</v>
      </c>
    </row>
    <row r="7" spans="1:16" ht="12.75">
      <c r="A7" s="683"/>
      <c r="B7" s="685"/>
      <c r="C7" s="685"/>
      <c r="D7" s="685"/>
      <c r="E7" s="685"/>
      <c r="F7" s="685"/>
      <c r="G7" s="685"/>
      <c r="H7" s="685"/>
      <c r="I7" s="686"/>
      <c r="J7" s="686"/>
      <c r="K7" s="686"/>
      <c r="L7" s="686"/>
      <c r="M7" s="686"/>
      <c r="N7" s="695"/>
    </row>
    <row r="8" spans="1:16" ht="12.75">
      <c r="A8" s="683" t="s">
        <v>307</v>
      </c>
      <c r="B8" s="685"/>
      <c r="C8" s="685"/>
      <c r="D8" s="685"/>
      <c r="E8" s="685"/>
      <c r="F8" s="685"/>
      <c r="G8" s="685"/>
      <c r="H8" s="685"/>
      <c r="I8" s="686"/>
      <c r="J8" s="686"/>
      <c r="K8" s="686"/>
      <c r="L8" s="686"/>
      <c r="M8" s="686"/>
      <c r="N8" s="695"/>
    </row>
    <row r="9" spans="1:16" ht="12.75">
      <c r="A9" s="688" t="s">
        <v>308</v>
      </c>
      <c r="B9" s="685">
        <v>5858.1436000000003</v>
      </c>
      <c r="C9" s="685">
        <v>64.0732</v>
      </c>
      <c r="D9" s="685">
        <v>2133.4456</v>
      </c>
      <c r="E9" s="685">
        <v>16592.132799999999</v>
      </c>
      <c r="F9" s="685">
        <v>1573.58</v>
      </c>
      <c r="G9" s="685">
        <v>26220</v>
      </c>
      <c r="H9" s="685"/>
      <c r="I9" s="686">
        <v>0.22341099790982738</v>
      </c>
      <c r="J9" s="686">
        <v>2.4435484222810706E-3</v>
      </c>
      <c r="K9" s="686">
        <v>8.1362841717012607E-2</v>
      </c>
      <c r="L9" s="686">
        <v>0.63277126670305217</v>
      </c>
      <c r="M9" s="686">
        <v>6.0011345247826656E-2</v>
      </c>
      <c r="N9" s="695">
        <v>0.99999999999999989</v>
      </c>
    </row>
    <row r="10" spans="1:16" ht="12.75">
      <c r="A10" s="688" t="s">
        <v>309</v>
      </c>
      <c r="B10" s="685">
        <v>2567.6770000000001</v>
      </c>
      <c r="C10" s="685">
        <v>108.1867</v>
      </c>
      <c r="D10" s="685">
        <v>1628.4271000000001</v>
      </c>
      <c r="E10" s="685">
        <v>18977.466799999998</v>
      </c>
      <c r="F10" s="685">
        <v>1430.0273</v>
      </c>
      <c r="G10" s="685">
        <v>24710</v>
      </c>
      <c r="H10" s="685"/>
      <c r="I10" s="686">
        <v>0.10390495912741618</v>
      </c>
      <c r="J10" s="686">
        <v>4.3779395311910477E-3</v>
      </c>
      <c r="K10" s="686">
        <v>6.5896781903439117E-2</v>
      </c>
      <c r="L10" s="686">
        <v>0.76795208750785138</v>
      </c>
      <c r="M10" s="686">
        <v>5.7868231930102307E-2</v>
      </c>
      <c r="N10" s="695">
        <v>1</v>
      </c>
    </row>
    <row r="11" spans="1:16" ht="12.75">
      <c r="A11" s="688" t="s">
        <v>310</v>
      </c>
      <c r="B11" s="685">
        <v>202.26499999999999</v>
      </c>
      <c r="C11" s="685">
        <v>346.57040000000001</v>
      </c>
      <c r="D11" s="685">
        <v>733.37210000000005</v>
      </c>
      <c r="E11" s="685">
        <v>18054.6113</v>
      </c>
      <c r="F11" s="685">
        <v>1563.8324</v>
      </c>
      <c r="G11" s="685">
        <v>20900</v>
      </c>
      <c r="H11" s="685"/>
      <c r="I11" s="686">
        <v>9.6774496672141965E-3</v>
      </c>
      <c r="J11" s="686">
        <v>1.6581799135521672E-2</v>
      </c>
      <c r="K11" s="686">
        <v>3.5088480879485712E-2</v>
      </c>
      <c r="L11" s="686">
        <v>0.86383008487314505</v>
      </c>
      <c r="M11" s="686">
        <v>7.4822185444633413E-2</v>
      </c>
      <c r="N11" s="695">
        <v>1</v>
      </c>
    </row>
    <row r="12" spans="1:16" ht="12.75">
      <c r="A12" s="689" t="s">
        <v>311</v>
      </c>
      <c r="B12" s="690">
        <v>19.580200000000001</v>
      </c>
      <c r="C12" s="690">
        <v>378.07130000000001</v>
      </c>
      <c r="D12" s="690">
        <v>223.3638</v>
      </c>
      <c r="E12" s="690">
        <v>13508.257799999999</v>
      </c>
      <c r="F12" s="690">
        <v>1734.5319</v>
      </c>
      <c r="G12" s="690">
        <v>15860</v>
      </c>
      <c r="H12" s="690"/>
      <c r="I12" s="691">
        <v>1.2342688276866744E-3</v>
      </c>
      <c r="J12" s="691">
        <v>2.3832321438646026E-2</v>
      </c>
      <c r="K12" s="691">
        <v>1.4080089864947283E-2</v>
      </c>
      <c r="L12" s="691">
        <v>0.85151436241179213</v>
      </c>
      <c r="M12" s="691">
        <v>0.1093389574569279</v>
      </c>
      <c r="N12" s="696">
        <v>1</v>
      </c>
    </row>
    <row r="13" spans="1:16" ht="38.25">
      <c r="A13" s="697" t="s">
        <v>179</v>
      </c>
      <c r="B13" s="698" t="s">
        <v>286</v>
      </c>
      <c r="C13" s="698" t="s">
        <v>287</v>
      </c>
      <c r="D13" s="698" t="s">
        <v>196</v>
      </c>
      <c r="E13" s="698" t="s">
        <v>288</v>
      </c>
      <c r="F13" s="698" t="s">
        <v>289</v>
      </c>
      <c r="G13" s="699"/>
      <c r="H13" s="700"/>
      <c r="I13" s="698" t="s">
        <v>286</v>
      </c>
      <c r="J13" s="698" t="s">
        <v>287</v>
      </c>
      <c r="K13" s="698" t="s">
        <v>196</v>
      </c>
      <c r="L13" s="698" t="s">
        <v>288</v>
      </c>
      <c r="M13" s="698" t="s">
        <v>289</v>
      </c>
      <c r="N13" s="698" t="s">
        <v>6</v>
      </c>
    </row>
    <row r="14" spans="1:16" ht="12.75">
      <c r="A14" s="683" t="s">
        <v>290</v>
      </c>
      <c r="B14" s="684">
        <v>3525.6057000000001</v>
      </c>
      <c r="C14" s="684">
        <v>2743.0884000000001</v>
      </c>
      <c r="D14" s="684">
        <v>375.83550000000002</v>
      </c>
      <c r="E14" s="684">
        <v>1242.9303</v>
      </c>
      <c r="F14" s="684">
        <v>511.90589999999997</v>
      </c>
      <c r="G14" s="685">
        <v>8400</v>
      </c>
      <c r="H14" s="685"/>
      <c r="I14" s="686">
        <v>0.41974665515817866</v>
      </c>
      <c r="J14" s="686">
        <v>0.32658279985853211</v>
      </c>
      <c r="K14" s="686">
        <v>4.4745699728900953E-2</v>
      </c>
      <c r="L14" s="686">
        <v>0.1479790652765712</v>
      </c>
      <c r="M14" s="686">
        <v>6.0945779977816882E-2</v>
      </c>
      <c r="N14" s="695">
        <v>0.99999999999999989</v>
      </c>
    </row>
    <row r="15" spans="1:16" ht="12.75">
      <c r="A15" s="683"/>
      <c r="B15" s="684"/>
      <c r="C15" s="684"/>
      <c r="D15" s="684"/>
      <c r="E15" s="684"/>
      <c r="F15" s="684"/>
      <c r="G15" s="685"/>
      <c r="H15" s="685"/>
      <c r="I15" s="686"/>
      <c r="J15" s="686"/>
      <c r="K15" s="686"/>
      <c r="L15" s="686"/>
      <c r="M15" s="686"/>
      <c r="N15" s="695"/>
    </row>
    <row r="16" spans="1:16" ht="12.75">
      <c r="A16" s="683" t="s">
        <v>312</v>
      </c>
      <c r="B16" s="685">
        <v>3630.8928000000001</v>
      </c>
      <c r="C16" s="685">
        <v>3504.8065999999999</v>
      </c>
      <c r="D16" s="685">
        <v>293.44389999999999</v>
      </c>
      <c r="E16" s="685">
        <v>906.41200000000003</v>
      </c>
      <c r="F16" s="685">
        <v>489.08170000000001</v>
      </c>
      <c r="G16" s="685">
        <v>8820</v>
      </c>
      <c r="H16" s="685"/>
      <c r="I16" s="686">
        <v>0.41144953611123042</v>
      </c>
      <c r="J16" s="686">
        <v>0.39716156029987404</v>
      </c>
      <c r="K16" s="686">
        <v>3.3252801220038847E-2</v>
      </c>
      <c r="L16" s="686">
        <v>0.10271380001239711</v>
      </c>
      <c r="M16" s="686">
        <v>5.5422302356459535E-2</v>
      </c>
      <c r="N16" s="695">
        <v>0.99999999999999978</v>
      </c>
    </row>
    <row r="17" spans="1:14" ht="12.75">
      <c r="A17" s="683" t="s">
        <v>313</v>
      </c>
      <c r="B17" s="685">
        <v>3217.9971</v>
      </c>
      <c r="C17" s="685">
        <v>517.63919999999996</v>
      </c>
      <c r="D17" s="685">
        <v>616.5521</v>
      </c>
      <c r="E17" s="685">
        <v>2226.1079</v>
      </c>
      <c r="F17" s="685">
        <v>578.58950000000004</v>
      </c>
      <c r="G17" s="685">
        <v>7160</v>
      </c>
      <c r="H17" s="685"/>
      <c r="I17" s="686">
        <v>0.44963650251342563</v>
      </c>
      <c r="J17" s="686">
        <v>7.2327436047673138E-2</v>
      </c>
      <c r="K17" s="686">
        <v>8.6148098101551371E-2</v>
      </c>
      <c r="L17" s="686">
        <v>0.31104421143620875</v>
      </c>
      <c r="M17" s="686">
        <v>8.0843751901141139E-2</v>
      </c>
      <c r="N17" s="695">
        <v>1</v>
      </c>
    </row>
    <row r="18" spans="1:14" ht="12.75">
      <c r="A18" s="683"/>
      <c r="B18" s="685"/>
      <c r="C18" s="685"/>
      <c r="D18" s="685"/>
      <c r="E18" s="685"/>
      <c r="F18" s="685"/>
      <c r="G18" s="685"/>
      <c r="H18" s="685"/>
      <c r="I18" s="686"/>
      <c r="J18" s="686"/>
      <c r="K18" s="686"/>
      <c r="L18" s="686"/>
      <c r="M18" s="686"/>
      <c r="N18" s="695"/>
    </row>
    <row r="19" spans="1:14" ht="12.75">
      <c r="A19" s="683" t="s">
        <v>307</v>
      </c>
      <c r="B19" s="685"/>
      <c r="C19" s="685"/>
      <c r="D19" s="685"/>
      <c r="E19" s="685"/>
      <c r="F19" s="685"/>
      <c r="G19" s="685"/>
      <c r="H19" s="685"/>
      <c r="I19" s="686"/>
      <c r="J19" s="686"/>
      <c r="K19" s="686"/>
      <c r="L19" s="686"/>
      <c r="M19" s="686"/>
      <c r="N19" s="695"/>
    </row>
    <row r="20" spans="1:14" ht="12.75">
      <c r="A20" s="688" t="s">
        <v>314</v>
      </c>
      <c r="B20" s="685">
        <v>5281.335</v>
      </c>
      <c r="C20" s="685">
        <v>365.52370000000002</v>
      </c>
      <c r="D20" s="685">
        <v>827.34990000000005</v>
      </c>
      <c r="E20" s="685">
        <v>1915.9762000000001</v>
      </c>
      <c r="F20" s="685">
        <v>546.30690000000004</v>
      </c>
      <c r="G20" s="685">
        <v>8940</v>
      </c>
      <c r="H20" s="685"/>
      <c r="I20" s="686">
        <v>0.59098527445619409</v>
      </c>
      <c r="J20" s="686">
        <v>4.0902371117292044E-2</v>
      </c>
      <c r="K20" s="686">
        <v>9.258106287951906E-2</v>
      </c>
      <c r="L20" s="686">
        <v>0.21439914726267809</v>
      </c>
      <c r="M20" s="686">
        <v>6.1132144284316868E-2</v>
      </c>
      <c r="N20" s="695">
        <v>1</v>
      </c>
    </row>
    <row r="21" spans="1:14" ht="12.75">
      <c r="A21" s="688" t="s">
        <v>315</v>
      </c>
      <c r="B21" s="685">
        <v>2258.8672000000001</v>
      </c>
      <c r="C21" s="685">
        <v>658.95050000000003</v>
      </c>
      <c r="D21" s="685">
        <v>649.79200000000003</v>
      </c>
      <c r="E21" s="685">
        <v>2501.3616000000002</v>
      </c>
      <c r="F21" s="685">
        <v>578.32690000000002</v>
      </c>
      <c r="G21" s="685">
        <v>6650</v>
      </c>
      <c r="H21" s="685"/>
      <c r="I21" s="686">
        <v>0.33981734112665507</v>
      </c>
      <c r="J21" s="686">
        <v>9.9130576088793498E-2</v>
      </c>
      <c r="K21" s="686">
        <v>9.7752798272236388E-2</v>
      </c>
      <c r="L21" s="686">
        <v>0.37629748579656019</v>
      </c>
      <c r="M21" s="686">
        <v>8.7001798715754919E-2</v>
      </c>
      <c r="N21" s="695">
        <v>1</v>
      </c>
    </row>
    <row r="22" spans="1:14" ht="12.75">
      <c r="A22" s="688" t="s">
        <v>316</v>
      </c>
      <c r="B22" s="685">
        <v>113.0356</v>
      </c>
      <c r="C22" s="685">
        <v>980.37120000000004</v>
      </c>
      <c r="D22" s="685">
        <v>197.59950000000001</v>
      </c>
      <c r="E22" s="685">
        <v>2922.8132000000001</v>
      </c>
      <c r="F22" s="685">
        <v>859.57759999999996</v>
      </c>
      <c r="G22" s="685">
        <v>5070</v>
      </c>
      <c r="H22" s="685"/>
      <c r="I22" s="686">
        <v>2.2280061617885188E-2</v>
      </c>
      <c r="J22" s="686">
        <v>0.1932376237610102</v>
      </c>
      <c r="K22" s="686">
        <v>3.8948163549035034E-2</v>
      </c>
      <c r="L22" s="686">
        <v>0.57610574185095831</v>
      </c>
      <c r="M22" s="686">
        <v>0.16942840922111144</v>
      </c>
      <c r="N22" s="695">
        <v>1</v>
      </c>
    </row>
    <row r="23" spans="1:14" ht="12.75">
      <c r="A23" s="689" t="s">
        <v>317</v>
      </c>
      <c r="B23" s="690">
        <v>0.58889999999999998</v>
      </c>
      <c r="C23" s="690">
        <v>176.47229999999999</v>
      </c>
      <c r="D23" s="690">
        <v>50.042299999999997</v>
      </c>
      <c r="E23" s="690">
        <v>1954.4717000000001</v>
      </c>
      <c r="F23" s="690">
        <v>312.30470000000003</v>
      </c>
      <c r="G23" s="690">
        <v>2490</v>
      </c>
      <c r="H23" s="690"/>
      <c r="I23" s="691">
        <v>2.3613807545423495E-4</v>
      </c>
      <c r="J23" s="691">
        <v>7.0762148570185743E-2</v>
      </c>
      <c r="K23" s="691">
        <v>2.0066042474619565E-2</v>
      </c>
      <c r="L23" s="691">
        <v>0.78370722663910153</v>
      </c>
      <c r="M23" s="691">
        <v>0.12522844424063884</v>
      </c>
      <c r="N23" s="696">
        <v>0.99999999999999989</v>
      </c>
    </row>
    <row r="24" spans="1:14">
      <c r="A24" s="538"/>
      <c r="B24" s="538"/>
      <c r="C24" s="538"/>
      <c r="D24" s="538"/>
      <c r="E24" s="538"/>
      <c r="F24" s="536"/>
      <c r="G24" s="536"/>
      <c r="H24" s="536"/>
      <c r="I24" s="536"/>
      <c r="J24" s="536"/>
      <c r="K24" s="536"/>
      <c r="L24" s="536"/>
      <c r="M24" s="536"/>
      <c r="N24" s="536"/>
    </row>
    <row r="25" spans="1:14">
      <c r="A25" s="592" t="s">
        <v>629</v>
      </c>
      <c r="B25" s="545"/>
      <c r="C25" s="545"/>
      <c r="D25" s="545"/>
      <c r="E25" s="545"/>
      <c r="F25" s="539"/>
      <c r="G25" s="539"/>
      <c r="I25" s="539"/>
      <c r="J25" s="539"/>
      <c r="K25" s="539"/>
      <c r="L25" s="539"/>
      <c r="M25" s="539"/>
    </row>
    <row r="26" spans="1:14" ht="22.5" customHeight="1">
      <c r="A26" s="593" t="s">
        <v>628</v>
      </c>
      <c r="B26" s="545"/>
      <c r="C26" s="545"/>
      <c r="D26" s="545"/>
      <c r="E26" s="545"/>
      <c r="F26" s="539"/>
      <c r="G26" s="539"/>
      <c r="I26" s="539"/>
      <c r="J26" s="539"/>
      <c r="K26" s="539"/>
      <c r="L26" s="539"/>
      <c r="M26" s="539"/>
    </row>
    <row r="27" spans="1:14">
      <c r="A27" s="545"/>
      <c r="B27" s="545"/>
      <c r="C27" s="545"/>
      <c r="D27" s="545"/>
      <c r="E27" s="545"/>
      <c r="F27" s="539"/>
      <c r="G27" s="539"/>
      <c r="I27" s="539"/>
      <c r="J27" s="539"/>
      <c r="K27" s="539"/>
      <c r="L27" s="539"/>
      <c r="M27" s="539"/>
    </row>
    <row r="28" spans="1:14">
      <c r="A28" s="517" t="s">
        <v>537</v>
      </c>
      <c r="B28" s="545"/>
      <c r="C28" s="545"/>
      <c r="D28" s="545"/>
      <c r="E28" s="545"/>
      <c r="F28" s="539"/>
      <c r="G28" s="539"/>
      <c r="I28" s="539"/>
      <c r="J28" s="539"/>
      <c r="K28" s="539"/>
      <c r="L28" s="539"/>
      <c r="M28" s="539"/>
    </row>
    <row r="29" spans="1:14">
      <c r="A29" s="545"/>
      <c r="B29" s="545"/>
      <c r="C29" s="545"/>
      <c r="D29" s="545"/>
      <c r="E29" s="545"/>
      <c r="F29" s="539"/>
      <c r="G29" s="539"/>
      <c r="I29" s="539"/>
      <c r="J29" s="539"/>
      <c r="K29" s="539"/>
      <c r="L29" s="539"/>
      <c r="M29" s="539"/>
    </row>
  </sheetData>
  <mergeCells count="1">
    <mergeCell ref="A1:N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E2AA-4D0A-48E1-A822-8439118328D0}">
  <dimension ref="A1:P18"/>
  <sheetViews>
    <sheetView zoomScale="90" zoomScaleNormal="90" zoomScalePageLayoutView="70" workbookViewId="0">
      <selection sqref="A1:E1"/>
    </sheetView>
  </sheetViews>
  <sheetFormatPr defaultColWidth="8.7109375" defaultRowHeight="12.75"/>
  <cols>
    <col min="1" max="1" width="16.140625" style="87" customWidth="1"/>
    <col min="2" max="3" width="15.42578125" style="87" customWidth="1"/>
    <col min="4" max="4" width="14.7109375" style="87" customWidth="1"/>
    <col min="5" max="5" width="11.7109375" style="87" customWidth="1"/>
    <col min="6" max="10" width="8.7109375" style="87"/>
    <col min="11" max="11" width="18.140625" style="87" customWidth="1"/>
    <col min="12" max="12" width="26.42578125" style="87" customWidth="1"/>
    <col min="13" max="13" width="22.42578125" style="87" customWidth="1"/>
    <col min="14" max="16384" width="8.7109375" style="87"/>
  </cols>
  <sheetData>
    <row r="1" spans="1:16" ht="38.25" customHeight="1">
      <c r="A1" s="1195" t="s">
        <v>584</v>
      </c>
      <c r="B1" s="1195"/>
      <c r="C1" s="1195"/>
      <c r="D1" s="1195"/>
      <c r="E1" s="1195"/>
    </row>
    <row r="2" spans="1:16" ht="51">
      <c r="A2" s="701"/>
      <c r="B2" s="702" t="s">
        <v>71</v>
      </c>
      <c r="C2" s="459" t="s">
        <v>72</v>
      </c>
      <c r="D2" s="459" t="s">
        <v>73</v>
      </c>
      <c r="E2" s="355" t="s">
        <v>69</v>
      </c>
      <c r="G2" s="163"/>
    </row>
    <row r="3" spans="1:16">
      <c r="A3" s="703" t="s">
        <v>18</v>
      </c>
      <c r="B3" s="704">
        <v>5.5428930000000003</v>
      </c>
      <c r="C3" s="704">
        <v>16.349414312900706</v>
      </c>
      <c r="D3" s="704">
        <v>21.892307312900705</v>
      </c>
      <c r="E3" s="705">
        <v>0.25318907325650791</v>
      </c>
    </row>
    <row r="4" spans="1:16">
      <c r="A4" s="706" t="s">
        <v>19</v>
      </c>
      <c r="B4" s="704">
        <v>6.1567499999999997</v>
      </c>
      <c r="C4" s="704">
        <v>17.079696458382148</v>
      </c>
      <c r="D4" s="704">
        <v>23.236446458382147</v>
      </c>
      <c r="E4" s="705">
        <v>0.26496091005253769</v>
      </c>
    </row>
    <row r="5" spans="1:16">
      <c r="A5" s="703" t="s">
        <v>20</v>
      </c>
      <c r="B5" s="704">
        <v>8.0940239999999992</v>
      </c>
      <c r="C5" s="704">
        <v>16.543401860795534</v>
      </c>
      <c r="D5" s="704">
        <v>24.637425860795531</v>
      </c>
      <c r="E5" s="705">
        <v>0.32852555480967149</v>
      </c>
    </row>
    <row r="6" spans="1:16">
      <c r="A6" s="703" t="s">
        <v>21</v>
      </c>
      <c r="B6" s="704">
        <v>9.3082340000000006</v>
      </c>
      <c r="C6" s="704">
        <v>15.870182574135233</v>
      </c>
      <c r="D6" s="704">
        <v>25.178416574135234</v>
      </c>
      <c r="E6" s="705">
        <v>0.36969099993213916</v>
      </c>
    </row>
    <row r="7" spans="1:16">
      <c r="A7" s="703" t="s">
        <v>22</v>
      </c>
      <c r="B7" s="704">
        <v>9.4443680000000008</v>
      </c>
      <c r="C7" s="704">
        <v>15.30167344987164</v>
      </c>
      <c r="D7" s="704">
        <v>24.74604144987164</v>
      </c>
      <c r="E7" s="705">
        <v>0.38165166817212248</v>
      </c>
      <c r="I7" s="88"/>
      <c r="J7" s="88"/>
      <c r="K7" s="88"/>
      <c r="L7" s="88"/>
      <c r="M7" s="88"/>
      <c r="N7" s="88"/>
      <c r="O7" s="88"/>
      <c r="P7" s="88"/>
    </row>
    <row r="8" spans="1:16">
      <c r="A8" s="703" t="s">
        <v>23</v>
      </c>
      <c r="B8" s="704">
        <v>8.9587129999999995</v>
      </c>
      <c r="C8" s="704">
        <v>15.119057816162943</v>
      </c>
      <c r="D8" s="704">
        <v>24.077770816162943</v>
      </c>
      <c r="E8" s="705">
        <v>0.37207402082198526</v>
      </c>
      <c r="I8" s="154"/>
      <c r="J8" s="154"/>
      <c r="K8" s="155"/>
      <c r="L8" s="155"/>
      <c r="M8" s="154"/>
      <c r="N8" s="88"/>
      <c r="O8" s="88"/>
      <c r="P8" s="88"/>
    </row>
    <row r="9" spans="1:16">
      <c r="A9" s="703" t="s">
        <v>24</v>
      </c>
      <c r="B9" s="704">
        <v>8.6626530000000006</v>
      </c>
      <c r="C9" s="704">
        <v>14.956893805538273</v>
      </c>
      <c r="D9" s="704">
        <v>23.619546805538274</v>
      </c>
      <c r="E9" s="705">
        <v>0.3667577990094541</v>
      </c>
      <c r="I9" s="154"/>
      <c r="J9" s="154"/>
      <c r="K9" s="156"/>
      <c r="L9" s="156"/>
      <c r="M9" s="157"/>
      <c r="N9" s="88"/>
      <c r="O9" s="88"/>
      <c r="P9" s="88"/>
    </row>
    <row r="10" spans="1:16">
      <c r="A10" s="703" t="s">
        <v>25</v>
      </c>
      <c r="B10" s="704">
        <v>8.3155330000000003</v>
      </c>
      <c r="C10" s="704">
        <v>14.844338746486335</v>
      </c>
      <c r="D10" s="704">
        <v>23.159871746486335</v>
      </c>
      <c r="E10" s="705">
        <v>0.35904918174953099</v>
      </c>
      <c r="I10" s="88"/>
      <c r="J10" s="88"/>
      <c r="K10" s="88"/>
      <c r="L10" s="88"/>
      <c r="M10" s="88"/>
      <c r="N10" s="88"/>
      <c r="O10" s="88"/>
      <c r="P10" s="88"/>
    </row>
    <row r="11" spans="1:16">
      <c r="A11" s="703" t="s">
        <v>26</v>
      </c>
      <c r="B11" s="704">
        <v>7.6600359999999998</v>
      </c>
      <c r="C11" s="704">
        <v>15.063203689894832</v>
      </c>
      <c r="D11" s="704">
        <v>22.723239689894832</v>
      </c>
      <c r="E11" s="705">
        <v>0.33710140387272619</v>
      </c>
      <c r="I11" s="88"/>
      <c r="J11" s="88"/>
      <c r="K11" s="88"/>
      <c r="L11" s="88"/>
      <c r="M11" s="88"/>
      <c r="N11" s="88"/>
      <c r="O11" s="88"/>
      <c r="P11" s="88"/>
    </row>
    <row r="12" spans="1:16">
      <c r="A12" s="703" t="s">
        <v>27</v>
      </c>
      <c r="B12" s="704">
        <v>7.1947609999999997</v>
      </c>
      <c r="C12" s="704">
        <v>15.253602207645347</v>
      </c>
      <c r="D12" s="704">
        <v>22.448363207645347</v>
      </c>
      <c r="E12" s="705">
        <v>0.32050269917005114</v>
      </c>
      <c r="I12" s="88"/>
      <c r="J12" s="88"/>
      <c r="K12" s="88"/>
      <c r="L12" s="88"/>
      <c r="M12" s="88"/>
      <c r="N12" s="88"/>
      <c r="O12" s="88"/>
      <c r="P12" s="88"/>
    </row>
    <row r="13" spans="1:16">
      <c r="A13" s="13" t="s">
        <v>28</v>
      </c>
      <c r="B13" s="707">
        <v>7.0353029999999999</v>
      </c>
      <c r="C13" s="707">
        <v>15.147313071738729</v>
      </c>
      <c r="D13" s="707">
        <v>22.182616071738728</v>
      </c>
      <c r="E13" s="708">
        <v>0.31715389101302494</v>
      </c>
      <c r="I13" s="88"/>
      <c r="J13" s="88"/>
      <c r="K13" s="88"/>
      <c r="L13" s="88"/>
      <c r="M13" s="88"/>
      <c r="N13" s="88"/>
      <c r="O13" s="88"/>
      <c r="P13" s="88"/>
    </row>
    <row r="14" spans="1:16">
      <c r="I14" s="88"/>
      <c r="J14" s="88"/>
      <c r="K14" s="88"/>
      <c r="L14" s="88"/>
      <c r="M14" s="88"/>
      <c r="N14" s="88"/>
      <c r="O14" s="88"/>
      <c r="P14" s="88"/>
    </row>
    <row r="15" spans="1:16" ht="62.25" customHeight="1">
      <c r="A15" s="1196" t="s">
        <v>631</v>
      </c>
      <c r="B15" s="1196"/>
      <c r="C15" s="1196"/>
      <c r="D15" s="1196"/>
      <c r="E15" s="1196"/>
    </row>
    <row r="16" spans="1:16" ht="87.75" customHeight="1">
      <c r="A16" s="1196" t="s">
        <v>630</v>
      </c>
      <c r="B16" s="1196"/>
      <c r="C16" s="1196"/>
      <c r="D16" s="1196"/>
      <c r="E16" s="1196"/>
    </row>
    <row r="17" spans="1:4">
      <c r="A17" s="217"/>
      <c r="B17" s="89"/>
      <c r="C17" s="89"/>
      <c r="D17" s="89"/>
    </row>
    <row r="18" spans="1:4">
      <c r="A18" s="217" t="s">
        <v>537</v>
      </c>
    </row>
  </sheetData>
  <mergeCells count="3">
    <mergeCell ref="A1:E1"/>
    <mergeCell ref="A15:E15"/>
    <mergeCell ref="A16:E16"/>
  </mergeCells>
  <pageMargins left="0.7" right="0.7" top="0.75" bottom="0.75" header="0.3" footer="0.3"/>
  <pageSetup orientation="portrait" horizontalDpi="4294967292" verticalDpi="4294967292"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6139C-057A-4348-AB01-3021DF9E84F5}">
  <sheetPr>
    <pageSetUpPr fitToPage="1"/>
  </sheetPr>
  <dimension ref="A1:T47"/>
  <sheetViews>
    <sheetView zoomScale="90" zoomScaleNormal="90" zoomScalePageLayoutView="79" workbookViewId="0">
      <selection sqref="A1:E1"/>
    </sheetView>
  </sheetViews>
  <sheetFormatPr defaultColWidth="8.7109375" defaultRowHeight="12.75"/>
  <cols>
    <col min="1" max="1" width="11.42578125" style="91" customWidth="1"/>
    <col min="2" max="2" width="21" style="90" customWidth="1"/>
    <col min="3" max="3" width="17.42578125" style="90" customWidth="1"/>
    <col min="4" max="4" width="18.5703125" style="90" customWidth="1"/>
    <col min="5" max="5" width="17.42578125" style="90" customWidth="1"/>
    <col min="6" max="6" width="11.28515625" style="90" customWidth="1"/>
    <col min="7" max="7" width="28.5703125" style="90" customWidth="1"/>
    <col min="8" max="8" width="29.42578125" style="90" customWidth="1"/>
    <col min="9" max="9" width="12.140625" style="90" customWidth="1"/>
    <col min="10" max="10" width="13.7109375" style="90" customWidth="1"/>
    <col min="11" max="12" width="13.42578125" style="90" customWidth="1"/>
    <col min="13" max="13" width="18.7109375" style="90" customWidth="1"/>
    <col min="14" max="16384" width="8.7109375" style="90"/>
  </cols>
  <sheetData>
    <row r="1" spans="1:20" ht="30.75" customHeight="1">
      <c r="A1" s="1197" t="s">
        <v>585</v>
      </c>
      <c r="B1" s="1197"/>
      <c r="C1" s="1197"/>
      <c r="D1" s="1197"/>
      <c r="E1" s="1197"/>
      <c r="G1" s="1198" t="s">
        <v>79</v>
      </c>
      <c r="H1" s="1198"/>
    </row>
    <row r="2" spans="1:20" s="91" customFormat="1" ht="63" customHeight="1">
      <c r="A2" s="709"/>
      <c r="B2" s="548" t="s">
        <v>74</v>
      </c>
      <c r="C2" s="548" t="s">
        <v>75</v>
      </c>
      <c r="D2" s="548" t="s">
        <v>76</v>
      </c>
      <c r="E2" s="548" t="s">
        <v>77</v>
      </c>
      <c r="F2" s="92"/>
      <c r="G2" s="547" t="s">
        <v>68</v>
      </c>
      <c r="H2" s="494" t="s">
        <v>81</v>
      </c>
      <c r="M2" s="93"/>
      <c r="N2" s="94"/>
      <c r="Q2" s="92"/>
      <c r="R2" s="92"/>
      <c r="S2" s="92"/>
      <c r="T2" s="92"/>
    </row>
    <row r="3" spans="1:20" s="91" customFormat="1">
      <c r="A3" s="710" t="s">
        <v>78</v>
      </c>
      <c r="B3" s="711">
        <v>6.1170014957377052</v>
      </c>
      <c r="C3" s="712">
        <v>2.0110000000000001</v>
      </c>
      <c r="D3" s="95">
        <v>5.6180393442622956</v>
      </c>
      <c r="E3" s="95">
        <v>3.0417710073285451</v>
      </c>
      <c r="F3" s="95"/>
      <c r="G3" s="91" t="s">
        <v>78</v>
      </c>
      <c r="H3" s="99">
        <v>0.38500000000000001</v>
      </c>
      <c r="M3" s="93"/>
      <c r="N3" s="94"/>
      <c r="Q3" s="92"/>
      <c r="R3" s="92"/>
      <c r="S3" s="92"/>
      <c r="T3" s="92"/>
    </row>
    <row r="4" spans="1:20" s="91" customFormat="1">
      <c r="A4" s="710" t="s">
        <v>80</v>
      </c>
      <c r="B4" s="711">
        <v>5.7410886372907148</v>
      </c>
      <c r="C4" s="712">
        <v>1.893</v>
      </c>
      <c r="D4" s="95">
        <v>5.9613028919330286</v>
      </c>
      <c r="E4" s="95">
        <v>3.0327990688276358</v>
      </c>
      <c r="F4" s="95"/>
      <c r="G4" s="91" t="s">
        <v>84</v>
      </c>
      <c r="H4" s="99">
        <v>0.57499999999999996</v>
      </c>
      <c r="M4" s="93"/>
      <c r="N4" s="94"/>
      <c r="Q4" s="92"/>
      <c r="R4" s="92"/>
      <c r="S4" s="92"/>
      <c r="T4" s="92"/>
    </row>
    <row r="5" spans="1:20" ht="15">
      <c r="A5" s="713" t="s">
        <v>82</v>
      </c>
      <c r="B5" s="711">
        <v>7.8935012926402202</v>
      </c>
      <c r="C5" s="714">
        <v>2.5378750000000001</v>
      </c>
      <c r="D5" s="715">
        <v>6.0275622435020519</v>
      </c>
      <c r="E5" s="715">
        <v>3.1102797784131289</v>
      </c>
      <c r="F5" s="98"/>
      <c r="G5" s="91" t="s">
        <v>86</v>
      </c>
      <c r="H5" s="99">
        <v>0.56599999999999995</v>
      </c>
      <c r="M5" s="94"/>
      <c r="N5" s="94"/>
      <c r="P5" s="96"/>
      <c r="Q5" s="100"/>
      <c r="R5" s="97"/>
      <c r="S5" s="98"/>
      <c r="T5" s="98"/>
    </row>
    <row r="6" spans="1:20" ht="15">
      <c r="A6" s="713" t="s">
        <v>83</v>
      </c>
      <c r="B6" s="716">
        <v>7.0656931313422007</v>
      </c>
      <c r="C6" s="714">
        <v>2.707932</v>
      </c>
      <c r="D6" s="715">
        <v>5.1798730350665059</v>
      </c>
      <c r="E6" s="715">
        <v>2.6092579619215699</v>
      </c>
      <c r="F6" s="98"/>
      <c r="G6" s="91" t="s">
        <v>49</v>
      </c>
      <c r="H6" s="99">
        <v>0.57799999999999996</v>
      </c>
      <c r="M6" s="101"/>
      <c r="N6" s="94"/>
      <c r="P6" s="96"/>
      <c r="Q6" s="100"/>
      <c r="R6" s="97"/>
      <c r="S6" s="98"/>
      <c r="T6" s="98"/>
    </row>
    <row r="7" spans="1:20" ht="15">
      <c r="A7" s="717" t="s">
        <v>85</v>
      </c>
      <c r="B7" s="716">
        <v>6.1456197636244543</v>
      </c>
      <c r="C7" s="714">
        <v>2.709076</v>
      </c>
      <c r="D7" s="715">
        <v>4.4628015283842792</v>
      </c>
      <c r="E7" s="715">
        <v>2.2685298469383861</v>
      </c>
      <c r="F7" s="98"/>
      <c r="G7" s="91" t="s">
        <v>50</v>
      </c>
      <c r="H7" s="99">
        <v>0.57754188575970677</v>
      </c>
      <c r="M7" s="101"/>
      <c r="N7" s="94"/>
      <c r="P7" s="102"/>
      <c r="Q7" s="100"/>
      <c r="R7" s="97"/>
      <c r="S7" s="98"/>
      <c r="T7" s="98"/>
    </row>
    <row r="8" spans="1:20" ht="15">
      <c r="A8" s="713" t="s">
        <v>87</v>
      </c>
      <c r="B8" s="716">
        <v>6.0770120447384617</v>
      </c>
      <c r="C8" s="714">
        <v>2.5227460000000002</v>
      </c>
      <c r="D8" s="715">
        <v>4.5191261538461536</v>
      </c>
      <c r="E8" s="715">
        <v>2.4088877931977546</v>
      </c>
      <c r="F8" s="98"/>
      <c r="G8" s="91" t="s">
        <v>90</v>
      </c>
      <c r="H8" s="99">
        <v>0.55771147707290136</v>
      </c>
      <c r="M8" s="101"/>
      <c r="N8" s="94"/>
      <c r="P8" s="96"/>
      <c r="Q8" s="100"/>
      <c r="R8" s="97"/>
      <c r="S8" s="98"/>
      <c r="T8" s="98"/>
    </row>
    <row r="9" spans="1:20" ht="15">
      <c r="A9" s="713" t="s">
        <v>88</v>
      </c>
      <c r="B9" s="716">
        <v>6.8536576056256262</v>
      </c>
      <c r="C9" s="714">
        <v>2.7589060000000001</v>
      </c>
      <c r="D9" s="715">
        <v>4.4105585585585585</v>
      </c>
      <c r="E9" s="715">
        <v>2.4841939542795681</v>
      </c>
      <c r="F9" s="98"/>
      <c r="G9" s="91" t="s">
        <v>92</v>
      </c>
      <c r="H9" s="99">
        <v>0.54866861811503842</v>
      </c>
      <c r="M9" s="101"/>
      <c r="N9" s="94"/>
      <c r="P9" s="96"/>
      <c r="Q9" s="100"/>
      <c r="R9" s="97"/>
      <c r="S9" s="98"/>
      <c r="T9" s="98"/>
    </row>
    <row r="10" spans="1:20" ht="15">
      <c r="A10" s="713" t="s">
        <v>89</v>
      </c>
      <c r="B10" s="716">
        <v>7.1789762338412304</v>
      </c>
      <c r="C10" s="714">
        <v>2.7471000000000001</v>
      </c>
      <c r="D10" s="715">
        <v>4.4677560038424602</v>
      </c>
      <c r="E10" s="715">
        <v>2.613292648189447</v>
      </c>
      <c r="F10" s="98"/>
      <c r="G10" s="91" t="s">
        <v>94</v>
      </c>
      <c r="H10" s="99">
        <v>0.52866344231280371</v>
      </c>
      <c r="M10" s="101"/>
      <c r="N10" s="94"/>
      <c r="P10" s="96"/>
      <c r="Q10" s="100"/>
      <c r="R10" s="97"/>
      <c r="S10" s="98"/>
      <c r="T10" s="98"/>
    </row>
    <row r="11" spans="1:20" ht="15">
      <c r="A11" s="713" t="s">
        <v>91</v>
      </c>
      <c r="B11" s="716">
        <v>8.1687220903701849</v>
      </c>
      <c r="C11" s="714">
        <v>2.8134890000000001</v>
      </c>
      <c r="D11" s="715">
        <v>4.7685584415584419</v>
      </c>
      <c r="E11" s="715">
        <v>2.9034135517751039</v>
      </c>
      <c r="F11" s="98"/>
      <c r="G11" s="103" t="s">
        <v>70</v>
      </c>
      <c r="H11" s="104">
        <v>0.51046184855897225</v>
      </c>
      <c r="M11" s="101"/>
      <c r="N11" s="94"/>
      <c r="P11" s="96"/>
      <c r="Q11" s="100"/>
      <c r="R11" s="97"/>
      <c r="S11" s="98"/>
      <c r="T11" s="98"/>
    </row>
    <row r="12" spans="1:20" ht="15">
      <c r="A12" s="717" t="s">
        <v>93</v>
      </c>
      <c r="B12" s="716">
        <v>7.7348051469688226</v>
      </c>
      <c r="C12" s="714">
        <v>2.6595070000000001</v>
      </c>
      <c r="D12" s="715">
        <v>4.6945260273972611</v>
      </c>
      <c r="E12" s="715">
        <v>2.9083605145498099</v>
      </c>
      <c r="F12" s="98"/>
      <c r="M12" s="94"/>
      <c r="N12" s="94"/>
      <c r="P12" s="102"/>
      <c r="Q12" s="100"/>
      <c r="R12" s="97"/>
      <c r="S12" s="98"/>
      <c r="T12" s="98"/>
    </row>
    <row r="13" spans="1:20" ht="15">
      <c r="A13" s="713" t="s">
        <v>84</v>
      </c>
      <c r="B13" s="716">
        <v>8.075635292935555</v>
      </c>
      <c r="C13" s="714">
        <v>2.8815469999999999</v>
      </c>
      <c r="D13" s="715">
        <v>4.5171405975395436</v>
      </c>
      <c r="E13" s="715">
        <v>2.8025346430009832</v>
      </c>
      <c r="F13" s="98"/>
      <c r="G13" s="164"/>
      <c r="M13" s="94"/>
      <c r="N13" s="94"/>
      <c r="P13" s="96"/>
      <c r="Q13" s="100"/>
      <c r="R13" s="97"/>
      <c r="S13" s="98"/>
      <c r="T13" s="98"/>
    </row>
    <row r="14" spans="1:20" ht="15">
      <c r="A14" s="713" t="s">
        <v>95</v>
      </c>
      <c r="B14" s="716">
        <v>9.2454603177191057</v>
      </c>
      <c r="C14" s="714">
        <v>3.198286</v>
      </c>
      <c r="D14" s="715">
        <v>4.5445502109704643</v>
      </c>
      <c r="E14" s="715">
        <v>2.8907547097786455</v>
      </c>
      <c r="F14" s="98"/>
      <c r="G14" s="164"/>
      <c r="M14" s="94"/>
      <c r="N14" s="94"/>
      <c r="P14" s="96"/>
      <c r="Q14" s="100"/>
      <c r="R14" s="97"/>
      <c r="S14" s="98"/>
      <c r="T14" s="98"/>
    </row>
    <row r="15" spans="1:20" ht="15">
      <c r="A15" s="713" t="s">
        <v>96</v>
      </c>
      <c r="B15" s="716">
        <v>9.4015223325912523</v>
      </c>
      <c r="C15" s="714">
        <v>3.3221509999999999</v>
      </c>
      <c r="D15" s="715">
        <v>4.5257861736334402</v>
      </c>
      <c r="E15" s="715">
        <v>2.8299503341633936</v>
      </c>
      <c r="F15" s="98"/>
      <c r="M15" s="105"/>
      <c r="N15" s="106"/>
      <c r="P15" s="96"/>
      <c r="Q15" s="100"/>
      <c r="R15" s="97"/>
      <c r="S15" s="98"/>
      <c r="T15" s="98"/>
    </row>
    <row r="16" spans="1:20" ht="15">
      <c r="A16" s="713" t="s">
        <v>97</v>
      </c>
      <c r="B16" s="716">
        <v>9.2643072496160261</v>
      </c>
      <c r="C16" s="714">
        <v>3.4048099999999999</v>
      </c>
      <c r="D16" s="715">
        <v>4.3175444785276067</v>
      </c>
      <c r="E16" s="715">
        <v>2.7209469102875126</v>
      </c>
      <c r="F16" s="98"/>
      <c r="M16" s="105"/>
      <c r="N16" s="106"/>
      <c r="P16" s="96"/>
      <c r="Q16" s="100"/>
      <c r="R16" s="97"/>
      <c r="S16" s="98"/>
      <c r="T16" s="98"/>
    </row>
    <row r="17" spans="1:20" ht="15">
      <c r="A17" s="717" t="s">
        <v>98</v>
      </c>
      <c r="B17" s="716">
        <v>10.410958551392028</v>
      </c>
      <c r="C17" s="714">
        <v>3.7862300000000002</v>
      </c>
      <c r="D17" s="715">
        <v>4.313409691629956</v>
      </c>
      <c r="E17" s="715">
        <v>2.7496899426057126</v>
      </c>
      <c r="F17" s="98"/>
      <c r="M17" s="94"/>
      <c r="N17" s="94"/>
      <c r="P17" s="102"/>
      <c r="Q17" s="100"/>
      <c r="R17" s="97"/>
      <c r="S17" s="98"/>
      <c r="T17" s="98"/>
    </row>
    <row r="18" spans="1:20" ht="15">
      <c r="A18" s="713" t="s">
        <v>99</v>
      </c>
      <c r="B18" s="716">
        <v>10.759960399103942</v>
      </c>
      <c r="C18" s="714">
        <v>4.0020449999999999</v>
      </c>
      <c r="D18" s="715">
        <v>4.1813978647686829</v>
      </c>
      <c r="E18" s="715">
        <v>2.688615545078564</v>
      </c>
      <c r="F18" s="98"/>
      <c r="G18" s="101"/>
      <c r="H18" s="101"/>
      <c r="I18" s="101"/>
      <c r="J18" s="101"/>
      <c r="K18" s="101"/>
      <c r="M18" s="96"/>
      <c r="N18" s="100"/>
      <c r="O18" s="97"/>
      <c r="P18" s="98"/>
      <c r="Q18" s="98"/>
    </row>
    <row r="19" spans="1:20" ht="15">
      <c r="A19" s="713" t="s">
        <v>100</v>
      </c>
      <c r="B19" s="716">
        <v>9.5853947155560242</v>
      </c>
      <c r="C19" s="714">
        <v>3.7556750000000001</v>
      </c>
      <c r="D19" s="715">
        <v>3.8989459833795013</v>
      </c>
      <c r="E19" s="715">
        <v>2.5522428632818399</v>
      </c>
      <c r="F19" s="98"/>
      <c r="G19" s="101"/>
      <c r="H19" s="101"/>
      <c r="I19" s="101"/>
      <c r="J19" s="101"/>
      <c r="K19" s="101"/>
      <c r="M19" s="96"/>
      <c r="N19" s="100"/>
      <c r="O19" s="97"/>
      <c r="P19" s="98"/>
      <c r="Q19" s="98"/>
    </row>
    <row r="20" spans="1:20" ht="15">
      <c r="A20" s="713" t="s">
        <v>101</v>
      </c>
      <c r="B20" s="716">
        <v>9.1043806131988667</v>
      </c>
      <c r="C20" s="714">
        <v>3.6749670000000001</v>
      </c>
      <c r="D20" s="715">
        <v>3.7938530997304585</v>
      </c>
      <c r="E20" s="715">
        <v>2.4774047258652572</v>
      </c>
      <c r="F20" s="98"/>
      <c r="G20" s="101"/>
      <c r="H20" s="101"/>
      <c r="I20" s="101"/>
      <c r="J20" s="101"/>
      <c r="K20" s="101"/>
      <c r="M20" s="96"/>
      <c r="N20" s="100"/>
      <c r="O20" s="97"/>
      <c r="P20" s="98"/>
      <c r="Q20" s="98"/>
    </row>
    <row r="21" spans="1:20" ht="15">
      <c r="A21" s="713" t="s">
        <v>102</v>
      </c>
      <c r="B21" s="716">
        <v>8.7829340557380977</v>
      </c>
      <c r="C21" s="714">
        <v>3.6118209999999999</v>
      </c>
      <c r="D21" s="715">
        <v>3.7560605901639348</v>
      </c>
      <c r="E21" s="715">
        <v>2.4317190845665104</v>
      </c>
      <c r="F21" s="98"/>
      <c r="G21" s="94"/>
      <c r="H21" s="94"/>
      <c r="I21" s="94"/>
      <c r="J21" s="94"/>
      <c r="K21" s="94"/>
      <c r="M21" s="96"/>
      <c r="N21" s="100"/>
      <c r="O21" s="97"/>
      <c r="P21" s="98"/>
      <c r="Q21" s="98"/>
    </row>
    <row r="22" spans="1:20" ht="15">
      <c r="A22" s="717" t="s">
        <v>103</v>
      </c>
      <c r="B22" s="716">
        <v>9.0119180288023433</v>
      </c>
      <c r="C22" s="714">
        <v>3.665654</v>
      </c>
      <c r="D22" s="715">
        <v>3.8510918471337576</v>
      </c>
      <c r="E22" s="715">
        <v>2.4584748120805573</v>
      </c>
      <c r="F22" s="98"/>
      <c r="G22" s="94"/>
      <c r="H22" s="94"/>
      <c r="I22" s="94"/>
      <c r="J22" s="94"/>
      <c r="K22" s="94"/>
      <c r="M22" s="102"/>
      <c r="N22" s="100"/>
      <c r="O22" s="97"/>
      <c r="P22" s="98"/>
      <c r="Q22" s="98"/>
    </row>
    <row r="23" spans="1:20" ht="15">
      <c r="A23" s="713" t="s">
        <v>86</v>
      </c>
      <c r="B23" s="716">
        <v>9.6558411613351414</v>
      </c>
      <c r="C23" s="714">
        <v>3.7328070000000002</v>
      </c>
      <c r="D23" s="715">
        <v>4.1178953271028043</v>
      </c>
      <c r="E23" s="715">
        <v>2.5867507110159034</v>
      </c>
      <c r="F23" s="98"/>
      <c r="M23" s="96"/>
      <c r="N23" s="100"/>
      <c r="O23" s="97"/>
      <c r="P23" s="98"/>
      <c r="Q23" s="98"/>
    </row>
    <row r="24" spans="1:20" ht="15">
      <c r="A24" s="713" t="s">
        <v>104</v>
      </c>
      <c r="B24" s="716">
        <v>10.84855177430364</v>
      </c>
      <c r="C24" s="714">
        <v>3.8551799999999998</v>
      </c>
      <c r="D24" s="715">
        <v>4.4997426470588238</v>
      </c>
      <c r="E24" s="715">
        <v>2.814019520308686</v>
      </c>
      <c r="F24" s="98"/>
      <c r="M24" s="96"/>
      <c r="N24" s="100"/>
      <c r="O24" s="97"/>
      <c r="P24" s="98"/>
      <c r="Q24" s="98"/>
    </row>
    <row r="25" spans="1:20" ht="15">
      <c r="A25" s="713" t="s">
        <v>105</v>
      </c>
      <c r="B25" s="716">
        <v>10.585122982543048</v>
      </c>
      <c r="C25" s="714">
        <v>3.7637100000000001</v>
      </c>
      <c r="D25" s="715">
        <v>4.5888197360527903</v>
      </c>
      <c r="E25" s="715">
        <v>2.8124172644924945</v>
      </c>
      <c r="F25" s="98"/>
      <c r="M25" s="96"/>
      <c r="N25" s="100"/>
      <c r="O25" s="97"/>
      <c r="P25" s="98"/>
      <c r="Q25" s="98"/>
    </row>
    <row r="26" spans="1:20" ht="15">
      <c r="A26" s="713" t="s">
        <v>106</v>
      </c>
      <c r="B26" s="716">
        <v>11.270786319355462</v>
      </c>
      <c r="C26" s="714">
        <v>3.8994330000000001</v>
      </c>
      <c r="D26" s="715">
        <v>4.674732638888889</v>
      </c>
      <c r="E26" s="715">
        <v>2.8903654247567432</v>
      </c>
      <c r="F26" s="98"/>
      <c r="M26" s="96"/>
      <c r="N26" s="100"/>
      <c r="O26" s="97"/>
      <c r="P26" s="98"/>
      <c r="Q26" s="98"/>
    </row>
    <row r="27" spans="1:20" ht="15">
      <c r="A27" s="717" t="s">
        <v>107</v>
      </c>
      <c r="B27" s="716">
        <v>13.756411005854874</v>
      </c>
      <c r="C27" s="714">
        <v>4.3408790000000002</v>
      </c>
      <c r="D27" s="715">
        <v>5.1715352112676056</v>
      </c>
      <c r="E27" s="715">
        <v>3.1690381155187408</v>
      </c>
      <c r="F27" s="98"/>
      <c r="M27" s="102"/>
      <c r="N27" s="100"/>
      <c r="O27" s="97"/>
      <c r="P27" s="98"/>
      <c r="Q27" s="98"/>
    </row>
    <row r="28" spans="1:20" ht="15">
      <c r="A28" s="713" t="s">
        <v>48</v>
      </c>
      <c r="B28" s="716">
        <v>15.822814429996381</v>
      </c>
      <c r="C28" s="714">
        <v>4.7785070000000003</v>
      </c>
      <c r="D28" s="715">
        <v>5.4366685174902836</v>
      </c>
      <c r="E28" s="715">
        <v>3.3112464688230827</v>
      </c>
      <c r="F28" s="98"/>
      <c r="M28" s="96"/>
      <c r="N28" s="100"/>
      <c r="O28" s="97"/>
      <c r="P28" s="98"/>
      <c r="Q28" s="98"/>
    </row>
    <row r="29" spans="1:20" ht="15">
      <c r="A29" s="713" t="s">
        <v>108</v>
      </c>
      <c r="B29" s="716">
        <v>16.915254798993377</v>
      </c>
      <c r="C29" s="714">
        <v>5.1396379999999997</v>
      </c>
      <c r="D29" s="715">
        <v>5.3908825448613378</v>
      </c>
      <c r="E29" s="715">
        <v>3.2911373911924096</v>
      </c>
      <c r="F29" s="98"/>
      <c r="M29" s="96"/>
      <c r="N29" s="100"/>
      <c r="O29" s="97"/>
      <c r="P29" s="98"/>
      <c r="Q29" s="98"/>
    </row>
    <row r="30" spans="1:20" ht="15">
      <c r="A30" s="713" t="s">
        <v>109</v>
      </c>
      <c r="B30" s="716">
        <v>16.995359842087435</v>
      </c>
      <c r="C30" s="714">
        <v>5.308433</v>
      </c>
      <c r="D30" s="715">
        <v>5.2343363252375923</v>
      </c>
      <c r="E30" s="715">
        <v>3.2015775356093661</v>
      </c>
      <c r="F30" s="98"/>
      <c r="M30" s="96"/>
      <c r="N30" s="100"/>
      <c r="O30" s="97"/>
      <c r="P30" s="98"/>
      <c r="Q30" s="98"/>
    </row>
    <row r="31" spans="1:20" ht="15">
      <c r="A31" s="713" t="s">
        <v>110</v>
      </c>
      <c r="B31" s="716">
        <v>15.901228383837523</v>
      </c>
      <c r="C31" s="714">
        <v>5.1679789999999999</v>
      </c>
      <c r="D31" s="715">
        <v>5.0736095189355161</v>
      </c>
      <c r="E31" s="715">
        <v>3.0768755801518393</v>
      </c>
      <c r="F31" s="98"/>
      <c r="M31" s="96"/>
      <c r="N31" s="100"/>
      <c r="O31" s="97"/>
      <c r="P31" s="98"/>
      <c r="Q31" s="98"/>
    </row>
    <row r="32" spans="1:20" ht="15">
      <c r="A32" s="717" t="s">
        <v>111</v>
      </c>
      <c r="B32" s="716">
        <v>15.417688340471754</v>
      </c>
      <c r="C32" s="714">
        <v>5.1649589999999996</v>
      </c>
      <c r="D32" s="715">
        <v>4.8716624078624076</v>
      </c>
      <c r="E32" s="715">
        <v>2.9850553199883589</v>
      </c>
      <c r="F32" s="98"/>
      <c r="M32" s="102"/>
      <c r="N32" s="100"/>
      <c r="O32" s="97"/>
      <c r="P32" s="98"/>
      <c r="Q32" s="98"/>
    </row>
    <row r="33" spans="1:17" ht="15">
      <c r="A33" s="717" t="s">
        <v>49</v>
      </c>
      <c r="B33" s="716">
        <v>17.247148624831681</v>
      </c>
      <c r="C33" s="714">
        <v>5.5428930000000003</v>
      </c>
      <c r="D33" s="715">
        <v>5.0649674746398201</v>
      </c>
      <c r="E33" s="715">
        <v>3.111578849678621</v>
      </c>
      <c r="F33" s="98"/>
      <c r="M33" s="102"/>
      <c r="N33" s="100"/>
      <c r="O33" s="97"/>
      <c r="P33" s="98"/>
      <c r="Q33" s="98"/>
    </row>
    <row r="34" spans="1:17" ht="15">
      <c r="A34" s="713" t="s">
        <v>112</v>
      </c>
      <c r="B34" s="716">
        <v>20.355152788961401</v>
      </c>
      <c r="C34" s="714">
        <v>6.1567499999999997</v>
      </c>
      <c r="D34" s="715">
        <v>5.2648731883399096</v>
      </c>
      <c r="E34" s="715">
        <v>3.3061522376191013</v>
      </c>
      <c r="F34" s="98"/>
      <c r="M34" s="96"/>
      <c r="N34" s="100"/>
      <c r="O34" s="97"/>
      <c r="P34" s="98"/>
      <c r="Q34" s="98"/>
    </row>
    <row r="35" spans="1:17" ht="13.15" customHeight="1">
      <c r="A35" s="713" t="s">
        <v>113</v>
      </c>
      <c r="B35" s="716">
        <v>34.091921909440515</v>
      </c>
      <c r="C35" s="714">
        <v>8.0940239999999992</v>
      </c>
      <c r="D35" s="715">
        <v>6.0812585035593063</v>
      </c>
      <c r="E35" s="715">
        <v>4.2119867583096511</v>
      </c>
      <c r="F35" s="98"/>
      <c r="M35" s="96"/>
      <c r="N35" s="100"/>
      <c r="O35" s="97"/>
      <c r="P35" s="98"/>
      <c r="Q35" s="98"/>
    </row>
    <row r="36" spans="1:17" ht="15">
      <c r="A36" s="713" t="s">
        <v>114</v>
      </c>
      <c r="B36" s="716">
        <v>40.058585772956562</v>
      </c>
      <c r="C36" s="714">
        <v>9.3082340000000006</v>
      </c>
      <c r="D36" s="715">
        <v>6.2316227162849582</v>
      </c>
      <c r="E36" s="715">
        <v>4.3035645400573914</v>
      </c>
      <c r="F36" s="98"/>
      <c r="M36" s="96"/>
      <c r="N36" s="100"/>
      <c r="O36" s="97"/>
      <c r="P36" s="98"/>
      <c r="Q36" s="98"/>
    </row>
    <row r="37" spans="1:17" ht="15">
      <c r="A37" s="713" t="s">
        <v>115</v>
      </c>
      <c r="B37" s="716">
        <v>36.378511662214677</v>
      </c>
      <c r="C37" s="714">
        <v>9.4443680000000008</v>
      </c>
      <c r="D37" s="715">
        <v>6.0134130363576803</v>
      </c>
      <c r="E37" s="715">
        <v>3.851873588811308</v>
      </c>
      <c r="F37" s="98"/>
      <c r="M37" s="96"/>
      <c r="N37" s="100"/>
      <c r="O37" s="97"/>
      <c r="P37" s="98"/>
      <c r="Q37" s="98"/>
    </row>
    <row r="38" spans="1:17" ht="15">
      <c r="A38" s="713" t="s">
        <v>50</v>
      </c>
      <c r="B38" s="716">
        <v>34.255483009173737</v>
      </c>
      <c r="C38" s="714">
        <v>8.9587129999999995</v>
      </c>
      <c r="D38" s="715">
        <v>5.9298934108527126</v>
      </c>
      <c r="E38" s="715">
        <v>3.8237058168035674</v>
      </c>
      <c r="F38" s="98"/>
      <c r="M38" s="96"/>
      <c r="N38" s="100"/>
      <c r="O38" s="97"/>
      <c r="P38" s="98"/>
      <c r="Q38" s="98"/>
    </row>
    <row r="39" spans="1:17" ht="15">
      <c r="A39" s="713" t="s">
        <v>90</v>
      </c>
      <c r="B39" s="716">
        <v>32.984612796836409</v>
      </c>
      <c r="C39" s="714">
        <v>8.6626530000000006</v>
      </c>
      <c r="D39" s="715">
        <v>5.9154136629051877</v>
      </c>
      <c r="E39" s="715">
        <v>3.8076802564799039</v>
      </c>
      <c r="F39" s="98"/>
      <c r="M39" s="96"/>
      <c r="N39" s="100"/>
      <c r="O39" s="97"/>
      <c r="P39" s="98"/>
      <c r="Q39" s="98"/>
    </row>
    <row r="40" spans="1:17" ht="15">
      <c r="A40" s="713" t="s">
        <v>92</v>
      </c>
      <c r="B40" s="716">
        <v>31.466656449686688</v>
      </c>
      <c r="C40" s="714">
        <v>8.3155330000000003</v>
      </c>
      <c r="D40" s="715">
        <v>5.8871932004197269</v>
      </c>
      <c r="E40" s="715">
        <v>3.7840817238878959</v>
      </c>
      <c r="F40" s="98"/>
      <c r="M40" s="96"/>
      <c r="N40" s="100"/>
      <c r="O40" s="97"/>
      <c r="P40" s="98"/>
      <c r="Q40" s="98"/>
    </row>
    <row r="41" spans="1:17" ht="15">
      <c r="A41" s="713" t="s">
        <v>94</v>
      </c>
      <c r="B41" s="716">
        <v>29.29271958571999</v>
      </c>
      <c r="C41" s="714">
        <v>7.6600359999999998</v>
      </c>
      <c r="D41" s="715">
        <v>5.9233834337576585</v>
      </c>
      <c r="E41" s="715">
        <v>3.8240968561662103</v>
      </c>
      <c r="F41" s="98"/>
      <c r="M41" s="96"/>
      <c r="N41" s="100"/>
      <c r="O41" s="97"/>
      <c r="P41" s="98"/>
      <c r="Q41" s="98"/>
    </row>
    <row r="42" spans="1:17">
      <c r="A42" s="713" t="s">
        <v>70</v>
      </c>
      <c r="B42" s="716">
        <v>27.356444687177518</v>
      </c>
      <c r="C42" s="714">
        <v>7.1947609999999997</v>
      </c>
      <c r="D42" s="715">
        <v>5.9150148973392564</v>
      </c>
      <c r="E42" s="715">
        <v>3.8022728881720349</v>
      </c>
      <c r="F42" s="98"/>
    </row>
    <row r="43" spans="1:17">
      <c r="A43" s="718" t="s">
        <v>51</v>
      </c>
      <c r="B43" s="719">
        <v>28.23241975717</v>
      </c>
      <c r="C43" s="720">
        <v>7.0353029999999999</v>
      </c>
      <c r="D43" s="721">
        <v>5.92</v>
      </c>
      <c r="E43" s="721">
        <v>4.0129642969421502</v>
      </c>
      <c r="F43" s="98"/>
    </row>
    <row r="45" spans="1:17" ht="50.25" customHeight="1">
      <c r="A45" s="1199" t="s">
        <v>632</v>
      </c>
      <c r="B45" s="1199"/>
      <c r="C45" s="1199"/>
      <c r="D45" s="1199"/>
      <c r="E45" s="1199"/>
    </row>
    <row r="47" spans="1:17">
      <c r="A47" s="594" t="s">
        <v>537</v>
      </c>
    </row>
  </sheetData>
  <mergeCells count="3">
    <mergeCell ref="A1:E1"/>
    <mergeCell ref="G1:H1"/>
    <mergeCell ref="A45:E45"/>
  </mergeCells>
  <pageMargins left="0.21" right="0.19" top="0.62"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980DD-A49F-4CD5-A337-7659D626CB5C}">
  <sheetPr>
    <tabColor theme="5" tint="0.39997558519241921"/>
  </sheetPr>
  <dimension ref="A1:AN40"/>
  <sheetViews>
    <sheetView zoomScale="80" zoomScaleNormal="80" workbookViewId="0">
      <selection activeCell="A2" sqref="A2"/>
    </sheetView>
  </sheetViews>
  <sheetFormatPr defaultRowHeight="12.75"/>
  <cols>
    <col min="1" max="1" width="21.85546875" customWidth="1"/>
    <col min="2" max="2" width="24.5703125" customWidth="1"/>
    <col min="3" max="19" width="9.140625" customWidth="1"/>
    <col min="30" max="30" width="11.7109375" customWidth="1"/>
  </cols>
  <sheetData>
    <row r="1" spans="1:40" ht="15.75">
      <c r="A1" s="115" t="s">
        <v>791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40">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40">
      <c r="A3" s="359"/>
      <c r="B3" s="359"/>
      <c r="C3" s="357" t="s">
        <v>133</v>
      </c>
      <c r="D3" s="357" t="s">
        <v>134</v>
      </c>
      <c r="E3" s="357" t="s">
        <v>135</v>
      </c>
      <c r="F3" s="357" t="s">
        <v>136</v>
      </c>
      <c r="G3" s="357" t="s">
        <v>137</v>
      </c>
      <c r="H3" s="357" t="s">
        <v>55</v>
      </c>
      <c r="I3" s="357" t="s">
        <v>56</v>
      </c>
      <c r="J3" s="357" t="s">
        <v>8</v>
      </c>
      <c r="K3" s="357" t="s">
        <v>9</v>
      </c>
      <c r="L3" s="357" t="s">
        <v>10</v>
      </c>
      <c r="M3" s="357" t="s">
        <v>11</v>
      </c>
      <c r="N3" s="357" t="s">
        <v>12</v>
      </c>
      <c r="O3" s="357" t="s">
        <v>13</v>
      </c>
      <c r="P3" s="357" t="s">
        <v>14</v>
      </c>
      <c r="Q3" s="357" t="s">
        <v>15</v>
      </c>
      <c r="R3" s="357" t="s">
        <v>16</v>
      </c>
      <c r="S3" s="357" t="s">
        <v>17</v>
      </c>
      <c r="T3" s="357" t="s">
        <v>18</v>
      </c>
      <c r="U3" s="357" t="s">
        <v>19</v>
      </c>
      <c r="V3" s="357" t="s">
        <v>20</v>
      </c>
      <c r="W3" s="357" t="s">
        <v>21</v>
      </c>
      <c r="X3" s="357" t="s">
        <v>22</v>
      </c>
      <c r="Y3" s="357" t="s">
        <v>23</v>
      </c>
      <c r="Z3" s="357" t="s">
        <v>24</v>
      </c>
      <c r="AA3" s="357" t="s">
        <v>25</v>
      </c>
      <c r="AB3" s="357" t="s">
        <v>26</v>
      </c>
      <c r="AC3" s="357" t="s">
        <v>445</v>
      </c>
      <c r="AD3" s="357" t="s">
        <v>446</v>
      </c>
    </row>
    <row r="4" spans="1:40">
      <c r="A4" s="28" t="s">
        <v>447</v>
      </c>
      <c r="B4" s="28"/>
      <c r="C4" s="28"/>
      <c r="D4" s="28"/>
      <c r="E4" s="28"/>
      <c r="F4" s="28"/>
      <c r="G4" s="28"/>
      <c r="H4" s="28"/>
      <c r="I4" s="28"/>
      <c r="J4" s="28"/>
      <c r="K4" s="28"/>
      <c r="L4" s="28"/>
      <c r="M4" s="28"/>
      <c r="N4" s="28"/>
      <c r="O4" s="28"/>
      <c r="P4" s="28"/>
      <c r="Q4" s="28"/>
      <c r="R4" s="28"/>
      <c r="S4" s="28"/>
      <c r="T4" s="28" t="s">
        <v>2</v>
      </c>
      <c r="U4" s="28" t="s">
        <v>2</v>
      </c>
      <c r="V4" s="28"/>
      <c r="W4" s="28"/>
      <c r="X4" s="28"/>
      <c r="Y4" s="28"/>
      <c r="Z4" s="28"/>
      <c r="AA4" s="28"/>
      <c r="AB4" s="28"/>
      <c r="AC4" s="28"/>
      <c r="AD4" s="28"/>
    </row>
    <row r="5" spans="1:40">
      <c r="A5" s="28" t="s">
        <v>30</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row>
    <row r="6" spans="1:40">
      <c r="A6" s="28"/>
      <c r="B6" s="28" t="s">
        <v>152</v>
      </c>
      <c r="C6" s="118">
        <v>0</v>
      </c>
      <c r="D6" s="118">
        <v>0</v>
      </c>
      <c r="E6" s="118">
        <v>0</v>
      </c>
      <c r="F6" s="118">
        <v>0</v>
      </c>
      <c r="G6" s="118">
        <v>0</v>
      </c>
      <c r="H6" s="118">
        <v>0</v>
      </c>
      <c r="I6" s="118">
        <v>0</v>
      </c>
      <c r="J6" s="118">
        <v>0</v>
      </c>
      <c r="K6" s="118">
        <v>0</v>
      </c>
      <c r="L6" s="118">
        <v>0</v>
      </c>
      <c r="M6" s="118">
        <v>0</v>
      </c>
      <c r="N6" s="118">
        <v>0</v>
      </c>
      <c r="O6" s="118">
        <v>0</v>
      </c>
      <c r="P6" s="118">
        <v>0</v>
      </c>
      <c r="Q6" s="118">
        <v>0</v>
      </c>
      <c r="R6" s="118">
        <v>0</v>
      </c>
      <c r="S6" s="118">
        <v>0</v>
      </c>
      <c r="T6" s="118">
        <v>0</v>
      </c>
      <c r="U6" s="118">
        <v>0</v>
      </c>
      <c r="V6" s="118">
        <v>0</v>
      </c>
      <c r="W6" s="118">
        <v>0</v>
      </c>
      <c r="X6" s="118">
        <v>0</v>
      </c>
      <c r="Y6" s="118">
        <v>0</v>
      </c>
      <c r="Z6" s="118">
        <v>0</v>
      </c>
      <c r="AA6" s="118">
        <v>0</v>
      </c>
      <c r="AB6" s="118">
        <v>0</v>
      </c>
      <c r="AC6" s="118">
        <v>0</v>
      </c>
      <c r="AD6" s="118">
        <v>0</v>
      </c>
      <c r="AE6" s="10"/>
      <c r="AF6" s="109"/>
      <c r="AG6" s="10"/>
      <c r="AH6" s="109"/>
      <c r="AJ6" s="109"/>
      <c r="AL6" s="109"/>
      <c r="AN6" s="109"/>
    </row>
    <row r="7" spans="1:40">
      <c r="A7" s="28"/>
      <c r="B7" s="28" t="s">
        <v>153</v>
      </c>
      <c r="C7" s="118">
        <v>0</v>
      </c>
      <c r="D7" s="118">
        <v>0</v>
      </c>
      <c r="E7" s="118">
        <v>0</v>
      </c>
      <c r="F7" s="118">
        <v>0</v>
      </c>
      <c r="G7" s="118">
        <v>0</v>
      </c>
      <c r="H7" s="118">
        <v>0</v>
      </c>
      <c r="I7" s="118">
        <v>0</v>
      </c>
      <c r="J7" s="118">
        <v>0</v>
      </c>
      <c r="K7" s="118">
        <v>0</v>
      </c>
      <c r="L7" s="118">
        <v>0</v>
      </c>
      <c r="M7" s="118">
        <v>0</v>
      </c>
      <c r="N7" s="118">
        <v>0</v>
      </c>
      <c r="O7" s="118">
        <v>0</v>
      </c>
      <c r="P7" s="118">
        <v>0</v>
      </c>
      <c r="Q7" s="118">
        <v>0</v>
      </c>
      <c r="R7" s="118">
        <v>0</v>
      </c>
      <c r="S7" s="118">
        <v>0</v>
      </c>
      <c r="T7" s="118">
        <v>0</v>
      </c>
      <c r="U7" s="118">
        <v>0</v>
      </c>
      <c r="V7" s="118">
        <v>0</v>
      </c>
      <c r="W7" s="118">
        <v>0</v>
      </c>
      <c r="X7" s="118">
        <v>0</v>
      </c>
      <c r="Y7" s="118">
        <v>0</v>
      </c>
      <c r="Z7" s="118">
        <v>0</v>
      </c>
      <c r="AA7" s="118">
        <v>0</v>
      </c>
      <c r="AB7" s="118">
        <v>0</v>
      </c>
      <c r="AC7" s="118">
        <v>0</v>
      </c>
      <c r="AD7" s="118">
        <v>0</v>
      </c>
      <c r="AE7" s="10"/>
      <c r="AF7" s="109"/>
      <c r="AG7" s="10"/>
      <c r="AH7" s="109"/>
      <c r="AJ7" s="109"/>
      <c r="AL7" s="109"/>
      <c r="AN7" s="109"/>
    </row>
    <row r="8" spans="1:40">
      <c r="A8" s="28"/>
      <c r="B8" s="28" t="s">
        <v>448</v>
      </c>
      <c r="C8" s="118">
        <v>0</v>
      </c>
      <c r="D8" s="118">
        <v>0</v>
      </c>
      <c r="E8" s="118">
        <v>0</v>
      </c>
      <c r="F8" s="118">
        <v>0</v>
      </c>
      <c r="G8" s="118">
        <v>0</v>
      </c>
      <c r="H8" s="118">
        <v>0</v>
      </c>
      <c r="I8" s="118">
        <v>0</v>
      </c>
      <c r="J8" s="118">
        <v>0</v>
      </c>
      <c r="K8" s="118">
        <v>0</v>
      </c>
      <c r="L8" s="118">
        <v>0</v>
      </c>
      <c r="M8" s="118">
        <v>0</v>
      </c>
      <c r="N8" s="118">
        <v>0</v>
      </c>
      <c r="O8" s="118">
        <v>0</v>
      </c>
      <c r="P8" s="118">
        <v>0</v>
      </c>
      <c r="Q8" s="118">
        <v>0</v>
      </c>
      <c r="R8" s="118">
        <v>0</v>
      </c>
      <c r="S8" s="118">
        <v>0</v>
      </c>
      <c r="T8" s="118">
        <v>0</v>
      </c>
      <c r="U8" s="118">
        <v>0</v>
      </c>
      <c r="V8" s="118">
        <v>0</v>
      </c>
      <c r="W8" s="118">
        <v>0</v>
      </c>
      <c r="X8" s="118">
        <v>0</v>
      </c>
      <c r="Y8" s="118">
        <v>0</v>
      </c>
      <c r="Z8" s="118">
        <v>0</v>
      </c>
      <c r="AA8" s="118">
        <v>0</v>
      </c>
      <c r="AB8" s="118">
        <v>0</v>
      </c>
      <c r="AC8" s="118">
        <v>0</v>
      </c>
      <c r="AD8" s="118">
        <v>0</v>
      </c>
      <c r="AE8" s="10"/>
      <c r="AF8" s="109"/>
      <c r="AG8" s="10"/>
      <c r="AH8" s="109"/>
      <c r="AJ8" s="109"/>
      <c r="AL8" s="109"/>
      <c r="AN8" s="109"/>
    </row>
    <row r="9" spans="1:40">
      <c r="A9" s="28"/>
      <c r="B9" s="28"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0</v>
      </c>
      <c r="T9" s="118">
        <v>0</v>
      </c>
      <c r="U9" s="118">
        <v>0</v>
      </c>
      <c r="V9" s="118">
        <v>0</v>
      </c>
      <c r="W9" s="118">
        <v>0</v>
      </c>
      <c r="X9" s="118">
        <v>0</v>
      </c>
      <c r="Y9" s="118">
        <v>0</v>
      </c>
      <c r="Z9" s="118">
        <v>0</v>
      </c>
      <c r="AA9" s="118">
        <v>0</v>
      </c>
      <c r="AB9" s="118">
        <v>0</v>
      </c>
      <c r="AC9" s="118">
        <v>0</v>
      </c>
      <c r="AD9" s="118">
        <v>0</v>
      </c>
      <c r="AE9" s="10"/>
      <c r="AF9" s="109"/>
      <c r="AG9" s="10"/>
      <c r="AH9" s="109"/>
      <c r="AJ9" s="109"/>
      <c r="AL9" s="109"/>
      <c r="AN9" s="109"/>
    </row>
    <row r="10" spans="1:40">
      <c r="A10" s="28"/>
      <c r="B10" s="28"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0</v>
      </c>
      <c r="T10" s="118">
        <v>0</v>
      </c>
      <c r="U10" s="118">
        <v>0</v>
      </c>
      <c r="V10" s="118">
        <v>0</v>
      </c>
      <c r="W10" s="118">
        <v>0</v>
      </c>
      <c r="X10" s="118">
        <v>0</v>
      </c>
      <c r="Y10" s="118">
        <v>0</v>
      </c>
      <c r="Z10" s="118">
        <v>0</v>
      </c>
      <c r="AA10" s="118">
        <v>0</v>
      </c>
      <c r="AB10" s="118">
        <v>0</v>
      </c>
      <c r="AC10" s="118">
        <v>0</v>
      </c>
      <c r="AD10" s="118">
        <v>0</v>
      </c>
      <c r="AE10" s="10"/>
      <c r="AF10" s="109"/>
      <c r="AG10" s="10"/>
      <c r="AH10" s="109"/>
      <c r="AJ10" s="109"/>
      <c r="AL10" s="109"/>
      <c r="AN10" s="109"/>
    </row>
    <row r="11" spans="1:40">
      <c r="A11" s="28"/>
      <c r="B11" s="123" t="s">
        <v>157</v>
      </c>
      <c r="C11" s="118">
        <v>87.231469775353688</v>
      </c>
      <c r="D11" s="118">
        <v>105.00532776658508</v>
      </c>
      <c r="E11" s="118">
        <v>111.90107015060227</v>
      </c>
      <c r="F11" s="118">
        <v>124.86967976728519</v>
      </c>
      <c r="G11" s="118">
        <v>123.38257707628954</v>
      </c>
      <c r="H11" s="118">
        <v>123.54715626401764</v>
      </c>
      <c r="I11" s="118">
        <v>123.31006969429076</v>
      </c>
      <c r="J11" s="118">
        <v>126.73238113577402</v>
      </c>
      <c r="K11" s="118">
        <v>147.78095322504893</v>
      </c>
      <c r="L11" s="118">
        <v>146.55536214201143</v>
      </c>
      <c r="M11" s="118">
        <v>164.36355626125089</v>
      </c>
      <c r="N11" s="118">
        <v>195.78910246497173</v>
      </c>
      <c r="O11" s="118">
        <v>236.47302684610528</v>
      </c>
      <c r="P11" s="118">
        <v>269.03959820139056</v>
      </c>
      <c r="Q11" s="118">
        <v>281.59208241172109</v>
      </c>
      <c r="R11" s="118">
        <v>291.00225699560889</v>
      </c>
      <c r="S11" s="118">
        <v>291.91893684579844</v>
      </c>
      <c r="T11" s="118">
        <v>296.74358449249388</v>
      </c>
      <c r="U11" s="118">
        <v>357.35804459964936</v>
      </c>
      <c r="V11" s="118">
        <v>859.85898508730645</v>
      </c>
      <c r="W11" s="118">
        <v>1126.4062726379123</v>
      </c>
      <c r="X11" s="118">
        <v>1154.7707139630593</v>
      </c>
      <c r="Y11" s="118">
        <v>1455.1017809286473</v>
      </c>
      <c r="Z11" s="118">
        <v>1601.8770437724015</v>
      </c>
      <c r="AA11" s="118">
        <v>1749.2049957281445</v>
      </c>
      <c r="AB11" s="118">
        <v>1920.7235507495395</v>
      </c>
      <c r="AC11" s="118">
        <v>1816.9565475735187</v>
      </c>
      <c r="AD11" s="118">
        <v>1886.7878560579738</v>
      </c>
      <c r="AE11" s="10"/>
      <c r="AF11" s="109"/>
      <c r="AG11" s="10"/>
      <c r="AH11" s="109"/>
      <c r="AJ11" s="109"/>
      <c r="AL11" s="109"/>
      <c r="AN11" s="109"/>
    </row>
    <row r="12" spans="1:40">
      <c r="A12" s="125"/>
      <c r="B12" s="125" t="s">
        <v>158</v>
      </c>
      <c r="C12" s="202">
        <v>87.231469775353688</v>
      </c>
      <c r="D12" s="202">
        <v>105.00532776658508</v>
      </c>
      <c r="E12" s="202">
        <v>111.90107015060227</v>
      </c>
      <c r="F12" s="202">
        <v>124.86967976728519</v>
      </c>
      <c r="G12" s="202">
        <v>123.38257707628954</v>
      </c>
      <c r="H12" s="202">
        <v>123.54715626401764</v>
      </c>
      <c r="I12" s="202">
        <v>123.31006969429076</v>
      </c>
      <c r="J12" s="202">
        <v>126.73238113577402</v>
      </c>
      <c r="K12" s="202">
        <v>147.78095322504893</v>
      </c>
      <c r="L12" s="202">
        <v>146.55536214201143</v>
      </c>
      <c r="M12" s="202">
        <v>164.36355626125089</v>
      </c>
      <c r="N12" s="202">
        <v>195.78910246497173</v>
      </c>
      <c r="O12" s="202">
        <v>236.47302684610528</v>
      </c>
      <c r="P12" s="202">
        <v>269.03959820139056</v>
      </c>
      <c r="Q12" s="202">
        <v>281.59208241172109</v>
      </c>
      <c r="R12" s="202">
        <v>291.00225699560889</v>
      </c>
      <c r="S12" s="202">
        <v>291.91893684579844</v>
      </c>
      <c r="T12" s="202">
        <v>296.74358449249388</v>
      </c>
      <c r="U12" s="202">
        <v>357.35804459964936</v>
      </c>
      <c r="V12" s="202">
        <v>859.85898508730645</v>
      </c>
      <c r="W12" s="202">
        <v>1126.4062726379123</v>
      </c>
      <c r="X12" s="202">
        <v>1154.7707139630593</v>
      </c>
      <c r="Y12" s="202">
        <v>1455.1017809286473</v>
      </c>
      <c r="Z12" s="202">
        <v>1601.8770437724015</v>
      </c>
      <c r="AA12" s="202">
        <v>1749.2049957281445</v>
      </c>
      <c r="AB12" s="202">
        <v>1920.7235507495395</v>
      </c>
      <c r="AC12" s="202">
        <v>1816.9565475735187</v>
      </c>
      <c r="AD12" s="202">
        <v>1886.7878560579738</v>
      </c>
      <c r="AE12" s="10"/>
      <c r="AF12" s="109"/>
      <c r="AG12" s="10"/>
      <c r="AH12" s="109"/>
      <c r="AJ12" s="109"/>
      <c r="AL12" s="109"/>
      <c r="AN12" s="109"/>
    </row>
    <row r="13" spans="1:40">
      <c r="A13" s="28" t="s">
        <v>170</v>
      </c>
      <c r="B13" s="2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0"/>
      <c r="AF13" s="109"/>
      <c r="AG13" s="10"/>
      <c r="AH13" s="109"/>
      <c r="AJ13" s="109"/>
      <c r="AL13" s="109"/>
      <c r="AN13" s="109"/>
    </row>
    <row r="14" spans="1:40">
      <c r="A14" s="28"/>
      <c r="B14" s="28" t="s">
        <v>39</v>
      </c>
      <c r="C14" s="118">
        <v>242.08847329754596</v>
      </c>
      <c r="D14" s="118">
        <v>227.10820928046974</v>
      </c>
      <c r="E14" s="118">
        <v>261.76421758007115</v>
      </c>
      <c r="F14" s="118">
        <v>300.43073995844867</v>
      </c>
      <c r="G14" s="118">
        <v>314.6555780862534</v>
      </c>
      <c r="H14" s="118">
        <v>302.29064557377063</v>
      </c>
      <c r="I14" s="118">
        <v>292.0729128634523</v>
      </c>
      <c r="J14" s="118">
        <v>307.23308040849855</v>
      </c>
      <c r="K14" s="118">
        <v>309.97864494922783</v>
      </c>
      <c r="L14" s="118">
        <v>312.19686323935224</v>
      </c>
      <c r="M14" s="118">
        <v>329.55917975002319</v>
      </c>
      <c r="N14" s="118">
        <v>361.4452623691493</v>
      </c>
      <c r="O14" s="118">
        <v>448.68504783238222</v>
      </c>
      <c r="P14" s="118">
        <v>528.40773283276758</v>
      </c>
      <c r="Q14" s="118">
        <v>520.69844623236543</v>
      </c>
      <c r="R14" s="118">
        <v>474.60344258316303</v>
      </c>
      <c r="S14" s="118">
        <v>444.81670746290905</v>
      </c>
      <c r="T14" s="118">
        <v>347.64246739030926</v>
      </c>
      <c r="U14" s="118">
        <v>225.81127960491554</v>
      </c>
      <c r="V14" s="118">
        <v>186.3170391398794</v>
      </c>
      <c r="W14" s="118">
        <v>204.8550758173958</v>
      </c>
      <c r="X14" s="118">
        <v>212.48725478579976</v>
      </c>
      <c r="Y14" s="118">
        <v>228.74324182629786</v>
      </c>
      <c r="Z14" s="118">
        <v>266.44098305086931</v>
      </c>
      <c r="AA14" s="118">
        <v>264.81483986600364</v>
      </c>
      <c r="AB14" s="118">
        <v>242.95403422896248</v>
      </c>
      <c r="AC14" s="118">
        <v>204.2824689010742</v>
      </c>
      <c r="AD14" s="118">
        <v>181.91080245197151</v>
      </c>
      <c r="AE14" s="10"/>
      <c r="AF14" s="109"/>
      <c r="AG14" s="10"/>
      <c r="AH14" s="109"/>
      <c r="AJ14" s="109"/>
      <c r="AL14" s="109"/>
      <c r="AN14" s="109"/>
    </row>
    <row r="15" spans="1:40">
      <c r="A15" s="28"/>
      <c r="B15" s="28" t="s">
        <v>160</v>
      </c>
      <c r="C15" s="118">
        <v>4884.1806577770421</v>
      </c>
      <c r="D15" s="118">
        <v>5051.8375256950967</v>
      </c>
      <c r="E15" s="118">
        <v>4956.9186872074069</v>
      </c>
      <c r="F15" s="118">
        <v>6243.1341926212963</v>
      </c>
      <c r="G15" s="118">
        <v>6684.4303843255948</v>
      </c>
      <c r="H15" s="118">
        <v>7165.0713600788595</v>
      </c>
      <c r="I15" s="118">
        <v>7337.2633035065865</v>
      </c>
      <c r="J15" s="118">
        <v>7119.0786730736954</v>
      </c>
      <c r="K15" s="118">
        <v>7212.732781520539</v>
      </c>
      <c r="L15" s="118">
        <v>7159.0647816091068</v>
      </c>
      <c r="M15" s="118">
        <v>7074.9758717257637</v>
      </c>
      <c r="N15" s="118">
        <v>7334.885639826186</v>
      </c>
      <c r="O15" s="118">
        <v>8280.8138083732047</v>
      </c>
      <c r="P15" s="118">
        <v>9246.1336779648282</v>
      </c>
      <c r="Q15" s="118">
        <v>9780.3695712440021</v>
      </c>
      <c r="R15" s="118">
        <v>9877.8145929070324</v>
      </c>
      <c r="S15" s="118">
        <v>9827.3003972002443</v>
      </c>
      <c r="T15" s="118">
        <v>10261.74026294975</v>
      </c>
      <c r="U15" s="118">
        <v>10782.017190158171</v>
      </c>
      <c r="V15" s="118">
        <v>12366.746956619631</v>
      </c>
      <c r="W15" s="118">
        <v>13099.597349118943</v>
      </c>
      <c r="X15" s="118">
        <v>12570.065197755499</v>
      </c>
      <c r="Y15" s="118">
        <v>0</v>
      </c>
      <c r="Z15" s="118">
        <v>0</v>
      </c>
      <c r="AA15" s="118">
        <v>0</v>
      </c>
      <c r="AB15" s="118">
        <v>0</v>
      </c>
      <c r="AC15" s="118">
        <v>0</v>
      </c>
      <c r="AD15" s="118">
        <v>0</v>
      </c>
      <c r="AE15" s="10"/>
      <c r="AF15" s="109"/>
      <c r="AG15" s="10"/>
      <c r="AH15" s="109"/>
      <c r="AJ15" s="109"/>
      <c r="AL15" s="109"/>
      <c r="AN15" s="109"/>
    </row>
    <row r="16" spans="1:40">
      <c r="A16" s="28"/>
      <c r="B16" s="28" t="s">
        <v>161</v>
      </c>
      <c r="C16" s="118">
        <v>0</v>
      </c>
      <c r="D16" s="118">
        <v>0</v>
      </c>
      <c r="E16" s="118">
        <v>199.79631767527943</v>
      </c>
      <c r="F16" s="118">
        <v>1222.1915339058721</v>
      </c>
      <c r="G16" s="118">
        <v>4252.2942084000506</v>
      </c>
      <c r="H16" s="118">
        <v>5008.7168195657969</v>
      </c>
      <c r="I16" s="118">
        <v>5713.9310408660122</v>
      </c>
      <c r="J16" s="118">
        <v>6220.0107470547546</v>
      </c>
      <c r="K16" s="118">
        <v>6760.9118914283581</v>
      </c>
      <c r="L16" s="118">
        <v>7445.341024766155</v>
      </c>
      <c r="M16" s="118">
        <v>7655.7292713049992</v>
      </c>
      <c r="N16" s="118">
        <v>8266.5409475857014</v>
      </c>
      <c r="O16" s="118">
        <v>9772.6076113138261</v>
      </c>
      <c r="P16" s="118">
        <v>11230.594768119054</v>
      </c>
      <c r="Q16" s="118">
        <v>12330.23291070812</v>
      </c>
      <c r="R16" s="118">
        <v>12903.292442811544</v>
      </c>
      <c r="S16" s="118">
        <v>12878.484972247114</v>
      </c>
      <c r="T16" s="118">
        <v>14944.906125958129</v>
      </c>
      <c r="U16" s="118">
        <v>15910.884740054935</v>
      </c>
      <c r="V16" s="118">
        <v>17770.551593093878</v>
      </c>
      <c r="W16" s="118">
        <v>18518.08085915773</v>
      </c>
      <c r="X16" s="118">
        <v>17839.659204613832</v>
      </c>
      <c r="Y16" s="118">
        <v>28821.600355651775</v>
      </c>
      <c r="Z16" s="118">
        <v>28624.725314313218</v>
      </c>
      <c r="AA16" s="118">
        <v>27315.495637306005</v>
      </c>
      <c r="AB16" s="118">
        <v>27316.960979123996</v>
      </c>
      <c r="AC16" s="118">
        <v>27488.470940454095</v>
      </c>
      <c r="AD16" s="118">
        <v>27262.230162095944</v>
      </c>
      <c r="AE16" s="10"/>
      <c r="AF16" s="109"/>
      <c r="AG16" s="10"/>
      <c r="AH16" s="109"/>
      <c r="AJ16" s="109"/>
      <c r="AL16" s="109"/>
      <c r="AN16" s="109"/>
    </row>
    <row r="17" spans="1:40">
      <c r="A17" s="28"/>
      <c r="B17" s="28" t="s">
        <v>162</v>
      </c>
      <c r="C17" s="118">
        <v>0</v>
      </c>
      <c r="D17" s="118">
        <v>0</v>
      </c>
      <c r="E17" s="118">
        <v>0</v>
      </c>
      <c r="F17" s="118">
        <v>0</v>
      </c>
      <c r="G17" s="118">
        <v>0</v>
      </c>
      <c r="H17" s="118">
        <v>0</v>
      </c>
      <c r="I17" s="118">
        <v>0</v>
      </c>
      <c r="J17" s="118">
        <v>0</v>
      </c>
      <c r="K17" s="118">
        <v>0</v>
      </c>
      <c r="L17" s="118">
        <v>0</v>
      </c>
      <c r="M17" s="118">
        <v>0</v>
      </c>
      <c r="N17" s="118">
        <v>0</v>
      </c>
      <c r="O17" s="118">
        <v>0</v>
      </c>
      <c r="P17" s="118">
        <v>0</v>
      </c>
      <c r="Q17" s="118">
        <v>0</v>
      </c>
      <c r="R17" s="118">
        <v>0</v>
      </c>
      <c r="S17" s="118">
        <v>0</v>
      </c>
      <c r="T17" s="118">
        <v>0</v>
      </c>
      <c r="U17" s="118">
        <v>0</v>
      </c>
      <c r="V17" s="118">
        <v>0</v>
      </c>
      <c r="W17" s="118">
        <v>0</v>
      </c>
      <c r="X17" s="118">
        <v>0</v>
      </c>
      <c r="Y17" s="118">
        <v>0</v>
      </c>
      <c r="Z17" s="118">
        <v>0</v>
      </c>
      <c r="AA17" s="118">
        <v>0</v>
      </c>
      <c r="AB17" s="118">
        <v>0</v>
      </c>
      <c r="AC17" s="118">
        <v>0</v>
      </c>
      <c r="AD17" s="118">
        <v>0</v>
      </c>
      <c r="AE17" s="10"/>
      <c r="AF17" s="109"/>
      <c r="AG17" s="10"/>
      <c r="AH17" s="109"/>
      <c r="AJ17" s="109"/>
      <c r="AL17" s="109"/>
      <c r="AN17" s="109"/>
    </row>
    <row r="18" spans="1:40">
      <c r="A18" s="28"/>
      <c r="B18" s="28" t="s">
        <v>163</v>
      </c>
      <c r="C18" s="118">
        <v>0</v>
      </c>
      <c r="D18" s="118">
        <v>0</v>
      </c>
      <c r="E18" s="118">
        <v>0</v>
      </c>
      <c r="F18" s="118">
        <v>0</v>
      </c>
      <c r="G18" s="118">
        <v>0</v>
      </c>
      <c r="H18" s="118">
        <v>0</v>
      </c>
      <c r="I18" s="118">
        <v>0</v>
      </c>
      <c r="J18" s="118">
        <v>0</v>
      </c>
      <c r="K18" s="118">
        <v>0</v>
      </c>
      <c r="L18" s="118">
        <v>0</v>
      </c>
      <c r="M18" s="118">
        <v>0</v>
      </c>
      <c r="N18" s="118">
        <v>0</v>
      </c>
      <c r="O18" s="118">
        <v>0</v>
      </c>
      <c r="P18" s="118">
        <v>0</v>
      </c>
      <c r="Q18" s="118">
        <v>0</v>
      </c>
      <c r="R18" s="118">
        <v>0</v>
      </c>
      <c r="S18" s="118">
        <v>2514.656242579194</v>
      </c>
      <c r="T18" s="118">
        <v>3618.2568098911274</v>
      </c>
      <c r="U18" s="118">
        <v>4814.791533169273</v>
      </c>
      <c r="V18" s="118">
        <v>6461.0210266609674</v>
      </c>
      <c r="W18" s="118">
        <v>7813.978667858989</v>
      </c>
      <c r="X18" s="118">
        <v>8103.9233532753251</v>
      </c>
      <c r="Y18" s="118">
        <v>8124.2695991912669</v>
      </c>
      <c r="Z18" s="118">
        <v>8496.2169535470912</v>
      </c>
      <c r="AA18" s="118">
        <v>8580.0439576156969</v>
      </c>
      <c r="AB18" s="118">
        <v>9070.1750344336488</v>
      </c>
      <c r="AC18" s="118">
        <v>9811.2361124725521</v>
      </c>
      <c r="AD18" s="118">
        <v>10319.414332746943</v>
      </c>
      <c r="AE18" s="10"/>
      <c r="AF18" s="109"/>
      <c r="AG18" s="10"/>
      <c r="AH18" s="109"/>
      <c r="AJ18" s="109"/>
      <c r="AL18" s="109"/>
      <c r="AN18" s="109"/>
    </row>
    <row r="19" spans="1:40">
      <c r="A19" s="125"/>
      <c r="B19" s="125" t="s">
        <v>164</v>
      </c>
      <c r="C19" s="202">
        <v>5126.2691310745877</v>
      </c>
      <c r="D19" s="202">
        <v>5278.9457349755667</v>
      </c>
      <c r="E19" s="202">
        <v>5418.4792224627572</v>
      </c>
      <c r="F19" s="202">
        <v>7765.7564664856172</v>
      </c>
      <c r="G19" s="202">
        <v>11251.380170811899</v>
      </c>
      <c r="H19" s="202">
        <v>12476.078825218427</v>
      </c>
      <c r="I19" s="202">
        <v>13343.26725723605</v>
      </c>
      <c r="J19" s="202">
        <v>13646.32250053695</v>
      </c>
      <c r="K19" s="202">
        <v>14283.623317898124</v>
      </c>
      <c r="L19" s="202">
        <v>14916.602669614615</v>
      </c>
      <c r="M19" s="202">
        <v>15060.264322780786</v>
      </c>
      <c r="N19" s="202">
        <v>15962.871849781037</v>
      </c>
      <c r="O19" s="202">
        <v>18502.106467519414</v>
      </c>
      <c r="P19" s="202">
        <v>21005.136178916648</v>
      </c>
      <c r="Q19" s="202">
        <v>22631.300928184486</v>
      </c>
      <c r="R19" s="202">
        <v>23255.710478301738</v>
      </c>
      <c r="S19" s="202">
        <v>25665.258319489461</v>
      </c>
      <c r="T19" s="202">
        <v>29172.545666189319</v>
      </c>
      <c r="U19" s="202">
        <v>31733.504742987294</v>
      </c>
      <c r="V19" s="202">
        <v>36784.636615514355</v>
      </c>
      <c r="W19" s="202">
        <v>39636.511951953056</v>
      </c>
      <c r="X19" s="202">
        <v>38726.135010430458</v>
      </c>
      <c r="Y19" s="202">
        <v>37174.613196669343</v>
      </c>
      <c r="Z19" s="202">
        <v>37387.383250911182</v>
      </c>
      <c r="AA19" s="202">
        <v>36160.354434787703</v>
      </c>
      <c r="AB19" s="202">
        <v>36630.090047786609</v>
      </c>
      <c r="AC19" s="202">
        <v>37503.989521827723</v>
      </c>
      <c r="AD19" s="202">
        <v>37763.555297294857</v>
      </c>
      <c r="AE19" s="10"/>
      <c r="AF19" s="109"/>
      <c r="AG19" s="10"/>
      <c r="AH19" s="109"/>
      <c r="AJ19" s="109"/>
      <c r="AL19" s="109"/>
      <c r="AN19" s="109"/>
    </row>
    <row r="20" spans="1:40">
      <c r="A20" s="28" t="s">
        <v>165</v>
      </c>
      <c r="B20" s="28"/>
      <c r="C20" s="118">
        <v>47.615417238052878</v>
      </c>
      <c r="D20" s="118">
        <v>88.204913075488392</v>
      </c>
      <c r="E20" s="118">
        <v>113.85815488229693</v>
      </c>
      <c r="F20" s="118">
        <v>100.69330158328181</v>
      </c>
      <c r="G20" s="118">
        <v>100.05406807845009</v>
      </c>
      <c r="H20" s="118">
        <v>95.341190138846542</v>
      </c>
      <c r="I20" s="118">
        <v>91.977781162427405</v>
      </c>
      <c r="J20" s="118">
        <v>121.77551304451582</v>
      </c>
      <c r="K20" s="118">
        <v>117.93238635674921</v>
      </c>
      <c r="L20" s="118">
        <v>122.1161279174722</v>
      </c>
      <c r="M20" s="118">
        <v>138.47586648511569</v>
      </c>
      <c r="N20" s="118">
        <v>147.49251808401152</v>
      </c>
      <c r="O20" s="118">
        <v>153.28672107179008</v>
      </c>
      <c r="P20" s="118">
        <v>155.68425176555439</v>
      </c>
      <c r="Q20" s="118">
        <v>149.01983749029134</v>
      </c>
      <c r="R20" s="118">
        <v>142.16751235311966</v>
      </c>
      <c r="S20" s="118">
        <v>137.15422910891959</v>
      </c>
      <c r="T20" s="118">
        <v>131.65145673238271</v>
      </c>
      <c r="U20" s="118">
        <v>127.42947833556111</v>
      </c>
      <c r="V20" s="118">
        <v>130.85639679211167</v>
      </c>
      <c r="W20" s="118">
        <v>123.66791716899961</v>
      </c>
      <c r="X20" s="118">
        <v>112.50304643429371</v>
      </c>
      <c r="Y20" s="118">
        <v>109.65997311915802</v>
      </c>
      <c r="Z20" s="118">
        <v>108.81775131117013</v>
      </c>
      <c r="AA20" s="118">
        <v>106.30726913827908</v>
      </c>
      <c r="AB20" s="118">
        <v>105.48671224620749</v>
      </c>
      <c r="AC20" s="118">
        <v>102.29544311028853</v>
      </c>
      <c r="AD20" s="118">
        <v>100.56576560000001</v>
      </c>
      <c r="AE20" s="10"/>
      <c r="AF20" s="109"/>
      <c r="AG20" s="10"/>
      <c r="AH20" s="109"/>
      <c r="AJ20" s="109"/>
      <c r="AL20" s="109"/>
      <c r="AN20" s="109"/>
    </row>
    <row r="21" spans="1:40">
      <c r="A21" s="28" t="s">
        <v>166</v>
      </c>
      <c r="B21" s="28"/>
      <c r="C21" s="118">
        <v>0</v>
      </c>
      <c r="D21" s="118">
        <v>0</v>
      </c>
      <c r="E21" s="118">
        <v>0</v>
      </c>
      <c r="F21" s="118">
        <v>0</v>
      </c>
      <c r="G21" s="118">
        <v>0</v>
      </c>
      <c r="H21" s="118">
        <v>0</v>
      </c>
      <c r="I21" s="118">
        <v>0</v>
      </c>
      <c r="J21" s="118">
        <v>342.23233017981863</v>
      </c>
      <c r="K21" s="118">
        <v>806.49887881755603</v>
      </c>
      <c r="L21" s="118">
        <v>928.41331617637525</v>
      </c>
      <c r="M21" s="118">
        <v>921.62900456301929</v>
      </c>
      <c r="N21" s="118">
        <v>992.59198819626363</v>
      </c>
      <c r="O21" s="118">
        <v>1124.042804675337</v>
      </c>
      <c r="P21" s="118">
        <v>1228.5560241580918</v>
      </c>
      <c r="Q21" s="118">
        <v>1322.8690593033498</v>
      </c>
      <c r="R21" s="118">
        <v>1395.3412125281714</v>
      </c>
      <c r="S21" s="118">
        <v>1447.173134349305</v>
      </c>
      <c r="T21" s="118">
        <v>1485.9274880820362</v>
      </c>
      <c r="U21" s="118">
        <v>2011.3304032890464</v>
      </c>
      <c r="V21" s="118">
        <v>2731.8187327278042</v>
      </c>
      <c r="W21" s="118">
        <v>2633.0183403605511</v>
      </c>
      <c r="X21" s="118">
        <v>1966.8736369189357</v>
      </c>
      <c r="Y21" s="118">
        <v>1771.2751885606533</v>
      </c>
      <c r="Z21" s="118">
        <v>1741.9295184849052</v>
      </c>
      <c r="AA21" s="118">
        <v>1666.2914367261274</v>
      </c>
      <c r="AB21" s="118">
        <v>1585.0050944044515</v>
      </c>
      <c r="AC21" s="118">
        <v>1529.7662775766989</v>
      </c>
      <c r="AD21" s="118">
        <v>1529.0999999999995</v>
      </c>
      <c r="AE21" s="10"/>
      <c r="AF21" s="109"/>
      <c r="AG21" s="10"/>
      <c r="AH21" s="109"/>
      <c r="AJ21" s="109"/>
      <c r="AL21" s="109"/>
      <c r="AN21" s="109"/>
    </row>
    <row r="22" spans="1:40">
      <c r="A22" s="125" t="s">
        <v>452</v>
      </c>
      <c r="B22" s="125"/>
      <c r="C22" s="202">
        <v>5261.1160180879942</v>
      </c>
      <c r="D22" s="202">
        <v>5472.15597581764</v>
      </c>
      <c r="E22" s="202">
        <v>5644.2384474956561</v>
      </c>
      <c r="F22" s="202">
        <v>7991.3194478361847</v>
      </c>
      <c r="G22" s="202">
        <v>11474.816815966638</v>
      </c>
      <c r="H22" s="202">
        <v>12694.967171621291</v>
      </c>
      <c r="I22" s="202">
        <v>13558.555108092769</v>
      </c>
      <c r="J22" s="202">
        <v>14237.06272489706</v>
      </c>
      <c r="K22" s="202">
        <v>15355.835536297478</v>
      </c>
      <c r="L22" s="202">
        <v>16113.687475850473</v>
      </c>
      <c r="M22" s="202">
        <v>16284.732750090172</v>
      </c>
      <c r="N22" s="202">
        <v>17298.745458526282</v>
      </c>
      <c r="O22" s="202">
        <v>20015.909020112646</v>
      </c>
      <c r="P22" s="202">
        <v>22658.416053041685</v>
      </c>
      <c r="Q22" s="202">
        <v>24384.781907389846</v>
      </c>
      <c r="R22" s="202">
        <v>25084.22146017864</v>
      </c>
      <c r="S22" s="202">
        <v>27541.504619793486</v>
      </c>
      <c r="T22" s="202">
        <v>31086.868195496234</v>
      </c>
      <c r="U22" s="202">
        <v>34229.622669211552</v>
      </c>
      <c r="V22" s="202">
        <v>40507.170730121579</v>
      </c>
      <c r="W22" s="202">
        <v>43519.604482120514</v>
      </c>
      <c r="X22" s="202">
        <v>41960.282407746745</v>
      </c>
      <c r="Y22" s="202">
        <v>40510.650139277808</v>
      </c>
      <c r="Z22" s="202">
        <v>40840.00756447966</v>
      </c>
      <c r="AA22" s="202">
        <v>39682.158136380247</v>
      </c>
      <c r="AB22" s="202">
        <v>40241.305405186809</v>
      </c>
      <c r="AC22" s="202">
        <v>40953.007790088239</v>
      </c>
      <c r="AD22" s="202">
        <v>41280.00891895283</v>
      </c>
      <c r="AE22" s="10"/>
      <c r="AF22" s="109"/>
      <c r="AG22" s="10"/>
      <c r="AH22" s="109"/>
      <c r="AJ22" s="109"/>
      <c r="AL22" s="109"/>
      <c r="AN22" s="109"/>
    </row>
    <row r="23" spans="1:40">
      <c r="A23" s="28"/>
      <c r="B23" s="2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0"/>
      <c r="AF23" s="109"/>
      <c r="AG23" s="10"/>
      <c r="AH23" s="109"/>
      <c r="AJ23" s="109"/>
      <c r="AL23" s="109"/>
      <c r="AN23" s="109"/>
    </row>
    <row r="24" spans="1:40">
      <c r="A24" s="28" t="s">
        <v>453</v>
      </c>
      <c r="B24" s="28"/>
      <c r="C24" s="118">
        <v>172.43606166890456</v>
      </c>
      <c r="D24" s="118">
        <v>170.64534645995784</v>
      </c>
      <c r="E24" s="118">
        <v>183.15102346545831</v>
      </c>
      <c r="F24" s="118">
        <v>169.60177732925337</v>
      </c>
      <c r="G24" s="118">
        <v>152.45453104422245</v>
      </c>
      <c r="H24" s="118">
        <v>114.94725651198202</v>
      </c>
      <c r="I24" s="118">
        <v>120.47303776982496</v>
      </c>
      <c r="J24" s="118">
        <v>129.22695308718392</v>
      </c>
      <c r="K24" s="118">
        <v>138.22620406701574</v>
      </c>
      <c r="L24" s="118">
        <v>152.35031104534448</v>
      </c>
      <c r="M24" s="118">
        <v>165.77066627173102</v>
      </c>
      <c r="N24" s="118">
        <v>177.22916399311566</v>
      </c>
      <c r="O24" s="118">
        <v>196.5270556328139</v>
      </c>
      <c r="P24" s="118">
        <v>205.20016532769947</v>
      </c>
      <c r="Q24" s="118">
        <v>218.94176724772089</v>
      </c>
      <c r="R24" s="118">
        <v>223.60702222414528</v>
      </c>
      <c r="S24" s="118">
        <v>232.98522082110716</v>
      </c>
      <c r="T24" s="118">
        <v>180.75121734934774</v>
      </c>
      <c r="U24" s="118">
        <v>116.66332034589838</v>
      </c>
      <c r="V24" s="118">
        <v>139.35735439033147</v>
      </c>
      <c r="W24" s="118">
        <v>137.7803141778943</v>
      </c>
      <c r="X24" s="118">
        <v>158.57747518114147</v>
      </c>
      <c r="Y24" s="118">
        <v>191.88781899917097</v>
      </c>
      <c r="Z24" s="118">
        <v>227.70519335365393</v>
      </c>
      <c r="AA24" s="118">
        <v>269.84788482258227</v>
      </c>
      <c r="AB24" s="118">
        <v>305.09493082856812</v>
      </c>
      <c r="AC24" s="118">
        <v>309.62409494304831</v>
      </c>
      <c r="AD24" s="118">
        <v>309.62409494304825</v>
      </c>
      <c r="AE24" s="10"/>
      <c r="AF24" s="109"/>
      <c r="AG24" s="10"/>
      <c r="AH24" s="109"/>
      <c r="AJ24" s="109"/>
      <c r="AL24" s="109"/>
      <c r="AN24" s="109"/>
    </row>
    <row r="25" spans="1:40">
      <c r="A25" s="28" t="s">
        <v>454</v>
      </c>
      <c r="B25" s="28"/>
      <c r="C25" s="118">
        <v>2366.1479752437372</v>
      </c>
      <c r="D25" s="118">
        <v>2620.1620115796795</v>
      </c>
      <c r="E25" s="118">
        <v>2840.8995710451968</v>
      </c>
      <c r="F25" s="118">
        <v>3210.5277382271465</v>
      </c>
      <c r="G25" s="118">
        <v>3541.0505231805923</v>
      </c>
      <c r="H25" s="118">
        <v>3848.558148520061</v>
      </c>
      <c r="I25" s="118">
        <v>4320.2390280254776</v>
      </c>
      <c r="J25" s="118">
        <v>4892.5171925233653</v>
      </c>
      <c r="K25" s="118">
        <v>5304.9715937499996</v>
      </c>
      <c r="L25" s="118">
        <v>5732.7941409718069</v>
      </c>
      <c r="M25" s="118">
        <v>5866.3644861111106</v>
      </c>
      <c r="N25" s="118">
        <v>5817.0255501971833</v>
      </c>
      <c r="O25" s="118">
        <v>5592.6737205996669</v>
      </c>
      <c r="P25" s="118">
        <v>5841.2641259601005</v>
      </c>
      <c r="Q25" s="118">
        <v>6219.4016211691523</v>
      </c>
      <c r="R25" s="118">
        <v>6676.7084737629866</v>
      </c>
      <c r="S25" s="118">
        <v>7087.5682009325719</v>
      </c>
      <c r="T25" s="118">
        <v>7600.3309631043321</v>
      </c>
      <c r="U25" s="118">
        <v>7877.5798016969902</v>
      </c>
      <c r="V25" s="118">
        <v>8776.4348103553493</v>
      </c>
      <c r="W25" s="118">
        <v>9343.4326899931966</v>
      </c>
      <c r="X25" s="118">
        <v>9658.7902356951781</v>
      </c>
      <c r="Y25" s="118">
        <v>10044.168173679993</v>
      </c>
      <c r="Z25" s="118">
        <v>10194.70705265705</v>
      </c>
      <c r="AA25" s="118">
        <v>10371.613960611729</v>
      </c>
      <c r="AB25" s="118">
        <v>10596.170236047548</v>
      </c>
      <c r="AC25" s="118">
        <v>11012.818340832624</v>
      </c>
      <c r="AD25" s="118">
        <v>11346.28359726101</v>
      </c>
      <c r="AE25" s="10"/>
      <c r="AF25" s="109"/>
      <c r="AG25" s="10"/>
      <c r="AH25" s="109"/>
      <c r="AJ25" s="109"/>
      <c r="AL25" s="109"/>
      <c r="AN25" s="109"/>
    </row>
    <row r="26" spans="1:40">
      <c r="A26" s="28" t="s">
        <v>455</v>
      </c>
      <c r="B26" s="28"/>
      <c r="C26" s="118">
        <v>845.21301853080752</v>
      </c>
      <c r="D26" s="118">
        <v>969.46170392888257</v>
      </c>
      <c r="E26" s="118">
        <v>1091.2453229348248</v>
      </c>
      <c r="F26" s="118">
        <v>1242.008723569628</v>
      </c>
      <c r="G26" s="118">
        <v>1376.9423843269753</v>
      </c>
      <c r="H26" s="118">
        <v>1497.3217088299518</v>
      </c>
      <c r="I26" s="118">
        <v>1697.8481691719742</v>
      </c>
      <c r="J26" s="118">
        <v>1945.9648169470404</v>
      </c>
      <c r="K26" s="118">
        <v>2238.4719754901957</v>
      </c>
      <c r="L26" s="118">
        <v>2567.154628914217</v>
      </c>
      <c r="M26" s="118">
        <v>2630.7131021166651</v>
      </c>
      <c r="N26" s="118">
        <v>2711.4870907041422</v>
      </c>
      <c r="O26" s="118">
        <v>2826.8235327514135</v>
      </c>
      <c r="P26" s="118">
        <v>2970.3323343600359</v>
      </c>
      <c r="Q26" s="118">
        <v>3448.2481138484573</v>
      </c>
      <c r="R26" s="118">
        <v>3975.1089090880268</v>
      </c>
      <c r="S26" s="118">
        <v>4518.8302967661648</v>
      </c>
      <c r="T26" s="118">
        <v>5187.4254257881312</v>
      </c>
      <c r="U26" s="118">
        <v>5100.5929901946556</v>
      </c>
      <c r="V26" s="118">
        <v>5009.8239641129439</v>
      </c>
      <c r="W26" s="118">
        <v>5071.321215150535</v>
      </c>
      <c r="X26" s="118">
        <v>4967.8396892105347</v>
      </c>
      <c r="Y26" s="118">
        <v>4753.7405016275679</v>
      </c>
      <c r="Z26" s="118">
        <v>4504.8872957061176</v>
      </c>
      <c r="AA26" s="118">
        <v>4246.5525437555525</v>
      </c>
      <c r="AB26" s="118">
        <v>4047.7961234339255</v>
      </c>
      <c r="AC26" s="118">
        <v>4115.473080470565</v>
      </c>
      <c r="AD26" s="118">
        <v>4219.3540000000003</v>
      </c>
      <c r="AE26" s="10"/>
      <c r="AF26" s="109"/>
      <c r="AG26" s="10"/>
      <c r="AH26" s="109"/>
      <c r="AJ26" s="109"/>
      <c r="AL26" s="109"/>
      <c r="AN26" s="109"/>
    </row>
    <row r="27" spans="1:40">
      <c r="A27" s="125" t="s">
        <v>456</v>
      </c>
      <c r="B27" s="125"/>
      <c r="C27" s="202">
        <v>8644.9130735314429</v>
      </c>
      <c r="D27" s="202">
        <v>9232.4250377861608</v>
      </c>
      <c r="E27" s="202">
        <v>9759.5343649411352</v>
      </c>
      <c r="F27" s="202">
        <v>12613.457686962212</v>
      </c>
      <c r="G27" s="202">
        <v>16545.264254518428</v>
      </c>
      <c r="H27" s="202">
        <v>18155.794285483287</v>
      </c>
      <c r="I27" s="202">
        <v>19697.115343060046</v>
      </c>
      <c r="J27" s="202">
        <v>21204.77168745465</v>
      </c>
      <c r="K27" s="202">
        <v>23037.50530960469</v>
      </c>
      <c r="L27" s="202">
        <v>24565.986556781842</v>
      </c>
      <c r="M27" s="202">
        <v>24947.581004589676</v>
      </c>
      <c r="N27" s="202">
        <v>26004.487263420728</v>
      </c>
      <c r="O27" s="202">
        <v>28631.933329096537</v>
      </c>
      <c r="P27" s="202">
        <v>31675.212678689521</v>
      </c>
      <c r="Q27" s="202">
        <v>34271.373409655178</v>
      </c>
      <c r="R27" s="202">
        <v>35959.645865253799</v>
      </c>
      <c r="S27" s="202">
        <v>39380.888338313329</v>
      </c>
      <c r="T27" s="202">
        <v>44055.375801738046</v>
      </c>
      <c r="U27" s="202">
        <v>47324.458781449102</v>
      </c>
      <c r="V27" s="202">
        <v>54432.786858980209</v>
      </c>
      <c r="W27" s="202">
        <v>58072.138701442142</v>
      </c>
      <c r="X27" s="202">
        <v>56745.489807833597</v>
      </c>
      <c r="Y27" s="202">
        <v>55500.446633584543</v>
      </c>
      <c r="Z27" s="202">
        <v>55767.30710619648</v>
      </c>
      <c r="AA27" s="202">
        <v>54570.172525570117</v>
      </c>
      <c r="AB27" s="202">
        <v>55190.36669549685</v>
      </c>
      <c r="AC27" s="202">
        <v>56390.923306334473</v>
      </c>
      <c r="AD27" s="202">
        <v>57155.270611156891</v>
      </c>
      <c r="AE27" s="10"/>
      <c r="AF27" s="109"/>
      <c r="AG27" s="10"/>
      <c r="AH27" s="109"/>
      <c r="AJ27" s="109"/>
      <c r="AL27" s="109"/>
      <c r="AN27" s="109"/>
    </row>
    <row r="28" spans="1:40">
      <c r="A28" s="28" t="s">
        <v>2</v>
      </c>
      <c r="B28" s="2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0"/>
      <c r="AF28" s="109"/>
      <c r="AG28" s="10"/>
      <c r="AH28" s="109"/>
      <c r="AJ28" s="109"/>
      <c r="AL28" s="109"/>
      <c r="AN28" s="109"/>
    </row>
    <row r="29" spans="1:40">
      <c r="A29" s="28" t="s">
        <v>457</v>
      </c>
      <c r="B29" s="28"/>
      <c r="C29" s="118">
        <v>0</v>
      </c>
      <c r="D29" s="118">
        <v>0</v>
      </c>
      <c r="E29" s="118">
        <v>0</v>
      </c>
      <c r="F29" s="118">
        <v>0</v>
      </c>
      <c r="G29" s="118">
        <v>0</v>
      </c>
      <c r="H29" s="118">
        <v>1363.5648189985636</v>
      </c>
      <c r="I29" s="118">
        <v>1708.997852064856</v>
      </c>
      <c r="J29" s="118">
        <v>1890.6258389834848</v>
      </c>
      <c r="K29" s="118">
        <v>2048.823214467192</v>
      </c>
      <c r="L29" s="118">
        <v>1732.3471427246279</v>
      </c>
      <c r="M29" s="118">
        <v>1874.8373325345519</v>
      </c>
      <c r="N29" s="118">
        <v>2249.0371621326331</v>
      </c>
      <c r="O29" s="118">
        <v>3044.3601927034219</v>
      </c>
      <c r="P29" s="118">
        <v>3241.279308250947</v>
      </c>
      <c r="Q29" s="118">
        <v>4010.017793562758</v>
      </c>
      <c r="R29" s="118">
        <v>4161.2236602340718</v>
      </c>
      <c r="S29" s="118">
        <v>4070.3208012734749</v>
      </c>
      <c r="T29" s="118">
        <v>3694.9883722677091</v>
      </c>
      <c r="U29" s="118">
        <v>1849.5498587331278</v>
      </c>
      <c r="V29" s="118">
        <v>1376.773375629092</v>
      </c>
      <c r="W29" s="118">
        <v>1175.3572619843433</v>
      </c>
      <c r="X29" s="118">
        <v>1079.0880081621087</v>
      </c>
      <c r="Y29" s="118">
        <v>1313.9361659333749</v>
      </c>
      <c r="Z29" s="118">
        <v>1411.9395557715025</v>
      </c>
      <c r="AA29" s="118">
        <v>1426.2943036558243</v>
      </c>
      <c r="AB29" s="118">
        <v>1411.4371386190894</v>
      </c>
      <c r="AC29" s="118">
        <v>1407.6006216574488</v>
      </c>
      <c r="AD29" s="118">
        <v>1256.2799999999995</v>
      </c>
      <c r="AE29" s="10"/>
      <c r="AF29" s="109"/>
      <c r="AG29" s="10"/>
      <c r="AH29" s="109"/>
      <c r="AJ29" s="109"/>
      <c r="AL29" s="109"/>
      <c r="AN29" s="109"/>
    </row>
    <row r="30" spans="1:40">
      <c r="A30" s="28"/>
      <c r="B30" s="2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0"/>
      <c r="AF30" s="109"/>
      <c r="AG30" s="10"/>
      <c r="AH30" s="109"/>
      <c r="AJ30" s="109"/>
      <c r="AL30" s="109"/>
      <c r="AN30" s="109"/>
    </row>
    <row r="31" spans="1:40">
      <c r="A31" s="351" t="s">
        <v>458</v>
      </c>
      <c r="B31" s="351"/>
      <c r="C31" s="121">
        <v>8644.9130735314429</v>
      </c>
      <c r="D31" s="121">
        <v>9232.4250377861608</v>
      </c>
      <c r="E31" s="121">
        <v>9759.5343649411352</v>
      </c>
      <c r="F31" s="121">
        <v>12613.457686962212</v>
      </c>
      <c r="G31" s="121">
        <v>16545.264254518428</v>
      </c>
      <c r="H31" s="121">
        <v>19519.359104481849</v>
      </c>
      <c r="I31" s="121">
        <v>21406.113195124901</v>
      </c>
      <c r="J31" s="121">
        <v>23095.397526438133</v>
      </c>
      <c r="K31" s="121">
        <v>25086.328524071883</v>
      </c>
      <c r="L31" s="121">
        <v>26298.333699506467</v>
      </c>
      <c r="M31" s="121">
        <v>26822.418337124225</v>
      </c>
      <c r="N31" s="121">
        <v>28253.524425553362</v>
      </c>
      <c r="O31" s="121">
        <v>31676.293521799958</v>
      </c>
      <c r="P31" s="121">
        <v>34916.491986940469</v>
      </c>
      <c r="Q31" s="121">
        <v>38281.391203217936</v>
      </c>
      <c r="R31" s="121">
        <v>40120.869525487869</v>
      </c>
      <c r="S31" s="121">
        <v>43451.209139586805</v>
      </c>
      <c r="T31" s="121">
        <v>47750.364174005757</v>
      </c>
      <c r="U31" s="121">
        <v>49174.008640182234</v>
      </c>
      <c r="V31" s="121">
        <v>55809.5602346093</v>
      </c>
      <c r="W31" s="121">
        <v>59247.495963426481</v>
      </c>
      <c r="X31" s="121">
        <v>57824.577815995704</v>
      </c>
      <c r="Y31" s="121">
        <v>56814.382799517916</v>
      </c>
      <c r="Z31" s="121">
        <v>57179.246661967984</v>
      </c>
      <c r="AA31" s="121">
        <v>55996.466829225938</v>
      </c>
      <c r="AB31" s="121">
        <v>56601.803834115941</v>
      </c>
      <c r="AC31" s="121">
        <v>57798.523927991919</v>
      </c>
      <c r="AD31" s="121">
        <v>58411.55061115689</v>
      </c>
      <c r="AE31" s="10"/>
      <c r="AF31" s="109"/>
      <c r="AG31" s="10"/>
      <c r="AH31" s="109"/>
      <c r="AJ31" s="109"/>
      <c r="AL31" s="109"/>
      <c r="AN31" s="109"/>
    </row>
    <row r="32" spans="1:40">
      <c r="AE32" s="10"/>
      <c r="AF32" s="10"/>
      <c r="AG32" s="10"/>
    </row>
    <row r="33" spans="1:33" ht="33.75" customHeight="1">
      <c r="A33" s="212" t="s">
        <v>600</v>
      </c>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
      <c r="AF33" s="10"/>
      <c r="AG33" s="10"/>
    </row>
    <row r="34" spans="1:33" ht="34.5" customHeight="1">
      <c r="A34" s="212" t="s">
        <v>601</v>
      </c>
      <c r="I34" s="4"/>
      <c r="J34" s="10"/>
      <c r="K34" s="10"/>
      <c r="L34" s="10"/>
      <c r="M34" s="10"/>
      <c r="N34" s="10"/>
      <c r="O34" s="10"/>
      <c r="P34" s="10"/>
      <c r="Q34" s="10"/>
      <c r="R34" s="10"/>
      <c r="S34" s="10"/>
      <c r="T34" s="10"/>
      <c r="U34" s="10"/>
      <c r="V34" s="10"/>
      <c r="W34" s="10"/>
      <c r="X34" s="10"/>
      <c r="Y34" s="10"/>
      <c r="Z34" s="10"/>
      <c r="AA34" s="10"/>
      <c r="AB34" s="10"/>
      <c r="AC34" s="10"/>
      <c r="AD34" s="10"/>
    </row>
    <row r="35" spans="1:33" ht="31.5" customHeight="1">
      <c r="A35" s="212" t="s">
        <v>537</v>
      </c>
      <c r="I35" s="4"/>
      <c r="J35" s="10"/>
      <c r="K35" s="10"/>
      <c r="L35" s="10"/>
      <c r="M35" s="10"/>
      <c r="N35" s="10"/>
      <c r="O35" s="10"/>
      <c r="P35" s="10"/>
      <c r="Q35" s="10"/>
      <c r="R35" s="10"/>
      <c r="S35" s="10"/>
      <c r="T35" s="10"/>
      <c r="U35" s="10"/>
      <c r="V35" s="10"/>
      <c r="W35" s="10"/>
      <c r="X35" s="10"/>
      <c r="Y35" s="10"/>
      <c r="Z35" s="10"/>
      <c r="AA35" s="10"/>
      <c r="AB35" s="10"/>
      <c r="AC35" s="10"/>
      <c r="AD35" s="10"/>
    </row>
    <row r="36" spans="1:33">
      <c r="I36" s="4"/>
      <c r="J36" s="10"/>
      <c r="K36" s="10"/>
      <c r="L36" s="10"/>
      <c r="M36" s="10"/>
      <c r="N36" s="10"/>
      <c r="O36" s="10"/>
      <c r="P36" s="10"/>
      <c r="Q36" s="10"/>
      <c r="R36" s="10"/>
      <c r="S36" s="10"/>
      <c r="T36" s="10"/>
      <c r="U36" s="10"/>
      <c r="V36" s="10"/>
      <c r="W36" s="10"/>
      <c r="X36" s="10"/>
      <c r="Y36" s="10"/>
      <c r="Z36" s="10"/>
      <c r="AA36" s="10"/>
      <c r="AB36" s="10"/>
      <c r="AC36" s="10"/>
      <c r="AD36" s="10"/>
    </row>
    <row r="37" spans="1:33">
      <c r="I37" s="4"/>
      <c r="J37" s="10"/>
      <c r="K37" s="10"/>
      <c r="L37" s="10"/>
      <c r="M37" s="10"/>
      <c r="N37" s="10"/>
      <c r="O37" s="10"/>
      <c r="P37" s="10"/>
      <c r="Q37" s="10"/>
      <c r="R37" s="10"/>
      <c r="S37" s="10"/>
      <c r="T37" s="10"/>
      <c r="U37" s="10"/>
      <c r="V37" s="10"/>
      <c r="W37" s="10"/>
      <c r="X37" s="10"/>
      <c r="Y37" s="10"/>
      <c r="Z37" s="10"/>
      <c r="AA37" s="10"/>
      <c r="AB37" s="10"/>
      <c r="AC37" s="10"/>
      <c r="AD37" s="10"/>
    </row>
    <row r="38" spans="1:33">
      <c r="I38" s="4"/>
      <c r="J38" s="10"/>
      <c r="K38" s="10"/>
      <c r="L38" s="10"/>
      <c r="M38" s="10"/>
      <c r="N38" s="10"/>
      <c r="O38" s="10"/>
      <c r="P38" s="10"/>
      <c r="Q38" s="10"/>
      <c r="R38" s="10"/>
      <c r="S38" s="10"/>
      <c r="T38" s="10"/>
      <c r="U38" s="10"/>
      <c r="V38" s="10"/>
      <c r="W38" s="10"/>
      <c r="X38" s="10"/>
      <c r="Y38" s="10"/>
      <c r="Z38" s="10"/>
      <c r="AA38" s="10"/>
      <c r="AB38" s="10"/>
      <c r="AC38" s="10"/>
      <c r="AD38" s="10"/>
    </row>
    <row r="39" spans="1:33">
      <c r="I39" s="4"/>
      <c r="J39" s="10"/>
      <c r="K39" s="10"/>
      <c r="L39" s="10"/>
      <c r="M39" s="10"/>
      <c r="N39" s="10"/>
      <c r="O39" s="10"/>
      <c r="P39" s="10"/>
      <c r="Q39" s="10"/>
      <c r="R39" s="10"/>
      <c r="S39" s="10"/>
      <c r="T39" s="10"/>
      <c r="U39" s="10"/>
      <c r="V39" s="10"/>
      <c r="W39" s="10"/>
      <c r="X39" s="10"/>
      <c r="Y39" s="10"/>
      <c r="Z39" s="10"/>
      <c r="AA39" s="10"/>
      <c r="AB39" s="10"/>
      <c r="AC39" s="10"/>
      <c r="AD39" s="10"/>
    </row>
    <row r="40" spans="1:33">
      <c r="I40" s="4"/>
      <c r="J40" s="10"/>
      <c r="K40" s="10"/>
      <c r="L40" s="10"/>
      <c r="M40" s="10"/>
      <c r="N40" s="10"/>
      <c r="O40" s="10"/>
      <c r="P40" s="10"/>
      <c r="Q40" s="10"/>
      <c r="R40" s="10"/>
      <c r="S40" s="10"/>
      <c r="T40" s="10"/>
      <c r="U40" s="10"/>
      <c r="V40" s="10"/>
      <c r="W40" s="10"/>
      <c r="X40" s="10"/>
      <c r="Y40" s="10"/>
      <c r="Z40" s="10"/>
      <c r="AA40" s="10"/>
      <c r="AB40" s="10"/>
      <c r="AC40" s="10"/>
      <c r="AD40" s="10"/>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E4FA5-2447-4E4B-B9E5-73D2D60198A0}">
  <dimension ref="A1:O60"/>
  <sheetViews>
    <sheetView zoomScale="90" zoomScaleNormal="90" zoomScalePageLayoutView="74" workbookViewId="0">
      <selection sqref="A1:C1"/>
    </sheetView>
  </sheetViews>
  <sheetFormatPr defaultColWidth="8.7109375" defaultRowHeight="12.75"/>
  <cols>
    <col min="1" max="1" width="28" style="549" customWidth="1"/>
    <col min="2" max="2" width="21.5703125" style="549" customWidth="1"/>
    <col min="3" max="3" width="28.28515625" style="549" customWidth="1"/>
    <col min="5" max="7" width="11" customWidth="1"/>
    <col min="10" max="10" width="24.28515625" customWidth="1"/>
  </cols>
  <sheetData>
    <row r="1" spans="1:7" ht="29.25" customHeight="1">
      <c r="A1" s="1200" t="s">
        <v>586</v>
      </c>
      <c r="B1" s="1200"/>
      <c r="C1" s="1200"/>
    </row>
    <row r="2" spans="1:7" ht="25.5">
      <c r="A2" s="722" t="s">
        <v>7</v>
      </c>
      <c r="B2" s="722" t="s">
        <v>116</v>
      </c>
      <c r="C2" s="722" t="s">
        <v>117</v>
      </c>
      <c r="E2" s="1"/>
      <c r="F2" s="1"/>
      <c r="G2" s="107"/>
    </row>
    <row r="3" spans="1:7">
      <c r="A3" s="723" t="s">
        <v>120</v>
      </c>
      <c r="B3" s="724">
        <v>5620</v>
      </c>
      <c r="C3" s="724">
        <v>3040</v>
      </c>
      <c r="E3" s="108"/>
      <c r="F3" s="108"/>
    </row>
    <row r="4" spans="1:7">
      <c r="A4" s="723" t="s">
        <v>121</v>
      </c>
      <c r="B4" s="724">
        <v>5960</v>
      </c>
      <c r="C4" s="724">
        <v>3030</v>
      </c>
      <c r="E4" s="108"/>
      <c r="F4" s="108"/>
    </row>
    <row r="5" spans="1:7">
      <c r="A5" s="723" t="s">
        <v>122</v>
      </c>
      <c r="B5" s="724">
        <v>6030</v>
      </c>
      <c r="C5" s="724">
        <v>3110</v>
      </c>
      <c r="E5" s="108"/>
      <c r="F5" s="108"/>
    </row>
    <row r="6" spans="1:7">
      <c r="A6" s="723" t="s">
        <v>123</v>
      </c>
      <c r="B6" s="724">
        <v>5180</v>
      </c>
      <c r="C6" s="724">
        <v>2610</v>
      </c>
      <c r="E6" s="108"/>
      <c r="F6" s="108"/>
    </row>
    <row r="7" spans="1:7">
      <c r="A7" s="725" t="s">
        <v>124</v>
      </c>
      <c r="B7" s="724">
        <v>4460</v>
      </c>
      <c r="C7" s="724">
        <v>2270</v>
      </c>
      <c r="E7" s="108"/>
      <c r="F7" s="108"/>
    </row>
    <row r="8" spans="1:7">
      <c r="A8" s="723" t="s">
        <v>125</v>
      </c>
      <c r="B8" s="724">
        <v>4520</v>
      </c>
      <c r="C8" s="724">
        <v>2410</v>
      </c>
      <c r="E8" s="108"/>
      <c r="F8" s="108"/>
    </row>
    <row r="9" spans="1:7">
      <c r="A9" s="723" t="s">
        <v>126</v>
      </c>
      <c r="B9" s="724">
        <v>4410</v>
      </c>
      <c r="C9" s="724">
        <v>2480</v>
      </c>
      <c r="D9" s="4"/>
      <c r="E9" s="108"/>
      <c r="F9" s="108"/>
    </row>
    <row r="10" spans="1:7">
      <c r="A10" s="723" t="s">
        <v>127</v>
      </c>
      <c r="B10" s="724">
        <v>4470</v>
      </c>
      <c r="C10" s="724">
        <v>2610</v>
      </c>
      <c r="E10" s="108"/>
      <c r="F10" s="108"/>
    </row>
    <row r="11" spans="1:7">
      <c r="A11" s="723" t="s">
        <v>128</v>
      </c>
      <c r="B11" s="724">
        <v>4770</v>
      </c>
      <c r="C11" s="724">
        <v>2900</v>
      </c>
      <c r="E11" s="108"/>
      <c r="F11" s="108"/>
    </row>
    <row r="12" spans="1:7">
      <c r="A12" s="723" t="s">
        <v>129</v>
      </c>
      <c r="B12" s="724">
        <v>4690</v>
      </c>
      <c r="C12" s="724">
        <v>2910</v>
      </c>
      <c r="E12" s="108"/>
      <c r="F12" s="108"/>
    </row>
    <row r="13" spans="1:7">
      <c r="A13" s="723" t="s">
        <v>130</v>
      </c>
      <c r="B13" s="724">
        <v>4520</v>
      </c>
      <c r="C13" s="724">
        <v>2800</v>
      </c>
      <c r="E13" s="108"/>
      <c r="F13" s="108"/>
    </row>
    <row r="14" spans="1:7">
      <c r="A14" s="723" t="s">
        <v>131</v>
      </c>
      <c r="B14" s="724">
        <v>4540</v>
      </c>
      <c r="C14" s="724">
        <v>2890</v>
      </c>
      <c r="E14" s="108"/>
      <c r="F14" s="108"/>
    </row>
    <row r="15" spans="1:7">
      <c r="A15" s="723" t="s">
        <v>132</v>
      </c>
      <c r="B15" s="724">
        <v>4530</v>
      </c>
      <c r="C15" s="724">
        <v>2830</v>
      </c>
      <c r="E15" s="108"/>
      <c r="F15" s="108"/>
    </row>
    <row r="16" spans="1:7">
      <c r="A16" s="723" t="s">
        <v>133</v>
      </c>
      <c r="B16" s="724">
        <v>4320</v>
      </c>
      <c r="C16" s="724">
        <v>2720</v>
      </c>
      <c r="E16" s="108"/>
      <c r="F16" s="108"/>
    </row>
    <row r="17" spans="1:6">
      <c r="A17" s="723" t="s">
        <v>134</v>
      </c>
      <c r="B17" s="724">
        <v>4310</v>
      </c>
      <c r="C17" s="724">
        <v>2750</v>
      </c>
      <c r="E17" s="108"/>
      <c r="F17" s="108"/>
    </row>
    <row r="18" spans="1:6">
      <c r="A18" s="723" t="s">
        <v>135</v>
      </c>
      <c r="B18" s="724">
        <v>4180</v>
      </c>
      <c r="C18" s="724">
        <v>2690</v>
      </c>
      <c r="E18" s="108"/>
      <c r="F18" s="108"/>
    </row>
    <row r="19" spans="1:6">
      <c r="A19" s="723" t="s">
        <v>136</v>
      </c>
      <c r="B19" s="724">
        <v>3900</v>
      </c>
      <c r="C19" s="724">
        <v>2550</v>
      </c>
      <c r="E19" s="108"/>
      <c r="F19" s="108"/>
    </row>
    <row r="20" spans="1:6">
      <c r="A20" s="723" t="s">
        <v>137</v>
      </c>
      <c r="B20" s="724">
        <v>3790</v>
      </c>
      <c r="C20" s="724">
        <v>2480</v>
      </c>
      <c r="E20" s="108"/>
      <c r="F20" s="108"/>
    </row>
    <row r="21" spans="1:6">
      <c r="A21" s="726" t="s">
        <v>55</v>
      </c>
      <c r="B21" s="724">
        <v>3760</v>
      </c>
      <c r="C21" s="724">
        <v>2430</v>
      </c>
      <c r="E21" s="108"/>
      <c r="F21" s="108"/>
    </row>
    <row r="22" spans="1:6">
      <c r="A22" s="723" t="s">
        <v>56</v>
      </c>
      <c r="B22" s="724">
        <v>3850</v>
      </c>
      <c r="C22" s="724">
        <v>2460</v>
      </c>
      <c r="E22" s="108"/>
      <c r="F22" s="108"/>
    </row>
    <row r="23" spans="1:6">
      <c r="A23" s="723" t="s">
        <v>8</v>
      </c>
      <c r="B23" s="724">
        <v>4120</v>
      </c>
      <c r="C23" s="724">
        <v>2590</v>
      </c>
      <c r="E23" s="108"/>
      <c r="F23" s="108"/>
    </row>
    <row r="24" spans="1:6">
      <c r="A24" s="723" t="s">
        <v>9</v>
      </c>
      <c r="B24" s="724">
        <v>4500</v>
      </c>
      <c r="C24" s="724">
        <v>2810</v>
      </c>
      <c r="E24" s="108"/>
      <c r="F24" s="108"/>
    </row>
    <row r="25" spans="1:6">
      <c r="A25" s="723" t="s">
        <v>10</v>
      </c>
      <c r="B25" s="724">
        <v>4590</v>
      </c>
      <c r="C25" s="724">
        <v>2810</v>
      </c>
      <c r="E25" s="108"/>
      <c r="F25" s="108"/>
    </row>
    <row r="26" spans="1:6">
      <c r="A26" s="723" t="s">
        <v>11</v>
      </c>
      <c r="B26" s="724">
        <v>4670</v>
      </c>
      <c r="C26" s="724">
        <v>2890</v>
      </c>
      <c r="E26" s="108"/>
      <c r="F26" s="108"/>
    </row>
    <row r="27" spans="1:6">
      <c r="A27" s="727" t="s">
        <v>12</v>
      </c>
      <c r="B27" s="724">
        <v>5170</v>
      </c>
      <c r="C27" s="724">
        <v>3170</v>
      </c>
      <c r="E27" s="108"/>
      <c r="F27" s="108"/>
    </row>
    <row r="28" spans="1:6">
      <c r="A28" s="727" t="s">
        <v>13</v>
      </c>
      <c r="B28" s="724">
        <v>5440</v>
      </c>
      <c r="C28" s="724">
        <v>3310</v>
      </c>
      <c r="E28" s="108"/>
      <c r="F28" s="108"/>
    </row>
    <row r="29" spans="1:6">
      <c r="A29" s="727" t="s">
        <v>14</v>
      </c>
      <c r="B29" s="724">
        <v>5390</v>
      </c>
      <c r="C29" s="724">
        <v>3290</v>
      </c>
      <c r="E29" s="108"/>
      <c r="F29" s="108"/>
    </row>
    <row r="30" spans="1:6">
      <c r="A30" s="727" t="s">
        <v>15</v>
      </c>
      <c r="B30" s="724">
        <v>5230</v>
      </c>
      <c r="C30" s="724">
        <v>3200</v>
      </c>
      <c r="E30" s="108"/>
      <c r="F30" s="108"/>
    </row>
    <row r="31" spans="1:6">
      <c r="A31" s="727" t="s">
        <v>16</v>
      </c>
      <c r="B31" s="724">
        <v>5070</v>
      </c>
      <c r="C31" s="724">
        <v>3080</v>
      </c>
      <c r="E31" s="108"/>
      <c r="F31" s="108"/>
    </row>
    <row r="32" spans="1:6">
      <c r="A32" s="727" t="s">
        <v>17</v>
      </c>
      <c r="B32" s="724">
        <v>4870</v>
      </c>
      <c r="C32" s="724">
        <v>2990</v>
      </c>
      <c r="E32" s="108"/>
      <c r="F32" s="108"/>
    </row>
    <row r="33" spans="1:15">
      <c r="A33" s="727" t="s">
        <v>18</v>
      </c>
      <c r="B33" s="724">
        <v>5060</v>
      </c>
      <c r="C33" s="724">
        <v>3110</v>
      </c>
      <c r="E33" s="108"/>
      <c r="F33" s="108"/>
    </row>
    <row r="34" spans="1:15">
      <c r="A34" s="727" t="s">
        <v>19</v>
      </c>
      <c r="B34" s="724">
        <v>5260</v>
      </c>
      <c r="C34" s="724">
        <v>3310</v>
      </c>
      <c r="E34" s="108"/>
      <c r="F34" s="108"/>
    </row>
    <row r="35" spans="1:15">
      <c r="A35" s="727" t="s">
        <v>20</v>
      </c>
      <c r="B35" s="724">
        <v>6080</v>
      </c>
      <c r="C35" s="724">
        <v>4210</v>
      </c>
      <c r="D35" s="20" t="s">
        <v>2</v>
      </c>
      <c r="E35" s="108"/>
      <c r="F35" s="108"/>
      <c r="G35" s="1"/>
      <c r="H35" s="1"/>
      <c r="I35" s="1"/>
      <c r="J35" s="1"/>
      <c r="K35" s="1"/>
      <c r="L35" s="1"/>
      <c r="M35" s="1"/>
      <c r="N35" s="1"/>
      <c r="O35" s="1"/>
    </row>
    <row r="36" spans="1:15" s="1" customFormat="1">
      <c r="A36" s="727" t="s">
        <v>21</v>
      </c>
      <c r="B36" s="724">
        <v>6230</v>
      </c>
      <c r="C36" s="724">
        <v>4300</v>
      </c>
      <c r="D36"/>
      <c r="E36" s="108"/>
      <c r="F36" s="108"/>
      <c r="G36"/>
      <c r="H36"/>
      <c r="I36"/>
      <c r="J36"/>
      <c r="K36"/>
      <c r="L36"/>
      <c r="M36"/>
      <c r="N36"/>
      <c r="O36"/>
    </row>
    <row r="37" spans="1:15">
      <c r="A37" s="727" t="s">
        <v>22</v>
      </c>
      <c r="B37" s="724">
        <v>6010</v>
      </c>
      <c r="C37" s="724">
        <v>3850</v>
      </c>
      <c r="E37" s="1"/>
      <c r="F37" s="1"/>
    </row>
    <row r="38" spans="1:15">
      <c r="A38" s="727" t="s">
        <v>23</v>
      </c>
      <c r="B38" s="724">
        <v>5930</v>
      </c>
      <c r="C38" s="724">
        <v>3820</v>
      </c>
      <c r="E38" s="1"/>
      <c r="F38" s="1"/>
    </row>
    <row r="39" spans="1:15">
      <c r="A39" s="727" t="s">
        <v>24</v>
      </c>
      <c r="B39" s="724">
        <v>5920</v>
      </c>
      <c r="C39" s="724">
        <v>3810</v>
      </c>
    </row>
    <row r="40" spans="1:15">
      <c r="A40" s="727" t="s">
        <v>25</v>
      </c>
      <c r="B40" s="724">
        <v>5890</v>
      </c>
      <c r="C40" s="724">
        <v>3780</v>
      </c>
    </row>
    <row r="41" spans="1:15">
      <c r="A41" s="727" t="s">
        <v>26</v>
      </c>
      <c r="B41" s="724">
        <v>5920</v>
      </c>
      <c r="C41" s="724">
        <v>3820</v>
      </c>
      <c r="E41" s="109"/>
      <c r="G41" s="109"/>
    </row>
    <row r="42" spans="1:15">
      <c r="A42" s="727" t="s">
        <v>27</v>
      </c>
      <c r="B42" s="724">
        <v>5920</v>
      </c>
      <c r="C42" s="724">
        <v>3800</v>
      </c>
      <c r="E42" s="110"/>
      <c r="F42" s="110"/>
      <c r="G42" s="110"/>
    </row>
    <row r="43" spans="1:15">
      <c r="A43" s="728" t="s">
        <v>28</v>
      </c>
      <c r="B43" s="729">
        <v>5920</v>
      </c>
      <c r="C43" s="729">
        <v>4010</v>
      </c>
    </row>
    <row r="44" spans="1:15">
      <c r="A44" s="550"/>
      <c r="B44" s="551"/>
      <c r="C44" s="552"/>
    </row>
    <row r="45" spans="1:15" ht="62.25" customHeight="1">
      <c r="A45" s="1201" t="s">
        <v>632</v>
      </c>
      <c r="B45" s="1201"/>
      <c r="C45" s="1201"/>
      <c r="D45" s="212"/>
      <c r="E45" s="212"/>
    </row>
    <row r="46" spans="1:15">
      <c r="A46" s="597"/>
      <c r="B46" s="596"/>
      <c r="C46" s="595"/>
      <c r="D46" s="212"/>
      <c r="E46" s="212"/>
    </row>
    <row r="47" spans="1:15">
      <c r="A47" s="597" t="s">
        <v>537</v>
      </c>
      <c r="B47" s="596"/>
      <c r="C47" s="220"/>
      <c r="D47" s="212"/>
      <c r="E47" s="212"/>
    </row>
    <row r="48" spans="1:15">
      <c r="A48" s="550"/>
      <c r="B48" s="553"/>
      <c r="C48" s="553"/>
    </row>
    <row r="49" spans="1:3">
      <c r="A49" s="550"/>
      <c r="B49" s="553"/>
      <c r="C49" s="553"/>
    </row>
    <row r="50" spans="1:3">
      <c r="A50" s="550"/>
      <c r="B50" s="553"/>
      <c r="C50" s="553"/>
    </row>
    <row r="51" spans="1:3">
      <c r="A51" s="550"/>
      <c r="B51" s="553"/>
      <c r="C51" s="553"/>
    </row>
    <row r="52" spans="1:3">
      <c r="A52" s="550"/>
      <c r="B52" s="553"/>
      <c r="C52" s="553"/>
    </row>
    <row r="53" spans="1:3">
      <c r="A53" s="550"/>
      <c r="B53" s="553"/>
      <c r="C53" s="553"/>
    </row>
    <row r="54" spans="1:3">
      <c r="A54" s="550"/>
      <c r="B54" s="553"/>
      <c r="C54" s="553"/>
    </row>
    <row r="55" spans="1:3">
      <c r="A55" s="550"/>
      <c r="B55" s="553"/>
      <c r="C55" s="553"/>
    </row>
    <row r="56" spans="1:3">
      <c r="A56" s="550"/>
      <c r="B56" s="553"/>
      <c r="C56" s="553"/>
    </row>
    <row r="57" spans="1:3">
      <c r="A57" s="550"/>
      <c r="B57" s="553"/>
      <c r="C57" s="553"/>
    </row>
    <row r="58" spans="1:3">
      <c r="A58" s="550"/>
      <c r="B58" s="553"/>
      <c r="C58" s="553"/>
    </row>
    <row r="59" spans="1:3">
      <c r="A59" s="550"/>
      <c r="B59" s="553"/>
      <c r="C59" s="553"/>
    </row>
    <row r="60" spans="1:3">
      <c r="A60" s="550"/>
      <c r="B60" s="553"/>
      <c r="C60" s="553"/>
    </row>
  </sheetData>
  <mergeCells count="2">
    <mergeCell ref="A1:C1"/>
    <mergeCell ref="A45:C45"/>
  </mergeCells>
  <pageMargins left="0.7" right="0.7" top="0.75" bottom="0.75" header="0.3" footer="0.3"/>
  <pageSetup orientation="portrait" horizontalDpi="4294967292" verticalDpi="429496729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5A698-D5DA-45BF-8489-5EA4FAD30EA5}">
  <dimension ref="A1:L27"/>
  <sheetViews>
    <sheetView zoomScale="90" zoomScaleNormal="90" zoomScalePageLayoutView="90" workbookViewId="0">
      <selection sqref="A1:F1"/>
    </sheetView>
  </sheetViews>
  <sheetFormatPr defaultColWidth="8.7109375" defaultRowHeight="14.25"/>
  <cols>
    <col min="1" max="1" width="8.7109375" style="111"/>
    <col min="2" max="2" width="25.140625" style="111" customWidth="1"/>
    <col min="3" max="3" width="20.7109375" style="111" customWidth="1"/>
    <col min="4" max="4" width="25.42578125" style="111" customWidth="1"/>
    <col min="5" max="5" width="26.28515625" style="111" customWidth="1"/>
    <col min="6" max="6" width="13.7109375" style="111" customWidth="1"/>
    <col min="7" max="8" width="8.7109375" style="111"/>
    <col min="9" max="10" width="16.42578125" style="111" customWidth="1"/>
    <col min="11" max="11" width="23.28515625" style="111" customWidth="1"/>
    <col min="12" max="13" width="16.42578125" style="111" customWidth="1"/>
    <col min="14" max="16384" width="8.7109375" style="111"/>
  </cols>
  <sheetData>
    <row r="1" spans="1:12" ht="39" customHeight="1">
      <c r="A1" s="1204" t="s">
        <v>209</v>
      </c>
      <c r="B1" s="1204"/>
      <c r="C1" s="1204"/>
      <c r="D1" s="1204"/>
      <c r="E1" s="1204"/>
      <c r="F1" s="1204"/>
      <c r="G1" s="554"/>
      <c r="H1" s="1202" t="s">
        <v>138</v>
      </c>
      <c r="I1" s="1202"/>
      <c r="J1" s="1202"/>
      <c r="K1" s="1202"/>
      <c r="L1" s="1202"/>
    </row>
    <row r="2" spans="1:12" s="113" customFormat="1" ht="47.25" customHeight="1">
      <c r="A2" s="730"/>
      <c r="B2" s="731" t="s">
        <v>145</v>
      </c>
      <c r="C2" s="731" t="s">
        <v>146</v>
      </c>
      <c r="D2" s="731" t="s">
        <v>148</v>
      </c>
      <c r="E2" s="731" t="s">
        <v>149</v>
      </c>
      <c r="F2" s="731" t="s">
        <v>116</v>
      </c>
      <c r="H2" s="804"/>
      <c r="I2" s="1203" t="s">
        <v>139</v>
      </c>
      <c r="J2" s="1203"/>
      <c r="K2" s="1203" t="s">
        <v>140</v>
      </c>
      <c r="L2" s="1203"/>
    </row>
    <row r="3" spans="1:12" ht="38.25">
      <c r="A3" s="135" t="s">
        <v>9</v>
      </c>
      <c r="B3" s="732">
        <v>22710</v>
      </c>
      <c r="C3" s="732">
        <v>5010</v>
      </c>
      <c r="D3" s="732">
        <v>31600</v>
      </c>
      <c r="E3" s="732">
        <v>12000</v>
      </c>
      <c r="F3" s="732">
        <v>4630</v>
      </c>
      <c r="H3" s="805"/>
      <c r="I3" s="806" t="s">
        <v>141</v>
      </c>
      <c r="J3" s="807" t="s">
        <v>142</v>
      </c>
      <c r="K3" s="806" t="s">
        <v>143</v>
      </c>
      <c r="L3" s="808" t="s">
        <v>142</v>
      </c>
    </row>
    <row r="4" spans="1:12">
      <c r="A4" s="135" t="s">
        <v>10</v>
      </c>
      <c r="B4" s="732">
        <v>23460</v>
      </c>
      <c r="C4" s="732">
        <v>5080</v>
      </c>
      <c r="D4" s="732">
        <v>32460</v>
      </c>
      <c r="E4" s="732">
        <v>12210</v>
      </c>
      <c r="F4" s="732">
        <v>4720</v>
      </c>
      <c r="H4" s="64" t="s">
        <v>9</v>
      </c>
      <c r="I4" s="809">
        <v>0.92415169660678642</v>
      </c>
      <c r="J4" s="810">
        <v>0.38583333333333331</v>
      </c>
      <c r="K4" s="809">
        <v>0.20387494495816821</v>
      </c>
      <c r="L4" s="809">
        <v>0.14651898734177216</v>
      </c>
    </row>
    <row r="5" spans="1:12">
      <c r="A5" s="135" t="s">
        <v>11</v>
      </c>
      <c r="B5" s="732">
        <v>23440</v>
      </c>
      <c r="C5" s="732">
        <v>5120</v>
      </c>
      <c r="D5" s="732">
        <v>32430</v>
      </c>
      <c r="E5" s="732">
        <v>12310</v>
      </c>
      <c r="F5" s="732">
        <v>4810</v>
      </c>
      <c r="H5" s="811" t="s">
        <v>14</v>
      </c>
      <c r="I5" s="809">
        <v>0.87127158555729989</v>
      </c>
      <c r="J5" s="810">
        <v>0.38461538461538464</v>
      </c>
      <c r="K5" s="809">
        <v>0.2137081247593377</v>
      </c>
      <c r="L5" s="809">
        <v>0.15541865023802856</v>
      </c>
    </row>
    <row r="6" spans="1:12">
      <c r="A6" s="135" t="s">
        <v>12</v>
      </c>
      <c r="B6" s="732">
        <v>24670</v>
      </c>
      <c r="C6" s="732">
        <v>5350</v>
      </c>
      <c r="D6" s="732">
        <v>33870</v>
      </c>
      <c r="E6" s="732">
        <v>12820</v>
      </c>
      <c r="F6" s="732">
        <v>5320</v>
      </c>
      <c r="H6" s="811" t="s">
        <v>19</v>
      </c>
      <c r="I6" s="809">
        <v>0.71693121693121697</v>
      </c>
      <c r="J6" s="810">
        <v>0.32908318154219796</v>
      </c>
      <c r="K6" s="809">
        <v>0.19064368624692227</v>
      </c>
      <c r="L6" s="809">
        <v>0.1399793388429752</v>
      </c>
    </row>
    <row r="7" spans="1:12">
      <c r="A7" s="135" t="s">
        <v>13</v>
      </c>
      <c r="B7" s="732">
        <v>25270</v>
      </c>
      <c r="C7" s="732">
        <v>5730</v>
      </c>
      <c r="D7" s="732">
        <v>34800</v>
      </c>
      <c r="E7" s="732">
        <v>13530</v>
      </c>
      <c r="F7" s="732">
        <v>5600</v>
      </c>
      <c r="H7" s="811" t="s">
        <v>24</v>
      </c>
      <c r="I7" s="809">
        <v>0.63503649635036497</v>
      </c>
      <c r="J7" s="810">
        <v>0.30711043872919819</v>
      </c>
      <c r="K7" s="809">
        <v>0.18732697631497999</v>
      </c>
      <c r="L7" s="809">
        <v>0.13784517881394295</v>
      </c>
    </row>
    <row r="8" spans="1:12">
      <c r="A8" s="135" t="s">
        <v>14</v>
      </c>
      <c r="B8" s="732">
        <v>25970</v>
      </c>
      <c r="C8" s="732">
        <v>6370</v>
      </c>
      <c r="D8" s="732">
        <v>35710</v>
      </c>
      <c r="E8" s="732">
        <v>14430</v>
      </c>
      <c r="F8" s="732">
        <v>5550</v>
      </c>
      <c r="H8" s="812" t="s">
        <v>144</v>
      </c>
      <c r="I8" s="813">
        <v>0.59628543499511244</v>
      </c>
      <c r="J8" s="814">
        <v>0.2854468881609733</v>
      </c>
      <c r="K8" s="813">
        <v>0.17024839519955345</v>
      </c>
      <c r="L8" s="813">
        <v>0.12574726860441146</v>
      </c>
    </row>
    <row r="9" spans="1:12">
      <c r="A9" s="135" t="s">
        <v>15</v>
      </c>
      <c r="B9" s="732">
        <v>26670</v>
      </c>
      <c r="C9" s="732">
        <v>6820</v>
      </c>
      <c r="D9" s="732">
        <v>36540</v>
      </c>
      <c r="E9" s="732">
        <v>15140</v>
      </c>
      <c r="F9" s="732">
        <v>5390</v>
      </c>
    </row>
    <row r="10" spans="1:12">
      <c r="A10" s="135" t="s">
        <v>16</v>
      </c>
      <c r="B10" s="732">
        <v>27060</v>
      </c>
      <c r="C10" s="732">
        <v>7080</v>
      </c>
      <c r="D10" s="732">
        <v>37070</v>
      </c>
      <c r="E10" s="732">
        <v>15620</v>
      </c>
      <c r="F10" s="732">
        <v>5220</v>
      </c>
    </row>
    <row r="11" spans="1:12">
      <c r="A11" s="135" t="s">
        <v>17</v>
      </c>
      <c r="B11" s="732">
        <v>27630</v>
      </c>
      <c r="C11" s="732">
        <v>7190</v>
      </c>
      <c r="D11" s="732">
        <v>37770</v>
      </c>
      <c r="E11" s="732">
        <v>15900</v>
      </c>
      <c r="F11" s="732">
        <v>5020</v>
      </c>
    </row>
    <row r="12" spans="1:12">
      <c r="A12" s="135" t="s">
        <v>18</v>
      </c>
      <c r="B12" s="732">
        <v>28330</v>
      </c>
      <c r="C12" s="732">
        <v>7490</v>
      </c>
      <c r="D12" s="732">
        <v>38710</v>
      </c>
      <c r="E12" s="732">
        <v>16400</v>
      </c>
      <c r="F12" s="732">
        <v>5210</v>
      </c>
    </row>
    <row r="13" spans="1:12">
      <c r="A13" s="135" t="s">
        <v>19</v>
      </c>
      <c r="B13" s="732">
        <v>28430</v>
      </c>
      <c r="C13" s="732">
        <v>7560</v>
      </c>
      <c r="D13" s="732">
        <v>38720</v>
      </c>
      <c r="E13" s="732">
        <v>16470</v>
      </c>
      <c r="F13" s="732">
        <v>5420</v>
      </c>
    </row>
    <row r="14" spans="1:12">
      <c r="A14" s="135" t="s">
        <v>20</v>
      </c>
      <c r="B14" s="732">
        <v>30120</v>
      </c>
      <c r="C14" s="732">
        <v>8280</v>
      </c>
      <c r="D14" s="732">
        <v>41040</v>
      </c>
      <c r="E14" s="732">
        <v>17830</v>
      </c>
      <c r="F14" s="732">
        <v>6260</v>
      </c>
    </row>
    <row r="15" spans="1:12">
      <c r="A15" s="135" t="s">
        <v>21</v>
      </c>
      <c r="B15" s="732">
        <v>30940</v>
      </c>
      <c r="C15" s="732">
        <v>8820</v>
      </c>
      <c r="D15" s="732">
        <v>42150</v>
      </c>
      <c r="E15" s="732">
        <v>18700</v>
      </c>
      <c r="F15" s="732">
        <v>6420</v>
      </c>
    </row>
    <row r="16" spans="1:12">
      <c r="A16" s="135" t="s">
        <v>22</v>
      </c>
      <c r="B16" s="732">
        <v>31100</v>
      </c>
      <c r="C16" s="732">
        <v>9230</v>
      </c>
      <c r="D16" s="732">
        <v>42350</v>
      </c>
      <c r="E16" s="732">
        <v>19140</v>
      </c>
      <c r="F16" s="732">
        <v>6190</v>
      </c>
    </row>
    <row r="17" spans="1:8">
      <c r="A17" s="135" t="s">
        <v>23</v>
      </c>
      <c r="B17" s="732">
        <v>31890</v>
      </c>
      <c r="C17" s="732">
        <v>9510</v>
      </c>
      <c r="D17" s="732">
        <v>43390</v>
      </c>
      <c r="E17" s="732">
        <v>19600</v>
      </c>
      <c r="F17" s="732">
        <v>6100</v>
      </c>
    </row>
    <row r="18" spans="1:8">
      <c r="A18" s="135" t="s">
        <v>24</v>
      </c>
      <c r="B18" s="732">
        <v>32510</v>
      </c>
      <c r="C18" s="732">
        <v>9590</v>
      </c>
      <c r="D18" s="732">
        <v>44180</v>
      </c>
      <c r="E18" s="732">
        <v>19830</v>
      </c>
      <c r="F18" s="732">
        <v>6090</v>
      </c>
    </row>
    <row r="19" spans="1:8">
      <c r="A19" s="135" t="s">
        <v>25</v>
      </c>
      <c r="B19" s="732">
        <v>33090</v>
      </c>
      <c r="C19" s="732">
        <v>9670</v>
      </c>
      <c r="D19" s="732">
        <v>44900</v>
      </c>
      <c r="E19" s="732">
        <v>20020</v>
      </c>
      <c r="F19" s="732">
        <v>6060</v>
      </c>
    </row>
    <row r="20" spans="1:8">
      <c r="A20" s="135" t="s">
        <v>26</v>
      </c>
      <c r="B20" s="732">
        <v>34150</v>
      </c>
      <c r="C20" s="732">
        <v>9950</v>
      </c>
      <c r="D20" s="732">
        <v>46330</v>
      </c>
      <c r="E20" s="732">
        <v>20660</v>
      </c>
      <c r="F20" s="732">
        <v>6100</v>
      </c>
    </row>
    <row r="21" spans="1:8">
      <c r="A21" s="135" t="s">
        <v>27</v>
      </c>
      <c r="B21" s="732">
        <v>35080</v>
      </c>
      <c r="C21" s="732">
        <v>10130</v>
      </c>
      <c r="D21" s="732">
        <v>47490</v>
      </c>
      <c r="E21" s="732">
        <v>21100</v>
      </c>
      <c r="F21" s="732">
        <v>6090</v>
      </c>
      <c r="H21" s="114"/>
    </row>
    <row r="22" spans="1:8">
      <c r="A22" s="135" t="s">
        <v>28</v>
      </c>
      <c r="B22" s="732">
        <v>35720</v>
      </c>
      <c r="C22" s="732">
        <v>10270</v>
      </c>
      <c r="D22" s="732">
        <v>48380</v>
      </c>
      <c r="E22" s="732">
        <v>21400</v>
      </c>
      <c r="F22" s="732">
        <v>6090</v>
      </c>
    </row>
    <row r="23" spans="1:8">
      <c r="A23" s="165" t="s">
        <v>144</v>
      </c>
      <c r="B23" s="733">
        <v>35830</v>
      </c>
      <c r="C23" s="733">
        <v>10230</v>
      </c>
      <c r="D23" s="733">
        <v>48510</v>
      </c>
      <c r="E23" s="733">
        <v>21370</v>
      </c>
      <c r="F23" s="733">
        <v>6100</v>
      </c>
    </row>
    <row r="24" spans="1:8" ht="43.5" customHeight="1">
      <c r="B24" s="112"/>
    </row>
    <row r="25" spans="1:8" ht="30" customHeight="1">
      <c r="A25" s="1205" t="s">
        <v>633</v>
      </c>
      <c r="B25" s="1205"/>
      <c r="C25" s="1205"/>
      <c r="D25" s="1205"/>
      <c r="E25" s="1205"/>
      <c r="F25" s="1205"/>
    </row>
    <row r="27" spans="1:8">
      <c r="A27" s="555" t="s">
        <v>537</v>
      </c>
    </row>
  </sheetData>
  <mergeCells count="5">
    <mergeCell ref="H1:L1"/>
    <mergeCell ref="I2:J2"/>
    <mergeCell ref="K2:L2"/>
    <mergeCell ref="A1:F1"/>
    <mergeCell ref="A25:F25"/>
  </mergeCells>
  <pageMargins left="0.7" right="0.7" top="0.75" bottom="0.75" header="0.3" footer="0.3"/>
  <pageSetup orientation="portrait" horizontalDpi="4294967292" verticalDpi="4294967292"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B6B-6191-4E03-B8D9-E85A24EE1722}">
  <dimension ref="A1:C14"/>
  <sheetViews>
    <sheetView zoomScale="90" zoomScaleNormal="90" workbookViewId="0">
      <selection sqref="A1:B1"/>
    </sheetView>
  </sheetViews>
  <sheetFormatPr defaultColWidth="10" defaultRowHeight="12.75"/>
  <cols>
    <col min="1" max="1" width="20.42578125" style="176" customWidth="1"/>
    <col min="2" max="2" width="40.42578125" style="176" customWidth="1"/>
    <col min="3" max="16384" width="10" style="176"/>
  </cols>
  <sheetData>
    <row r="1" spans="1:3" ht="42" customHeight="1">
      <c r="A1" s="1206" t="s">
        <v>318</v>
      </c>
      <c r="B1" s="1206"/>
    </row>
    <row r="2" spans="1:3" ht="21" customHeight="1">
      <c r="A2" s="734"/>
      <c r="B2" s="735" t="s">
        <v>587</v>
      </c>
    </row>
    <row r="3" spans="1:3">
      <c r="A3" s="184" t="s">
        <v>319</v>
      </c>
      <c r="B3" s="736">
        <v>1678500</v>
      </c>
      <c r="C3" s="183"/>
    </row>
    <row r="4" spans="1:3">
      <c r="A4" s="184" t="s">
        <v>320</v>
      </c>
      <c r="B4" s="736">
        <v>2396600</v>
      </c>
      <c r="C4" s="183"/>
    </row>
    <row r="5" spans="1:3">
      <c r="A5" s="184" t="s">
        <v>321</v>
      </c>
      <c r="B5" s="736">
        <v>1678000</v>
      </c>
      <c r="C5" s="183"/>
    </row>
    <row r="6" spans="1:3">
      <c r="A6" s="184" t="s">
        <v>322</v>
      </c>
      <c r="B6" s="736">
        <v>924300</v>
      </c>
      <c r="C6" s="183"/>
    </row>
    <row r="7" spans="1:3">
      <c r="A7" s="737" t="s">
        <v>323</v>
      </c>
      <c r="B7" s="738">
        <v>517400</v>
      </c>
      <c r="C7" s="183"/>
    </row>
    <row r="8" spans="1:3">
      <c r="A8" s="184"/>
      <c r="B8" s="736">
        <f>SUM(B3:B7)</f>
        <v>7194800</v>
      </c>
      <c r="C8" s="183"/>
    </row>
    <row r="10" spans="1:3" ht="41.25" customHeight="1">
      <c r="A10" s="1183" t="s">
        <v>800</v>
      </c>
      <c r="B10" s="1183"/>
    </row>
    <row r="11" spans="1:3">
      <c r="A11" s="184"/>
    </row>
    <row r="12" spans="1:3" ht="35.25" customHeight="1">
      <c r="A12" s="1183" t="s">
        <v>634</v>
      </c>
      <c r="B12" s="1183"/>
    </row>
    <row r="14" spans="1:3">
      <c r="A14" s="175" t="s">
        <v>537</v>
      </c>
    </row>
  </sheetData>
  <mergeCells count="3">
    <mergeCell ref="A1:B1"/>
    <mergeCell ref="A10:B10"/>
    <mergeCell ref="A12:B12"/>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CD22D-0338-439A-9DAB-6923632CB3ED}">
  <dimension ref="A1:D14"/>
  <sheetViews>
    <sheetView zoomScale="90" zoomScaleNormal="90" workbookViewId="0">
      <selection sqref="A1:D1"/>
    </sheetView>
  </sheetViews>
  <sheetFormatPr defaultColWidth="10" defaultRowHeight="12.75"/>
  <cols>
    <col min="1" max="1" width="18.140625" style="176" customWidth="1"/>
    <col min="2" max="2" width="15.5703125" style="176" customWidth="1"/>
    <col min="3" max="4" width="14" style="176" customWidth="1"/>
    <col min="5" max="16384" width="10" style="176"/>
  </cols>
  <sheetData>
    <row r="1" spans="1:4" ht="38.25" customHeight="1">
      <c r="A1" s="1207" t="s">
        <v>324</v>
      </c>
      <c r="B1" s="1207"/>
      <c r="C1" s="1207"/>
      <c r="D1" s="1207"/>
    </row>
    <row r="2" spans="1:4" ht="51">
      <c r="A2" s="739"/>
      <c r="B2" s="740" t="s">
        <v>325</v>
      </c>
      <c r="C2" s="740" t="s">
        <v>326</v>
      </c>
      <c r="D2" s="740" t="s">
        <v>327</v>
      </c>
    </row>
    <row r="3" spans="1:4">
      <c r="A3" s="184" t="str">
        <f>'[10]Data Figure B'!A10</f>
        <v>$9,000 or Less</v>
      </c>
      <c r="B3" s="741">
        <v>0.53273995949345943</v>
      </c>
      <c r="C3" s="741">
        <v>0.20995215552468413</v>
      </c>
      <c r="D3" s="741">
        <v>0.16289529937886646</v>
      </c>
    </row>
    <row r="4" spans="1:4">
      <c r="A4" s="184" t="str">
        <f>'[10]Data Figure B'!A11</f>
        <v>$9,001 to $20,000</v>
      </c>
      <c r="B4" s="741">
        <v>0.35240951277313204</v>
      </c>
      <c r="C4" s="741">
        <v>0.25824802026486188</v>
      </c>
      <c r="D4" s="741">
        <v>0.20833455182676061</v>
      </c>
    </row>
    <row r="5" spans="1:4">
      <c r="A5" s="184" t="str">
        <f>'[10]Data Figure B'!A12</f>
        <v>$20,001 to $40,000</v>
      </c>
      <c r="B5" s="741">
        <v>0.11447143140509672</v>
      </c>
      <c r="C5" s="741">
        <v>0.32199158995149202</v>
      </c>
      <c r="D5" s="741">
        <v>0.35735861666972829</v>
      </c>
    </row>
    <row r="6" spans="1:4">
      <c r="A6" s="184" t="str">
        <f>'[10]Data Figure B'!A13</f>
        <v>$40,001 to $50,000</v>
      </c>
      <c r="B6" s="741">
        <v>2.8318038982325366E-4</v>
      </c>
      <c r="C6" s="741">
        <v>8.5560257918122815E-2</v>
      </c>
      <c r="D6" s="741">
        <v>0.12350895443610632</v>
      </c>
    </row>
    <row r="7" spans="1:4">
      <c r="A7" s="737" t="str">
        <f>'[10]Data Figure B'!A14</f>
        <v>$50,001 or Higher</v>
      </c>
      <c r="B7" s="742">
        <v>9.5915938488521412E-5</v>
      </c>
      <c r="C7" s="742">
        <v>0.1242479763408392</v>
      </c>
      <c r="D7" s="742">
        <v>0.14790257768853832</v>
      </c>
    </row>
    <row r="9" spans="1:4" ht="33.75" customHeight="1">
      <c r="A9" s="1183" t="s">
        <v>801</v>
      </c>
      <c r="B9" s="1183"/>
      <c r="C9" s="1183"/>
      <c r="D9" s="1183"/>
    </row>
    <row r="10" spans="1:4" ht="39.75" customHeight="1">
      <c r="A10" s="1183" t="s">
        <v>635</v>
      </c>
      <c r="B10" s="1183"/>
      <c r="C10" s="1183"/>
      <c r="D10" s="1183"/>
    </row>
    <row r="12" spans="1:4">
      <c r="A12" s="175" t="s">
        <v>537</v>
      </c>
    </row>
    <row r="13" spans="1:4">
      <c r="A13" s="184"/>
    </row>
    <row r="14" spans="1:4">
      <c r="A14" s="184"/>
    </row>
  </sheetData>
  <mergeCells count="3">
    <mergeCell ref="A1:D1"/>
    <mergeCell ref="A9:D9"/>
    <mergeCell ref="A10:D1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61F80-F03A-4615-93A9-A3A0C9C18784}">
  <dimension ref="A1:E48"/>
  <sheetViews>
    <sheetView zoomScale="90" zoomScaleNormal="90" workbookViewId="0">
      <selection sqref="A1:E1"/>
    </sheetView>
  </sheetViews>
  <sheetFormatPr defaultColWidth="8.85546875" defaultRowHeight="12"/>
  <cols>
    <col min="1" max="1" width="14.42578125" style="556" customWidth="1"/>
    <col min="2" max="3" width="14.42578125" style="558" customWidth="1"/>
    <col min="4" max="4" width="21.5703125" style="558" customWidth="1"/>
    <col min="5" max="5" width="18.7109375" style="558" customWidth="1"/>
    <col min="6" max="16384" width="8.85546875" style="556"/>
  </cols>
  <sheetData>
    <row r="1" spans="1:5" ht="42" customHeight="1">
      <c r="A1" s="1208" t="s">
        <v>210</v>
      </c>
      <c r="B1" s="1208"/>
      <c r="C1" s="1208"/>
      <c r="D1" s="1208"/>
      <c r="E1" s="1208"/>
    </row>
    <row r="2" spans="1:5" ht="38.25">
      <c r="A2" s="743" t="s">
        <v>7</v>
      </c>
      <c r="B2" s="744" t="s">
        <v>192</v>
      </c>
      <c r="C2" s="744" t="s">
        <v>193</v>
      </c>
      <c r="D2" s="744" t="s">
        <v>194</v>
      </c>
      <c r="E2" s="744" t="s">
        <v>195</v>
      </c>
    </row>
    <row r="3" spans="1:5" ht="12.75">
      <c r="A3" s="557" t="s">
        <v>119</v>
      </c>
      <c r="B3" s="745">
        <v>379.25490993661651</v>
      </c>
      <c r="C3" s="745">
        <v>0</v>
      </c>
      <c r="D3" s="746">
        <v>380</v>
      </c>
      <c r="E3" s="562">
        <v>1</v>
      </c>
    </row>
    <row r="4" spans="1:5" ht="12.75">
      <c r="A4" s="557" t="s">
        <v>120</v>
      </c>
      <c r="B4" s="745">
        <v>403.03069873487095</v>
      </c>
      <c r="C4" s="745">
        <v>0</v>
      </c>
      <c r="D4" s="746">
        <v>400</v>
      </c>
      <c r="E4" s="562">
        <v>1</v>
      </c>
    </row>
    <row r="5" spans="1:5" ht="12.75">
      <c r="A5" s="557" t="s">
        <v>121</v>
      </c>
      <c r="B5" s="745">
        <v>421.50311187568417</v>
      </c>
      <c r="C5" s="745">
        <v>0</v>
      </c>
      <c r="D5" s="746">
        <v>420</v>
      </c>
      <c r="E5" s="562">
        <v>1</v>
      </c>
    </row>
    <row r="6" spans="1:5" ht="12.75">
      <c r="A6" s="557" t="s">
        <v>122</v>
      </c>
      <c r="B6" s="745">
        <v>379.73660140810449</v>
      </c>
      <c r="C6" s="745">
        <v>0</v>
      </c>
      <c r="D6" s="746">
        <v>380</v>
      </c>
      <c r="E6" s="562">
        <v>1</v>
      </c>
    </row>
    <row r="7" spans="1:5" ht="12.75">
      <c r="A7" s="557" t="s">
        <v>123</v>
      </c>
      <c r="B7" s="745">
        <v>343.15950706090121</v>
      </c>
      <c r="C7" s="745">
        <v>0</v>
      </c>
      <c r="D7" s="746">
        <v>340</v>
      </c>
      <c r="E7" s="562">
        <v>1</v>
      </c>
    </row>
    <row r="8" spans="1:5" ht="12.75">
      <c r="A8" s="557" t="s">
        <v>124</v>
      </c>
      <c r="B8" s="745">
        <v>321.19518344735349</v>
      </c>
      <c r="C8" s="745">
        <v>0</v>
      </c>
      <c r="D8" s="746">
        <v>320</v>
      </c>
      <c r="E8" s="562">
        <v>1</v>
      </c>
    </row>
    <row r="9" spans="1:5" ht="12.75">
      <c r="A9" s="557" t="s">
        <v>125</v>
      </c>
      <c r="B9" s="745">
        <v>303.71720916681971</v>
      </c>
      <c r="C9" s="745">
        <v>31.429752178123763</v>
      </c>
      <c r="D9" s="746">
        <v>340</v>
      </c>
      <c r="E9" s="562">
        <v>0.90622098421541319</v>
      </c>
    </row>
    <row r="10" spans="1:5" ht="12.75">
      <c r="A10" s="557" t="s">
        <v>126</v>
      </c>
      <c r="B10" s="745">
        <v>318.41339706197056</v>
      </c>
      <c r="C10" s="745">
        <v>33.596850830683209</v>
      </c>
      <c r="D10" s="746">
        <v>350</v>
      </c>
      <c r="E10" s="562">
        <v>0.90455717970765248</v>
      </c>
    </row>
    <row r="11" spans="1:5" ht="12.75">
      <c r="A11" s="557" t="s">
        <v>127</v>
      </c>
      <c r="B11" s="745">
        <v>355.45072566425233</v>
      </c>
      <c r="C11" s="745">
        <v>36.586141637408403</v>
      </c>
      <c r="D11" s="746">
        <v>390</v>
      </c>
      <c r="E11" s="562">
        <v>0.90667678300455223</v>
      </c>
    </row>
    <row r="12" spans="1:5" ht="12.75">
      <c r="A12" s="557" t="s">
        <v>128</v>
      </c>
      <c r="B12" s="745">
        <v>372.35094054650398</v>
      </c>
      <c r="C12" s="745">
        <v>36.601059945360682</v>
      </c>
      <c r="D12" s="746">
        <v>410</v>
      </c>
      <c r="E12" s="562">
        <v>0.91050035236081739</v>
      </c>
    </row>
    <row r="13" spans="1:5" ht="12.75">
      <c r="A13" s="557" t="s">
        <v>129</v>
      </c>
      <c r="B13" s="745">
        <v>393.36623842710674</v>
      </c>
      <c r="C13" s="745">
        <v>40.489448415656447</v>
      </c>
      <c r="D13" s="746">
        <v>430</v>
      </c>
      <c r="E13" s="562">
        <v>0.90667530784186656</v>
      </c>
    </row>
    <row r="14" spans="1:5" ht="12.75">
      <c r="A14" s="557" t="s">
        <v>130</v>
      </c>
      <c r="B14" s="745">
        <v>376.20968467166068</v>
      </c>
      <c r="C14" s="745">
        <v>39.977243058001953</v>
      </c>
      <c r="D14" s="746">
        <v>420</v>
      </c>
      <c r="E14" s="562">
        <v>0.903944020356234</v>
      </c>
    </row>
    <row r="15" spans="1:5" ht="12.75">
      <c r="A15" s="557" t="s">
        <v>131</v>
      </c>
      <c r="B15" s="745">
        <v>372.06140260039143</v>
      </c>
      <c r="C15" s="745">
        <v>42.138866383788503</v>
      </c>
      <c r="D15" s="746">
        <v>410</v>
      </c>
      <c r="E15" s="562">
        <v>0.89826451226810289</v>
      </c>
    </row>
    <row r="16" spans="1:5" ht="12.75">
      <c r="A16" s="557" t="s">
        <v>132</v>
      </c>
      <c r="B16" s="745">
        <v>369.68328016718431</v>
      </c>
      <c r="C16" s="745">
        <v>46.49814607333203</v>
      </c>
      <c r="D16" s="746">
        <v>420</v>
      </c>
      <c r="E16" s="562">
        <v>0.88827433628318586</v>
      </c>
    </row>
    <row r="17" spans="1:5" ht="12.75">
      <c r="A17" s="557" t="s">
        <v>133</v>
      </c>
      <c r="B17" s="745">
        <v>356.04133460930444</v>
      </c>
      <c r="C17" s="745">
        <v>46.430871159987412</v>
      </c>
      <c r="D17" s="746">
        <v>400</v>
      </c>
      <c r="E17" s="562">
        <v>0.88463583200425311</v>
      </c>
    </row>
    <row r="18" spans="1:5" ht="12.75">
      <c r="A18" s="557" t="s">
        <v>134</v>
      </c>
      <c r="B18" s="745">
        <v>344.74916363010277</v>
      </c>
      <c r="C18" s="745">
        <v>40.919195453802338</v>
      </c>
      <c r="D18" s="746">
        <v>390</v>
      </c>
      <c r="E18" s="562">
        <v>0.89390056381342919</v>
      </c>
    </row>
    <row r="19" spans="1:5" ht="12.75">
      <c r="A19" s="557" t="s">
        <v>135</v>
      </c>
      <c r="B19" s="745">
        <v>370.00689094225135</v>
      </c>
      <c r="C19" s="745">
        <v>40.540878482870134</v>
      </c>
      <c r="D19" s="746">
        <v>410</v>
      </c>
      <c r="E19" s="562">
        <v>0.90125173852573015</v>
      </c>
    </row>
    <row r="20" spans="1:5" ht="12.75">
      <c r="A20" s="557" t="s">
        <v>136</v>
      </c>
      <c r="B20" s="745">
        <v>415.7322695955263</v>
      </c>
      <c r="C20" s="745">
        <v>45.775574811059755</v>
      </c>
      <c r="D20" s="746">
        <v>460</v>
      </c>
      <c r="E20" s="562">
        <v>0.90081300813008125</v>
      </c>
    </row>
    <row r="21" spans="1:5" ht="12.75">
      <c r="A21" s="557" t="s">
        <v>137</v>
      </c>
      <c r="B21" s="745">
        <v>447.48601461111872</v>
      </c>
      <c r="C21" s="745">
        <v>66.097565987976211</v>
      </c>
      <c r="D21" s="746">
        <v>510</v>
      </c>
      <c r="E21" s="562">
        <v>0.87130124777183593</v>
      </c>
    </row>
    <row r="22" spans="1:5" ht="12.75">
      <c r="A22" s="557" t="s">
        <v>55</v>
      </c>
      <c r="B22" s="745">
        <v>439.52620344266768</v>
      </c>
      <c r="C22" s="745">
        <v>73.462899396070114</v>
      </c>
      <c r="D22" s="746">
        <v>510</v>
      </c>
      <c r="E22" s="562">
        <v>0.8567944250871079</v>
      </c>
    </row>
    <row r="23" spans="1:5" ht="12.75">
      <c r="A23" s="557" t="s">
        <v>56</v>
      </c>
      <c r="B23" s="745">
        <v>440.42293473669014</v>
      </c>
      <c r="C23" s="745">
        <v>78.384694472330665</v>
      </c>
      <c r="D23" s="746">
        <v>520</v>
      </c>
      <c r="E23" s="562">
        <v>0.84891375905200794</v>
      </c>
    </row>
    <row r="24" spans="1:5" ht="12.75">
      <c r="A24" s="557" t="s">
        <v>8</v>
      </c>
      <c r="B24" s="745">
        <v>455.08240007244507</v>
      </c>
      <c r="C24" s="745">
        <v>90.983514972832197</v>
      </c>
      <c r="D24" s="746">
        <v>550</v>
      </c>
      <c r="E24" s="562">
        <v>0.83338364020525213</v>
      </c>
    </row>
    <row r="25" spans="1:5" ht="12.75">
      <c r="A25" s="557" t="s">
        <v>9</v>
      </c>
      <c r="B25" s="745">
        <v>472.97215718453879</v>
      </c>
      <c r="C25" s="745">
        <v>107.2455536317963</v>
      </c>
      <c r="D25" s="746">
        <v>580</v>
      </c>
      <c r="E25" s="562">
        <v>0.81516325401217493</v>
      </c>
    </row>
    <row r="26" spans="1:5" ht="12.75">
      <c r="A26" s="557" t="s">
        <v>10</v>
      </c>
      <c r="B26" s="745">
        <v>480.7763938428821</v>
      </c>
      <c r="C26" s="745">
        <v>133.83858157679722</v>
      </c>
      <c r="D26" s="746">
        <v>610</v>
      </c>
      <c r="E26" s="562">
        <v>0.7822399600897979</v>
      </c>
    </row>
    <row r="27" spans="1:5" ht="12.75">
      <c r="A27" s="557" t="s">
        <v>11</v>
      </c>
      <c r="B27" s="745">
        <v>506.47351619503138</v>
      </c>
      <c r="C27" s="745">
        <v>157.01255194897161</v>
      </c>
      <c r="D27" s="746">
        <v>660</v>
      </c>
      <c r="E27" s="562">
        <v>0.76335214937038665</v>
      </c>
    </row>
    <row r="28" spans="1:5" ht="12.75">
      <c r="A28" s="557" t="s">
        <v>12</v>
      </c>
      <c r="B28" s="745">
        <v>512.33721714890373</v>
      </c>
      <c r="C28" s="745">
        <v>161.89641806926937</v>
      </c>
      <c r="D28" s="746">
        <v>670</v>
      </c>
      <c r="E28" s="562">
        <v>0.75988083416087382</v>
      </c>
    </row>
    <row r="29" spans="1:5" ht="12.75">
      <c r="A29" s="557" t="s">
        <v>13</v>
      </c>
      <c r="B29" s="745">
        <v>501.19408429197864</v>
      </c>
      <c r="C29" s="745">
        <v>151.98802203258137</v>
      </c>
      <c r="D29" s="746">
        <v>650</v>
      </c>
      <c r="E29" s="562">
        <v>0.76731141199226305</v>
      </c>
    </row>
    <row r="30" spans="1:5" ht="12.75">
      <c r="A30" s="557" t="s">
        <v>14</v>
      </c>
      <c r="B30" s="745">
        <v>513.05036931910195</v>
      </c>
      <c r="C30" s="745">
        <v>176.19911673585321</v>
      </c>
      <c r="D30" s="746">
        <v>690</v>
      </c>
      <c r="E30" s="562">
        <v>0.74436090225563911</v>
      </c>
    </row>
    <row r="31" spans="1:5" ht="12.75">
      <c r="A31" s="557" t="s">
        <v>15</v>
      </c>
      <c r="B31" s="745">
        <v>535.84185142137767</v>
      </c>
      <c r="C31" s="745">
        <v>198.02107968750894</v>
      </c>
      <c r="D31" s="746">
        <v>730</v>
      </c>
      <c r="E31" s="562">
        <v>0.73016612327278363</v>
      </c>
    </row>
    <row r="32" spans="1:5" ht="12.75">
      <c r="A32" s="557" t="s">
        <v>16</v>
      </c>
      <c r="B32" s="745">
        <v>532.15997014670609</v>
      </c>
      <c r="C32" s="745">
        <v>204.89292944353591</v>
      </c>
      <c r="D32" s="746">
        <v>740</v>
      </c>
      <c r="E32" s="562">
        <v>0.72201055099648315</v>
      </c>
    </row>
    <row r="33" spans="1:5" ht="12.75">
      <c r="A33" s="557" t="s">
        <v>17</v>
      </c>
      <c r="B33" s="745">
        <v>538.77378146563524</v>
      </c>
      <c r="C33" s="745">
        <v>211.72292942537715</v>
      </c>
      <c r="D33" s="746">
        <v>750</v>
      </c>
      <c r="E33" s="562">
        <v>0.717889597178896</v>
      </c>
    </row>
    <row r="34" spans="1:5" ht="12.75">
      <c r="A34" s="557" t="s">
        <v>18</v>
      </c>
      <c r="B34" s="745">
        <v>553.75153704701609</v>
      </c>
      <c r="C34" s="745">
        <v>209.42052020608793</v>
      </c>
      <c r="D34" s="746">
        <v>760</v>
      </c>
      <c r="E34" s="562">
        <v>0.72559199696087107</v>
      </c>
    </row>
    <row r="35" spans="1:5" ht="12.75">
      <c r="A35" s="557" t="s">
        <v>19</v>
      </c>
      <c r="B35" s="745">
        <v>527.91587684837123</v>
      </c>
      <c r="C35" s="745">
        <v>204.09118950323628</v>
      </c>
      <c r="D35" s="746">
        <v>730</v>
      </c>
      <c r="E35" s="562">
        <v>0.72118959107806691</v>
      </c>
    </row>
    <row r="36" spans="1:5" ht="12.75">
      <c r="A36" s="557" t="s">
        <v>20</v>
      </c>
      <c r="B36" s="745">
        <v>518.11097515187714</v>
      </c>
      <c r="C36" s="745">
        <v>195.62000055828997</v>
      </c>
      <c r="D36" s="746">
        <v>710</v>
      </c>
      <c r="E36" s="562">
        <v>0.72591913870117963</v>
      </c>
    </row>
    <row r="37" spans="1:5" ht="12.75">
      <c r="A37" s="557" t="s">
        <v>21</v>
      </c>
      <c r="B37" s="745">
        <v>501.65225318531247</v>
      </c>
      <c r="C37" s="745">
        <v>207.04344351791019</v>
      </c>
      <c r="D37" s="746">
        <v>710</v>
      </c>
      <c r="E37" s="562">
        <v>0.70785282811641959</v>
      </c>
    </row>
    <row r="38" spans="1:5" ht="12.75">
      <c r="A38" s="557" t="s">
        <v>22</v>
      </c>
      <c r="B38" s="745">
        <v>517.64944547583127</v>
      </c>
      <c r="C38" s="745">
        <v>180.70177492988336</v>
      </c>
      <c r="D38" s="746">
        <v>700</v>
      </c>
      <c r="E38" s="562">
        <v>0.74124513618677046</v>
      </c>
    </row>
    <row r="39" spans="1:5" ht="12.75">
      <c r="A39" s="557" t="s">
        <v>23</v>
      </c>
      <c r="B39" s="745">
        <v>537.03336429060937</v>
      </c>
      <c r="C39" s="745">
        <v>177.79335869938538</v>
      </c>
      <c r="D39" s="746">
        <v>710</v>
      </c>
      <c r="E39" s="562">
        <v>0.75127768313458265</v>
      </c>
    </row>
    <row r="40" spans="1:5" ht="12.75">
      <c r="A40" s="557" t="s">
        <v>24</v>
      </c>
      <c r="B40" s="745">
        <v>548.85796154721004</v>
      </c>
      <c r="C40" s="745">
        <v>177.64783659598066</v>
      </c>
      <c r="D40" s="746">
        <v>730</v>
      </c>
      <c r="E40" s="562">
        <v>0.7554763677729559</v>
      </c>
    </row>
    <row r="41" spans="1:5" ht="12.75">
      <c r="A41" s="557" t="s">
        <v>25</v>
      </c>
      <c r="B41" s="745">
        <v>578.83418738688647</v>
      </c>
      <c r="C41" s="745">
        <v>180.73334941152393</v>
      </c>
      <c r="D41" s="746">
        <v>760</v>
      </c>
      <c r="E41" s="562">
        <v>0.76205756479098885</v>
      </c>
    </row>
    <row r="42" spans="1:5" ht="12.75">
      <c r="A42" s="557" t="s">
        <v>26</v>
      </c>
      <c r="B42" s="745">
        <v>602.18031129859548</v>
      </c>
      <c r="C42" s="745">
        <v>190.24688444574838</v>
      </c>
      <c r="D42" s="746">
        <v>790</v>
      </c>
      <c r="E42" s="562">
        <v>0.75991878437861382</v>
      </c>
    </row>
    <row r="43" spans="1:5" ht="12.75">
      <c r="A43" s="747" t="s">
        <v>27</v>
      </c>
      <c r="B43" s="748">
        <v>623.6610989067334</v>
      </c>
      <c r="C43" s="748">
        <v>193.13236587000949</v>
      </c>
      <c r="D43" s="749">
        <v>820</v>
      </c>
      <c r="E43" s="750">
        <v>0.76354810095989334</v>
      </c>
    </row>
    <row r="45" spans="1:5" ht="35.25" customHeight="1">
      <c r="A45" s="1209" t="s">
        <v>636</v>
      </c>
      <c r="B45" s="1209"/>
      <c r="C45" s="1209"/>
      <c r="D45" s="1209"/>
      <c r="E45" s="1209"/>
    </row>
    <row r="46" spans="1:5" ht="33.75" customHeight="1">
      <c r="A46" s="1209" t="s">
        <v>637</v>
      </c>
      <c r="B46" s="1209"/>
      <c r="C46" s="1209"/>
      <c r="D46" s="1209"/>
      <c r="E46" s="1209"/>
    </row>
    <row r="48" spans="1:5">
      <c r="A48" s="556" t="s">
        <v>537</v>
      </c>
    </row>
  </sheetData>
  <mergeCells count="3">
    <mergeCell ref="A1:E1"/>
    <mergeCell ref="A45:E45"/>
    <mergeCell ref="A46:E46"/>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E7D01-20F1-4344-A522-76126F77A333}">
  <dimension ref="A1:F57"/>
  <sheetViews>
    <sheetView zoomScale="90" zoomScaleNormal="90" workbookViewId="0">
      <selection sqref="A1:B1"/>
    </sheetView>
  </sheetViews>
  <sheetFormatPr defaultColWidth="8.85546875" defaultRowHeight="12"/>
  <cols>
    <col min="1" max="1" width="21.42578125" style="556" customWidth="1"/>
    <col min="2" max="2" width="32.85546875" style="560" customWidth="1"/>
    <col min="3" max="16384" width="8.85546875" style="556"/>
  </cols>
  <sheetData>
    <row r="1" spans="1:2" ht="38.25" customHeight="1">
      <c r="A1" s="1210" t="s">
        <v>588</v>
      </c>
      <c r="B1" s="1210"/>
    </row>
    <row r="2" spans="1:2" ht="25.5">
      <c r="A2" s="751" t="s">
        <v>196</v>
      </c>
      <c r="B2" s="752" t="s">
        <v>802</v>
      </c>
    </row>
    <row r="3" spans="1:2" ht="12.75">
      <c r="A3" s="557" t="s">
        <v>638</v>
      </c>
      <c r="B3" s="562">
        <v>0</v>
      </c>
    </row>
    <row r="4" spans="1:2" ht="12.75">
      <c r="A4" s="557" t="s">
        <v>639</v>
      </c>
      <c r="B4" s="562">
        <v>4.0518607688147926E-2</v>
      </c>
    </row>
    <row r="5" spans="1:2" ht="12.75">
      <c r="A5" s="557" t="s">
        <v>640</v>
      </c>
      <c r="B5" s="562">
        <v>8.2286339725986937E-2</v>
      </c>
    </row>
    <row r="6" spans="1:2" ht="12.75">
      <c r="A6" s="557" t="s">
        <v>641</v>
      </c>
      <c r="B6" s="562">
        <v>0.11621915753327741</v>
      </c>
    </row>
    <row r="7" spans="1:2" ht="12.75">
      <c r="A7" s="557" t="s">
        <v>642</v>
      </c>
      <c r="B7" s="562">
        <v>0.17065950168720387</v>
      </c>
    </row>
    <row r="8" spans="1:2" ht="12.75">
      <c r="A8" s="557" t="s">
        <v>643</v>
      </c>
      <c r="B8" s="562">
        <v>0.1816994125311466</v>
      </c>
    </row>
    <row r="9" spans="1:2" ht="12.75">
      <c r="A9" s="557" t="s">
        <v>644</v>
      </c>
      <c r="B9" s="562">
        <v>0.22842843819852113</v>
      </c>
    </row>
    <row r="10" spans="1:2" ht="12.75">
      <c r="A10" s="557" t="s">
        <v>645</v>
      </c>
      <c r="B10" s="562">
        <v>0.24149893245872661</v>
      </c>
    </row>
    <row r="11" spans="1:2" ht="12.75">
      <c r="A11" s="557" t="s">
        <v>646</v>
      </c>
      <c r="B11" s="562">
        <v>0.29173496869660237</v>
      </c>
    </row>
    <row r="12" spans="1:2" ht="12.75">
      <c r="A12" s="557" t="s">
        <v>647</v>
      </c>
      <c r="B12" s="562">
        <v>0.30110018416649614</v>
      </c>
    </row>
    <row r="13" spans="1:2" ht="12.75">
      <c r="A13" s="557" t="s">
        <v>648</v>
      </c>
      <c r="B13" s="562">
        <v>0.33713828196133899</v>
      </c>
    </row>
    <row r="14" spans="1:2" ht="12.75">
      <c r="A14" s="557" t="s">
        <v>649</v>
      </c>
      <c r="B14" s="562">
        <v>0.41479973768769407</v>
      </c>
    </row>
    <row r="15" spans="1:2" ht="12.75">
      <c r="A15" s="557" t="s">
        <v>650</v>
      </c>
      <c r="B15" s="562">
        <v>0.43258341022480917</v>
      </c>
    </row>
    <row r="16" spans="1:2" ht="12.75">
      <c r="A16" s="557" t="s">
        <v>651</v>
      </c>
      <c r="B16" s="562">
        <v>0.44533126338899198</v>
      </c>
    </row>
    <row r="17" spans="1:6" ht="12.75">
      <c r="A17" s="557" t="s">
        <v>652</v>
      </c>
      <c r="B17" s="562">
        <v>0.46247769213525769</v>
      </c>
    </row>
    <row r="18" spans="1:6" ht="12.75">
      <c r="A18" s="557" t="s">
        <v>653</v>
      </c>
      <c r="B18" s="562">
        <v>0.57551993660684486</v>
      </c>
    </row>
    <row r="19" spans="1:6" ht="12.75">
      <c r="A19" s="557" t="s">
        <v>654</v>
      </c>
      <c r="B19" s="562">
        <v>0.5793473858035092</v>
      </c>
    </row>
    <row r="20" spans="1:6" ht="12.75">
      <c r="A20" s="557" t="s">
        <v>655</v>
      </c>
      <c r="B20" s="562">
        <v>0.6005701134398046</v>
      </c>
    </row>
    <row r="21" spans="1:6" ht="12.75">
      <c r="A21" s="557" t="s">
        <v>656</v>
      </c>
      <c r="B21" s="562">
        <v>0.71710604897828001</v>
      </c>
    </row>
    <row r="22" spans="1:6" ht="12.75">
      <c r="A22" s="753" t="s">
        <v>197</v>
      </c>
      <c r="B22" s="754">
        <v>0.76354810095989334</v>
      </c>
    </row>
    <row r="23" spans="1:6" ht="12.75">
      <c r="A23" s="557" t="s">
        <v>657</v>
      </c>
      <c r="B23" s="562">
        <v>0.81619134592480502</v>
      </c>
    </row>
    <row r="24" spans="1:6" ht="12.75">
      <c r="A24" s="557" t="s">
        <v>658</v>
      </c>
      <c r="B24" s="562">
        <v>0.88000255884710155</v>
      </c>
    </row>
    <row r="25" spans="1:6" ht="12.75">
      <c r="A25" s="557" t="s">
        <v>659</v>
      </c>
      <c r="B25" s="562">
        <v>0.89310105300041509</v>
      </c>
    </row>
    <row r="26" spans="1:6" ht="12.75">
      <c r="A26" s="557" t="s">
        <v>660</v>
      </c>
      <c r="B26" s="562">
        <v>0.92143745702578106</v>
      </c>
    </row>
    <row r="27" spans="1:6" ht="12.75">
      <c r="A27" s="557" t="s">
        <v>661</v>
      </c>
      <c r="B27" s="562">
        <v>0.93943307608491411</v>
      </c>
    </row>
    <row r="28" spans="1:6" ht="12.75">
      <c r="A28" s="557" t="s">
        <v>662</v>
      </c>
      <c r="B28" s="562">
        <v>0.95239244938550394</v>
      </c>
      <c r="E28" s="561"/>
      <c r="F28" s="561"/>
    </row>
    <row r="29" spans="1:6" ht="12.75">
      <c r="A29" s="557" t="s">
        <v>663</v>
      </c>
      <c r="B29" s="562">
        <v>0.95706055230097919</v>
      </c>
      <c r="E29" s="561"/>
      <c r="F29" s="561"/>
    </row>
    <row r="30" spans="1:6" ht="12.75">
      <c r="A30" s="557" t="s">
        <v>664</v>
      </c>
      <c r="B30" s="562">
        <v>0.96352836996557234</v>
      </c>
      <c r="E30" s="561"/>
      <c r="F30" s="561"/>
    </row>
    <row r="31" spans="1:6" ht="12.75">
      <c r="A31" s="557" t="s">
        <v>665</v>
      </c>
      <c r="B31" s="562">
        <v>0.97090713795901318</v>
      </c>
      <c r="E31" s="561"/>
      <c r="F31" s="561"/>
    </row>
    <row r="32" spans="1:6" ht="12.75">
      <c r="A32" s="557" t="s">
        <v>666</v>
      </c>
      <c r="B32" s="562">
        <v>0.97106560793402819</v>
      </c>
      <c r="E32" s="561"/>
      <c r="F32" s="561"/>
    </row>
    <row r="33" spans="1:6" ht="12.75">
      <c r="A33" s="557" t="s">
        <v>667</v>
      </c>
      <c r="B33" s="562">
        <v>0.98029472780577442</v>
      </c>
      <c r="E33" s="561"/>
      <c r="F33" s="561"/>
    </row>
    <row r="34" spans="1:6" ht="12.75">
      <c r="A34" s="557" t="s">
        <v>668</v>
      </c>
      <c r="B34" s="562">
        <v>0.98056972205950044</v>
      </c>
      <c r="E34" s="561"/>
      <c r="F34" s="561"/>
    </row>
    <row r="35" spans="1:6" ht="12.75">
      <c r="A35" s="557" t="s">
        <v>669</v>
      </c>
      <c r="B35" s="562">
        <v>0.98171210854429225</v>
      </c>
      <c r="E35" s="561"/>
      <c r="F35" s="561"/>
    </row>
    <row r="36" spans="1:6" ht="12.75">
      <c r="A36" s="557" t="s">
        <v>670</v>
      </c>
      <c r="B36" s="562">
        <v>0.98221063235961847</v>
      </c>
      <c r="E36" s="561"/>
      <c r="F36" s="561"/>
    </row>
    <row r="37" spans="1:6" ht="12.75">
      <c r="A37" s="557" t="s">
        <v>671</v>
      </c>
      <c r="B37" s="562">
        <v>0.98984927759974783</v>
      </c>
      <c r="E37" s="561"/>
      <c r="F37" s="561"/>
    </row>
    <row r="38" spans="1:6" ht="12.75">
      <c r="A38" s="557" t="s">
        <v>672</v>
      </c>
      <c r="B38" s="562">
        <v>0.99262479364622003</v>
      </c>
      <c r="E38" s="561"/>
      <c r="F38" s="561"/>
    </row>
    <row r="39" spans="1:6" ht="12.75">
      <c r="A39" s="557" t="s">
        <v>673</v>
      </c>
      <c r="B39" s="562">
        <v>0.99399423506374285</v>
      </c>
      <c r="E39" s="561"/>
      <c r="F39" s="561"/>
    </row>
    <row r="40" spans="1:6" ht="12.75">
      <c r="A40" s="557" t="s">
        <v>674</v>
      </c>
      <c r="B40" s="562">
        <v>0.99431904262437476</v>
      </c>
      <c r="E40" s="561"/>
      <c r="F40" s="561"/>
    </row>
    <row r="41" spans="1:6" ht="12.75">
      <c r="A41" s="557" t="s">
        <v>675</v>
      </c>
      <c r="B41" s="562">
        <v>0.99583430045689036</v>
      </c>
      <c r="E41" s="561"/>
      <c r="F41" s="561"/>
    </row>
    <row r="42" spans="1:6" ht="12.75">
      <c r="A42" s="557" t="s">
        <v>676</v>
      </c>
      <c r="B42" s="562">
        <v>0.99613346931556146</v>
      </c>
      <c r="E42" s="561"/>
      <c r="F42" s="561"/>
    </row>
    <row r="43" spans="1:6" ht="12.75">
      <c r="A43" s="557" t="s">
        <v>677</v>
      </c>
      <c r="B43" s="562">
        <v>0.99731928887196486</v>
      </c>
    </row>
    <row r="44" spans="1:6" ht="12.75">
      <c r="A44" s="557" t="s">
        <v>678</v>
      </c>
      <c r="B44" s="562">
        <v>0.99937921865604329</v>
      </c>
    </row>
    <row r="45" spans="1:6" ht="12.75">
      <c r="A45" s="557" t="s">
        <v>679</v>
      </c>
      <c r="B45" s="562">
        <v>1</v>
      </c>
    </row>
    <row r="46" spans="1:6" ht="12.75">
      <c r="A46" s="557" t="s">
        <v>680</v>
      </c>
      <c r="B46" s="562">
        <v>1</v>
      </c>
    </row>
    <row r="47" spans="1:6" ht="12.75">
      <c r="A47" s="557" t="s">
        <v>681</v>
      </c>
      <c r="B47" s="562">
        <v>1</v>
      </c>
    </row>
    <row r="48" spans="1:6" ht="12.75">
      <c r="A48" s="557" t="s">
        <v>682</v>
      </c>
      <c r="B48" s="562">
        <v>1</v>
      </c>
    </row>
    <row r="49" spans="1:2" ht="12.75">
      <c r="A49" s="557" t="s">
        <v>683</v>
      </c>
      <c r="B49" s="562">
        <v>1</v>
      </c>
    </row>
    <row r="50" spans="1:2" ht="12.75">
      <c r="A50" s="557" t="s">
        <v>684</v>
      </c>
      <c r="B50" s="562">
        <v>1</v>
      </c>
    </row>
    <row r="51" spans="1:2" ht="12.75">
      <c r="A51" s="557" t="s">
        <v>685</v>
      </c>
      <c r="B51" s="562">
        <v>1</v>
      </c>
    </row>
    <row r="52" spans="1:2" ht="12.75">
      <c r="A52" s="747" t="s">
        <v>686</v>
      </c>
      <c r="B52" s="750">
        <v>1</v>
      </c>
    </row>
    <row r="54" spans="1:2" ht="70.5" customHeight="1">
      <c r="A54" s="1209" t="s">
        <v>687</v>
      </c>
      <c r="B54" s="1209"/>
    </row>
    <row r="55" spans="1:2" ht="27" customHeight="1">
      <c r="A55" s="556" t="s">
        <v>688</v>
      </c>
    </row>
    <row r="57" spans="1:2">
      <c r="A57" s="556" t="s">
        <v>537</v>
      </c>
    </row>
  </sheetData>
  <mergeCells count="2">
    <mergeCell ref="A1:B1"/>
    <mergeCell ref="A54:B54"/>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AE71-0FB8-4D42-ACA0-E64E81778DFE}">
  <dimension ref="A1:B59"/>
  <sheetViews>
    <sheetView zoomScale="90" zoomScaleNormal="90" workbookViewId="0">
      <selection sqref="A1:B1"/>
    </sheetView>
  </sheetViews>
  <sheetFormatPr defaultColWidth="8.85546875" defaultRowHeight="12"/>
  <cols>
    <col min="1" max="1" width="20.140625" style="556" customWidth="1"/>
    <col min="2" max="2" width="36.5703125" style="559" customWidth="1"/>
    <col min="3" max="16384" width="8.85546875" style="556"/>
  </cols>
  <sheetData>
    <row r="1" spans="1:2" ht="36" customHeight="1">
      <c r="A1" s="1208" t="s">
        <v>589</v>
      </c>
      <c r="B1" s="1208"/>
    </row>
    <row r="2" spans="1:2" ht="25.5">
      <c r="A2" s="751" t="s">
        <v>196</v>
      </c>
      <c r="B2" s="755" t="s">
        <v>590</v>
      </c>
    </row>
    <row r="3" spans="1:2" ht="12.75">
      <c r="A3" s="557" t="str">
        <f>'[11]Table12(16-17)'!J35</f>
        <v>New Hampshire</v>
      </c>
      <c r="B3" s="745">
        <v>0</v>
      </c>
    </row>
    <row r="4" spans="1:2" ht="12.75">
      <c r="A4" s="557" t="str">
        <f>'[11]Table12(16-17)'!J32</f>
        <v>Montana</v>
      </c>
      <c r="B4" s="745">
        <v>30</v>
      </c>
    </row>
    <row r="5" spans="1:2" ht="12.75">
      <c r="A5" s="557" t="str">
        <f>'[11]Table12(16-17)'!J9</f>
        <v>Arizona</v>
      </c>
      <c r="B5" s="745">
        <v>60</v>
      </c>
    </row>
    <row r="6" spans="1:2" ht="12.75">
      <c r="A6" s="557" t="str">
        <f>'[11]Table12(16-17)'!J51</f>
        <v>Utah</v>
      </c>
      <c r="B6" s="745">
        <v>60</v>
      </c>
    </row>
    <row r="7" spans="1:2" ht="12.75">
      <c r="A7" s="557" t="str">
        <f>'[11]Table12(16-17)'!J17</f>
        <v>Hawaii</v>
      </c>
      <c r="B7" s="745">
        <v>80</v>
      </c>
    </row>
    <row r="8" spans="1:2" ht="12.75">
      <c r="A8" s="557" t="str">
        <f>'[11]Table12(16-17)'!J22</f>
        <v>Kansas</v>
      </c>
      <c r="B8" s="745">
        <v>120</v>
      </c>
    </row>
    <row r="9" spans="1:2" ht="12.75">
      <c r="A9" s="557" t="str">
        <f>'[11]Table12(16-17)'!J18</f>
        <v>Idaho</v>
      </c>
      <c r="B9" s="745">
        <v>130</v>
      </c>
    </row>
    <row r="10" spans="1:2" ht="12.75">
      <c r="A10" s="557" t="str">
        <f>'[11]Table12(16-17)'!J48</f>
        <v>South Dakota</v>
      </c>
      <c r="B10" s="745">
        <v>150</v>
      </c>
    </row>
    <row r="11" spans="1:2" ht="12.75">
      <c r="A11" s="557" t="str">
        <f>'[11]Table12(16-17)'!J46</f>
        <v>Rhode Island</v>
      </c>
      <c r="B11" s="745">
        <v>150</v>
      </c>
    </row>
    <row r="12" spans="1:2" ht="12.75">
      <c r="A12" s="557" t="str">
        <f>'[11]Table12(16-17)'!J33</f>
        <v>Nebraska</v>
      </c>
      <c r="B12" s="745">
        <v>230</v>
      </c>
    </row>
    <row r="13" spans="1:2" ht="12.75">
      <c r="A13" s="557" t="str">
        <f>'[11]Table12(16-17)'!J13</f>
        <v>Connecticut</v>
      </c>
      <c r="B13" s="745">
        <v>270</v>
      </c>
    </row>
    <row r="14" spans="1:2" ht="12.75">
      <c r="A14" s="557" t="str">
        <f>'[11]Table12(16-17)'!J30</f>
        <v>Mississippi</v>
      </c>
      <c r="B14" s="745">
        <v>270</v>
      </c>
    </row>
    <row r="15" spans="1:2" ht="12.75">
      <c r="A15" s="557" t="str">
        <f>'[11]Table12(16-17)'!J28</f>
        <v>Michigan</v>
      </c>
      <c r="B15" s="745">
        <v>280</v>
      </c>
    </row>
    <row r="16" spans="1:2" ht="12.75">
      <c r="A16" s="557" t="str">
        <f>'[11]Table12(16-17)'!J41</f>
        <v>Ohio</v>
      </c>
      <c r="B16" s="745">
        <v>290</v>
      </c>
    </row>
    <row r="17" spans="1:2" ht="12.75">
      <c r="A17" s="557" t="str">
        <f>'[11]Table12(16-17)'!J27</f>
        <v>Massachusetts</v>
      </c>
      <c r="B17" s="745">
        <v>300</v>
      </c>
    </row>
    <row r="18" spans="1:2" ht="12.75">
      <c r="A18" s="557" t="str">
        <f>'[11]Table12(16-17)'!J7</f>
        <v>Alabama</v>
      </c>
      <c r="B18" s="745">
        <v>380</v>
      </c>
    </row>
    <row r="19" spans="1:2" ht="12.75">
      <c r="A19" s="557" t="str">
        <f>'[11]Table12(16-17)'!J25</f>
        <v>Maine</v>
      </c>
      <c r="B19" s="745">
        <v>380</v>
      </c>
    </row>
    <row r="20" spans="1:2" ht="12.75">
      <c r="A20" s="557" t="str">
        <f>'[11]Table12(16-17)'!J21</f>
        <v>Iowa</v>
      </c>
      <c r="B20" s="745">
        <v>390</v>
      </c>
    </row>
    <row r="21" spans="1:2" ht="12.75">
      <c r="A21" s="557" t="str">
        <f>'[11]Table12(16-17)'!J26</f>
        <v>Maryland</v>
      </c>
      <c r="B21" s="745">
        <v>450</v>
      </c>
    </row>
    <row r="22" spans="1:2" ht="12.75">
      <c r="A22" s="557" t="str">
        <f>'[11]Table12(16-17)'!J43</f>
        <v>Oregon</v>
      </c>
      <c r="B22" s="745">
        <v>460</v>
      </c>
    </row>
    <row r="23" spans="1:2" ht="12.75">
      <c r="A23" s="557" t="str">
        <f>'[11]Table12(16-17)'!J40</f>
        <v>North Dakota</v>
      </c>
      <c r="B23" s="745">
        <v>480</v>
      </c>
    </row>
    <row r="24" spans="1:2" ht="12.75">
      <c r="A24" s="557" t="str">
        <f>'[11]Table12(16-17)'!J31</f>
        <v>Missouri</v>
      </c>
      <c r="B24" s="745">
        <v>520</v>
      </c>
    </row>
    <row r="25" spans="1:2" ht="12.75">
      <c r="A25" s="557" t="str">
        <f>'[11]Table12(16-17)'!J12</f>
        <v>Colorado</v>
      </c>
      <c r="B25" s="745">
        <v>540</v>
      </c>
    </row>
    <row r="26" spans="1:2" ht="12.75">
      <c r="A26" s="557" t="str">
        <f>'[11]Table12(16-17)'!J57</f>
        <v>Wisconsin</v>
      </c>
      <c r="B26" s="745">
        <v>540</v>
      </c>
    </row>
    <row r="27" spans="1:2" ht="12.75">
      <c r="A27" s="557" t="str">
        <f>'[11]Table12(16-17)'!J34</f>
        <v>Nevada</v>
      </c>
      <c r="B27" s="745">
        <v>550</v>
      </c>
    </row>
    <row r="28" spans="1:2" ht="12.75">
      <c r="A28" s="557" t="str">
        <f>'[11]Table12(16-17)'!J15</f>
        <v>Florida</v>
      </c>
      <c r="B28" s="745">
        <v>550</v>
      </c>
    </row>
    <row r="29" spans="1:2" ht="12.75">
      <c r="A29" s="557" t="str">
        <f>'[11]Table12(16-17)'!J14</f>
        <v>Delaware</v>
      </c>
      <c r="B29" s="745">
        <v>580</v>
      </c>
    </row>
    <row r="30" spans="1:2" ht="12.75">
      <c r="A30" s="557" t="str">
        <f>'[11]Table12(16-17)'!J42</f>
        <v>Oklahoma</v>
      </c>
      <c r="B30" s="745">
        <v>630</v>
      </c>
    </row>
    <row r="31" spans="1:2" ht="12.75">
      <c r="A31" s="557" t="str">
        <f>'[11]Table12(16-17)'!J52</f>
        <v>Vermont</v>
      </c>
      <c r="B31" s="745">
        <v>650</v>
      </c>
    </row>
    <row r="32" spans="1:2" ht="12.75">
      <c r="A32" s="557" t="str">
        <f>'[11]Table12(16-17)'!J19</f>
        <v>Illinois</v>
      </c>
      <c r="B32" s="745">
        <v>750</v>
      </c>
    </row>
    <row r="33" spans="1:2" ht="12.75">
      <c r="A33" s="557" t="str">
        <f>'[11]Table12(16-17)'!J58</f>
        <v>Wyoming</v>
      </c>
      <c r="B33" s="745">
        <v>750</v>
      </c>
    </row>
    <row r="34" spans="1:2" ht="12.75">
      <c r="A34" s="557" t="str">
        <f>'[11]Table12(16-17)'!J39</f>
        <v>North Carolina</v>
      </c>
      <c r="B34" s="745">
        <v>820</v>
      </c>
    </row>
    <row r="35" spans="1:2" ht="12.75">
      <c r="A35" s="557" t="s">
        <v>197</v>
      </c>
      <c r="B35" s="745">
        <v>820</v>
      </c>
    </row>
    <row r="36" spans="1:2" ht="12.75">
      <c r="A36" s="557" t="str">
        <f>'[11]Table12(16-17)'!J44</f>
        <v>Pennsylvania</v>
      </c>
      <c r="B36" s="745">
        <v>860</v>
      </c>
    </row>
    <row r="37" spans="1:2" ht="12.75">
      <c r="A37" s="557" t="str">
        <f>'[11]Table12(16-17)'!J50</f>
        <v>Texas</v>
      </c>
      <c r="B37" s="745">
        <v>870</v>
      </c>
    </row>
    <row r="38" spans="1:2" ht="12.75">
      <c r="A38" s="557" t="str">
        <f>'[11]Table12(16-17)'!J29</f>
        <v>Minnesota</v>
      </c>
      <c r="B38" s="745">
        <v>870</v>
      </c>
    </row>
    <row r="39" spans="1:2" ht="12.75">
      <c r="A39" s="557" t="str">
        <f>'[11]Table12(16-17)'!J8</f>
        <v>Alaska</v>
      </c>
      <c r="B39" s="745">
        <v>940</v>
      </c>
    </row>
    <row r="40" spans="1:2" ht="12.75">
      <c r="A40" s="557" t="str">
        <f>'[11]Table12(16-17)'!J10</f>
        <v>Arkansas</v>
      </c>
      <c r="B40" s="745">
        <v>950</v>
      </c>
    </row>
    <row r="41" spans="1:2" ht="12.75">
      <c r="A41" s="557" t="str">
        <f>'[11]Table12(16-17)'!J53</f>
        <v>Virginia</v>
      </c>
      <c r="B41" s="745">
        <v>1110</v>
      </c>
    </row>
    <row r="42" spans="1:2" ht="12.75">
      <c r="A42" s="557" t="str">
        <f>'[11]Table12(16-17)'!J38</f>
        <v>New York</v>
      </c>
      <c r="B42" s="745">
        <v>1110</v>
      </c>
    </row>
    <row r="43" spans="1:2" ht="12.75">
      <c r="A43" s="557" t="str">
        <f>'[11]Table12(16-17)'!J20</f>
        <v>Indiana</v>
      </c>
      <c r="B43" s="745">
        <v>1110</v>
      </c>
    </row>
    <row r="44" spans="1:2" ht="12.75">
      <c r="A44" s="557" t="str">
        <f>'[11]Table12(16-17)'!J56</f>
        <v>West Virginia</v>
      </c>
      <c r="B44" s="745">
        <v>1140</v>
      </c>
    </row>
    <row r="45" spans="1:2" ht="12.75">
      <c r="A45" s="557" t="str">
        <f>'[11]Table12(16-17)'!J11</f>
        <v>California</v>
      </c>
      <c r="B45" s="745">
        <v>1180</v>
      </c>
    </row>
    <row r="46" spans="1:2" ht="12.75">
      <c r="A46" s="557" t="str">
        <f>'[11]Table12(16-17)'!J54</f>
        <v>Washington</v>
      </c>
      <c r="B46" s="745">
        <v>1270</v>
      </c>
    </row>
    <row r="47" spans="1:2" ht="12.75">
      <c r="A47" s="557" t="str">
        <f>'[11]Table12(16-17)'!J37</f>
        <v>New Mexico</v>
      </c>
      <c r="B47" s="745">
        <v>1290</v>
      </c>
    </row>
    <row r="48" spans="1:2" ht="12.75">
      <c r="A48" s="557" t="str">
        <f>'[11]Table12(16-17)'!J24</f>
        <v>Louisiana</v>
      </c>
      <c r="B48" s="745">
        <v>1310</v>
      </c>
    </row>
    <row r="49" spans="1:2" ht="12.75">
      <c r="A49" s="557" t="str">
        <f>'[11]Table12(16-17)'!J23</f>
        <v>Kentucky</v>
      </c>
      <c r="B49" s="745">
        <v>1320</v>
      </c>
    </row>
    <row r="50" spans="1:2" ht="12.75">
      <c r="A50" s="557" t="str">
        <f>'[11]Table12(16-17)'!J36</f>
        <v>New Jersey</v>
      </c>
      <c r="B50" s="745">
        <v>1410</v>
      </c>
    </row>
    <row r="51" spans="1:2" ht="12.75">
      <c r="A51" s="557" t="str">
        <f>'[11]Table12(16-17)'!J49</f>
        <v>Tennessee</v>
      </c>
      <c r="B51" s="745">
        <v>1690</v>
      </c>
    </row>
    <row r="52" spans="1:2" ht="12.75">
      <c r="A52" s="756" t="str">
        <f>'[11]Table12(16-17)'!J16</f>
        <v>Georgia</v>
      </c>
      <c r="B52" s="757">
        <v>2030</v>
      </c>
    </row>
    <row r="53" spans="1:2" ht="12.75">
      <c r="A53" s="747" t="str">
        <f>'[11]Table12(16-17)'!J47</f>
        <v>South Carolina</v>
      </c>
      <c r="B53" s="748">
        <v>2190</v>
      </c>
    </row>
    <row r="55" spans="1:2" ht="36.75" customHeight="1">
      <c r="A55" s="1209" t="s">
        <v>689</v>
      </c>
      <c r="B55" s="1209"/>
    </row>
    <row r="57" spans="1:2" ht="27" customHeight="1">
      <c r="A57" s="1209" t="s">
        <v>690</v>
      </c>
      <c r="B57" s="1209"/>
    </row>
    <row r="59" spans="1:2">
      <c r="A59" s="556" t="s">
        <v>537</v>
      </c>
    </row>
  </sheetData>
  <mergeCells count="3">
    <mergeCell ref="A1:B1"/>
    <mergeCell ref="A55:B55"/>
    <mergeCell ref="A57:B57"/>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E4176-F7C2-4AEE-8D26-FDD8A8F4595F}">
  <dimension ref="A1:B59"/>
  <sheetViews>
    <sheetView zoomScale="90" zoomScaleNormal="90" workbookViewId="0">
      <selection sqref="A1:B1"/>
    </sheetView>
  </sheetViews>
  <sheetFormatPr defaultColWidth="8.85546875" defaultRowHeight="12.75"/>
  <cols>
    <col min="1" max="1" width="18.140625" style="557" customWidth="1"/>
    <col min="2" max="2" width="30.42578125" style="562" customWidth="1"/>
    <col min="3" max="16384" width="8.85546875" style="557"/>
  </cols>
  <sheetData>
    <row r="1" spans="1:2" ht="66.75" customHeight="1">
      <c r="A1" s="1208" t="s">
        <v>591</v>
      </c>
      <c r="B1" s="1208"/>
    </row>
    <row r="2" spans="1:2" ht="33" customHeight="1">
      <c r="A2" s="751" t="s">
        <v>196</v>
      </c>
      <c r="B2" s="752" t="s">
        <v>803</v>
      </c>
    </row>
    <row r="3" spans="1:2">
      <c r="A3" s="753" t="s">
        <v>691</v>
      </c>
      <c r="B3" s="754">
        <v>0</v>
      </c>
    </row>
    <row r="4" spans="1:2">
      <c r="A4" s="753" t="s">
        <v>680</v>
      </c>
      <c r="B4" s="754">
        <v>4.9214939016591049E-3</v>
      </c>
    </row>
    <row r="5" spans="1:2">
      <c r="A5" s="753" t="s">
        <v>647</v>
      </c>
      <c r="B5" s="754">
        <v>5.2670639054137342E-3</v>
      </c>
    </row>
    <row r="6" spans="1:2">
      <c r="A6" s="753" t="s">
        <v>643</v>
      </c>
      <c r="B6" s="754">
        <v>1.4543398773592887E-2</v>
      </c>
    </row>
    <row r="7" spans="1:2">
      <c r="A7" s="753" t="s">
        <v>669</v>
      </c>
      <c r="B7" s="754">
        <v>2.1950534733219933E-2</v>
      </c>
    </row>
    <row r="8" spans="1:2">
      <c r="A8" s="753" t="s">
        <v>681</v>
      </c>
      <c r="B8" s="754">
        <v>2.2427462613067994E-2</v>
      </c>
    </row>
    <row r="9" spans="1:2">
      <c r="A9" s="753" t="s">
        <v>639</v>
      </c>
      <c r="B9" s="754">
        <v>2.3311589553430396E-2</v>
      </c>
    </row>
    <row r="10" spans="1:2">
      <c r="A10" s="753" t="s">
        <v>679</v>
      </c>
      <c r="B10" s="754">
        <v>2.6818335058588771E-2</v>
      </c>
    </row>
    <row r="11" spans="1:2">
      <c r="A11" s="753" t="s">
        <v>659</v>
      </c>
      <c r="B11" s="754">
        <v>2.7093940303130216E-2</v>
      </c>
    </row>
    <row r="12" spans="1:2">
      <c r="A12" s="753" t="s">
        <v>673</v>
      </c>
      <c r="B12" s="754">
        <v>3.0921118875055175E-2</v>
      </c>
    </row>
    <row r="13" spans="1:2">
      <c r="A13" s="753" t="s">
        <v>652</v>
      </c>
      <c r="B13" s="754">
        <v>3.5756532558992811E-2</v>
      </c>
    </row>
    <row r="14" spans="1:2">
      <c r="A14" s="753" t="s">
        <v>686</v>
      </c>
      <c r="B14" s="754">
        <v>4.4568858644943254E-2</v>
      </c>
    </row>
    <row r="15" spans="1:2">
      <c r="A15" s="753" t="s">
        <v>655</v>
      </c>
      <c r="B15" s="754">
        <v>4.9026160684154337E-2</v>
      </c>
    </row>
    <row r="16" spans="1:2">
      <c r="A16" s="753" t="s">
        <v>684</v>
      </c>
      <c r="B16" s="754">
        <v>5.0189072833884359E-2</v>
      </c>
    </row>
    <row r="17" spans="1:2">
      <c r="A17" s="753" t="s">
        <v>672</v>
      </c>
      <c r="B17" s="754">
        <v>5.0557955904339688E-2</v>
      </c>
    </row>
    <row r="18" spans="1:2">
      <c r="A18" s="753" t="s">
        <v>648</v>
      </c>
      <c r="B18" s="754">
        <v>5.0631453529522738E-2</v>
      </c>
    </row>
    <row r="19" spans="1:2">
      <c r="A19" s="753" t="s">
        <v>661</v>
      </c>
      <c r="B19" s="754">
        <v>5.2716972410246983E-2</v>
      </c>
    </row>
    <row r="20" spans="1:2">
      <c r="A20" s="753" t="s">
        <v>656</v>
      </c>
      <c r="B20" s="754">
        <v>5.7163408807214391E-2</v>
      </c>
    </row>
    <row r="21" spans="1:2">
      <c r="A21" s="753" t="s">
        <v>671</v>
      </c>
      <c r="B21" s="754">
        <v>5.7720580855086911E-2</v>
      </c>
    </row>
    <row r="22" spans="1:2">
      <c r="A22" s="753" t="s">
        <v>665</v>
      </c>
      <c r="B22" s="754">
        <v>6.0691283193508777E-2</v>
      </c>
    </row>
    <row r="23" spans="1:2">
      <c r="A23" s="753" t="s">
        <v>682</v>
      </c>
      <c r="B23" s="754">
        <v>6.143648671073948E-2</v>
      </c>
    </row>
    <row r="24" spans="1:2">
      <c r="A24" s="753" t="s">
        <v>645</v>
      </c>
      <c r="B24" s="754">
        <v>7.5013746189694933E-2</v>
      </c>
    </row>
    <row r="25" spans="1:2">
      <c r="A25" s="753" t="s">
        <v>677</v>
      </c>
      <c r="B25" s="754">
        <v>7.5473916918834233E-2</v>
      </c>
    </row>
    <row r="26" spans="1:2">
      <c r="A26" s="753" t="s">
        <v>667</v>
      </c>
      <c r="B26" s="754">
        <v>7.8637348937892981E-2</v>
      </c>
    </row>
    <row r="27" spans="1:2">
      <c r="A27" s="753" t="s">
        <v>660</v>
      </c>
      <c r="B27" s="754">
        <v>8.0047411074752786E-2</v>
      </c>
    </row>
    <row r="28" spans="1:2">
      <c r="A28" s="753" t="s">
        <v>666</v>
      </c>
      <c r="B28" s="754">
        <v>8.5904399702757345E-2</v>
      </c>
    </row>
    <row r="29" spans="1:2">
      <c r="A29" s="753" t="s">
        <v>649</v>
      </c>
      <c r="B29" s="754">
        <v>8.7321443289397629E-2</v>
      </c>
    </row>
    <row r="30" spans="1:2">
      <c r="A30" s="753" t="s">
        <v>683</v>
      </c>
      <c r="B30" s="754">
        <v>8.8518696158825252E-2</v>
      </c>
    </row>
    <row r="31" spans="1:2">
      <c r="A31" s="753" t="s">
        <v>653</v>
      </c>
      <c r="B31" s="754">
        <v>0.10727169975464665</v>
      </c>
    </row>
    <row r="32" spans="1:2">
      <c r="A32" s="753" t="s">
        <v>658</v>
      </c>
      <c r="B32" s="754">
        <v>0.1134929061393985</v>
      </c>
    </row>
    <row r="33" spans="1:2">
      <c r="A33" s="753" t="s">
        <v>640</v>
      </c>
      <c r="B33" s="754">
        <v>0.12071407248967918</v>
      </c>
    </row>
    <row r="34" spans="1:2">
      <c r="A34" s="753" t="s">
        <v>685</v>
      </c>
      <c r="B34" s="754">
        <v>0.12339088635676843</v>
      </c>
    </row>
    <row r="35" spans="1:2">
      <c r="A35" s="753" t="s">
        <v>644</v>
      </c>
      <c r="B35" s="754">
        <v>0.12567731350197939</v>
      </c>
    </row>
    <row r="36" spans="1:2">
      <c r="A36" s="753" t="s">
        <v>197</v>
      </c>
      <c r="B36" s="754">
        <v>0.12653926734810109</v>
      </c>
    </row>
    <row r="37" spans="1:2">
      <c r="A37" s="753" t="s">
        <v>674</v>
      </c>
      <c r="B37" s="754">
        <v>0.12708827373319606</v>
      </c>
    </row>
    <row r="38" spans="1:2">
      <c r="A38" s="753" t="s">
        <v>654</v>
      </c>
      <c r="B38" s="754">
        <v>0.1281111558026482</v>
      </c>
    </row>
    <row r="39" spans="1:2">
      <c r="A39" s="753" t="s">
        <v>678</v>
      </c>
      <c r="B39" s="754">
        <v>0.14675637587844415</v>
      </c>
    </row>
    <row r="40" spans="1:2">
      <c r="A40" s="753" t="s">
        <v>662</v>
      </c>
      <c r="B40" s="754">
        <v>0.15034210763829639</v>
      </c>
    </row>
    <row r="41" spans="1:2">
      <c r="A41" s="753" t="s">
        <v>663</v>
      </c>
      <c r="B41" s="754">
        <v>0.16864631762710719</v>
      </c>
    </row>
    <row r="42" spans="1:2">
      <c r="A42" s="753" t="s">
        <v>668</v>
      </c>
      <c r="B42" s="754">
        <v>0.17407474211526375</v>
      </c>
    </row>
    <row r="43" spans="1:2">
      <c r="A43" s="753" t="s">
        <v>664</v>
      </c>
      <c r="B43" s="754">
        <v>0.18187253556223365</v>
      </c>
    </row>
    <row r="44" spans="1:2">
      <c r="A44" s="753" t="s">
        <v>651</v>
      </c>
      <c r="B44" s="754">
        <v>0.18941032768939889</v>
      </c>
    </row>
    <row r="45" spans="1:2">
      <c r="A45" s="753" t="s">
        <v>670</v>
      </c>
      <c r="B45" s="754">
        <v>0.20085395444067367</v>
      </c>
    </row>
    <row r="46" spans="1:2">
      <c r="A46" s="753" t="s">
        <v>641</v>
      </c>
      <c r="B46" s="754">
        <v>0.21055349271724871</v>
      </c>
    </row>
    <row r="47" spans="1:2">
      <c r="A47" s="753" t="s">
        <v>650</v>
      </c>
      <c r="B47" s="754">
        <v>0.21257869178349822</v>
      </c>
    </row>
    <row r="48" spans="1:2">
      <c r="A48" s="753" t="s">
        <v>638</v>
      </c>
      <c r="B48" s="754">
        <v>0.2270282487346488</v>
      </c>
    </row>
    <row r="49" spans="1:2">
      <c r="A49" s="753" t="s">
        <v>676</v>
      </c>
      <c r="B49" s="754">
        <v>0.23158963274673711</v>
      </c>
    </row>
    <row r="50" spans="1:2">
      <c r="A50" s="753" t="s">
        <v>657</v>
      </c>
      <c r="B50" s="754">
        <v>0.23307448615917117</v>
      </c>
    </row>
    <row r="51" spans="1:2">
      <c r="A51" s="753" t="s">
        <v>646</v>
      </c>
      <c r="B51" s="754">
        <v>0.23459590550845941</v>
      </c>
    </row>
    <row r="52" spans="1:2">
      <c r="A52" s="753" t="s">
        <v>675</v>
      </c>
      <c r="B52" s="754">
        <v>0.25740507870732404</v>
      </c>
    </row>
    <row r="53" spans="1:2">
      <c r="A53" s="758" t="s">
        <v>642</v>
      </c>
      <c r="B53" s="759">
        <v>0.36373808068532787</v>
      </c>
    </row>
    <row r="55" spans="1:2" ht="36" customHeight="1">
      <c r="A55" s="1209" t="s">
        <v>692</v>
      </c>
      <c r="B55" s="1209"/>
    </row>
    <row r="56" spans="1:2">
      <c r="A56" s="556"/>
    </row>
    <row r="57" spans="1:2">
      <c r="A57" s="556" t="s">
        <v>693</v>
      </c>
    </row>
    <row r="59" spans="1:2">
      <c r="A59" s="556" t="s">
        <v>537</v>
      </c>
    </row>
  </sheetData>
  <mergeCells count="2">
    <mergeCell ref="A1:B1"/>
    <mergeCell ref="A55:B55"/>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27176-14A8-485D-8AB4-94A3A59306AA}">
  <dimension ref="A1:J29"/>
  <sheetViews>
    <sheetView zoomScale="90" zoomScaleNormal="90" workbookViewId="0">
      <selection sqref="A1:H1"/>
    </sheetView>
  </sheetViews>
  <sheetFormatPr defaultColWidth="8.85546875" defaultRowHeight="12"/>
  <cols>
    <col min="1" max="1" width="42.42578125" style="539" customWidth="1"/>
    <col min="2" max="2" width="18.28515625" style="539" customWidth="1"/>
    <col min="3" max="5" width="8.85546875" style="544"/>
    <col min="6" max="6" width="3.7109375" style="539" customWidth="1"/>
    <col min="7" max="16384" width="8.85546875" style="539"/>
  </cols>
  <sheetData>
    <row r="1" spans="1:10" ht="45" customHeight="1">
      <c r="A1" s="1211" t="s">
        <v>776</v>
      </c>
      <c r="B1" s="1211"/>
      <c r="C1" s="1211"/>
      <c r="D1" s="1211"/>
      <c r="E1" s="1211"/>
      <c r="F1" s="1211"/>
      <c r="G1" s="1211"/>
      <c r="H1" s="1211"/>
    </row>
    <row r="2" spans="1:10" ht="38.25">
      <c r="A2" s="760"/>
      <c r="B2" s="760"/>
      <c r="C2" s="680" t="s">
        <v>192</v>
      </c>
      <c r="D2" s="680" t="s">
        <v>193</v>
      </c>
      <c r="E2" s="680" t="s">
        <v>6</v>
      </c>
      <c r="F2" s="682"/>
      <c r="G2" s="680" t="s">
        <v>192</v>
      </c>
      <c r="H2" s="680" t="s">
        <v>193</v>
      </c>
    </row>
    <row r="3" spans="1:10" ht="12.75">
      <c r="A3" s="761" t="s">
        <v>328</v>
      </c>
      <c r="B3" s="762" t="s">
        <v>329</v>
      </c>
      <c r="C3" s="763">
        <v>2848.3557000000001</v>
      </c>
      <c r="D3" s="763">
        <v>3307.4038</v>
      </c>
      <c r="E3" s="763">
        <v>6160</v>
      </c>
      <c r="F3" s="764"/>
      <c r="G3" s="765">
        <v>0.46271394984530995</v>
      </c>
      <c r="H3" s="765">
        <v>0.53728608264458944</v>
      </c>
      <c r="I3" s="564"/>
      <c r="J3" s="564"/>
    </row>
    <row r="4" spans="1:10" ht="12.75">
      <c r="A4" s="761"/>
      <c r="B4" s="762" t="s">
        <v>330</v>
      </c>
      <c r="C4" s="763">
        <v>2298.2514999999999</v>
      </c>
      <c r="D4" s="763">
        <v>5555.4961000000003</v>
      </c>
      <c r="E4" s="763">
        <v>7850</v>
      </c>
      <c r="F4" s="764"/>
      <c r="G4" s="765">
        <v>0.2926311892172343</v>
      </c>
      <c r="H4" s="765">
        <v>0.7073688107827657</v>
      </c>
      <c r="I4" s="564"/>
      <c r="J4" s="564"/>
    </row>
    <row r="5" spans="1:10" ht="12.75">
      <c r="A5" s="761"/>
      <c r="B5" s="762" t="s">
        <v>331</v>
      </c>
      <c r="C5" s="763">
        <v>1839.7609</v>
      </c>
      <c r="D5" s="763">
        <v>7708.8852999999999</v>
      </c>
      <c r="E5" s="763">
        <v>9550</v>
      </c>
      <c r="F5" s="764"/>
      <c r="G5" s="765">
        <v>0.19267242744822524</v>
      </c>
      <c r="H5" s="765">
        <v>0.8073275411337093</v>
      </c>
      <c r="I5" s="564"/>
      <c r="J5" s="564"/>
    </row>
    <row r="6" spans="1:10" ht="12.75">
      <c r="A6" s="761"/>
      <c r="B6" s="762" t="s">
        <v>332</v>
      </c>
      <c r="C6" s="763">
        <v>2088.0940000000001</v>
      </c>
      <c r="D6" s="763">
        <v>6568.9247999999998</v>
      </c>
      <c r="E6" s="763">
        <v>8660</v>
      </c>
      <c r="F6" s="764"/>
      <c r="G6" s="765">
        <v>0.24120243890893339</v>
      </c>
      <c r="H6" s="765">
        <v>0.75879758419370846</v>
      </c>
      <c r="I6" s="564"/>
      <c r="J6" s="564"/>
    </row>
    <row r="7" spans="1:10" ht="12.75">
      <c r="A7" s="761"/>
      <c r="B7" s="762"/>
      <c r="C7" s="763"/>
      <c r="D7" s="763"/>
      <c r="E7" s="763"/>
      <c r="F7" s="764"/>
      <c r="G7" s="764"/>
      <c r="H7" s="764"/>
      <c r="I7" s="564"/>
    </row>
    <row r="8" spans="1:10" ht="12.75">
      <c r="A8" s="761" t="s">
        <v>333</v>
      </c>
      <c r="B8" s="762" t="s">
        <v>329</v>
      </c>
      <c r="C8" s="763">
        <v>5246.0048999999999</v>
      </c>
      <c r="D8" s="763">
        <v>9028.0146000000004</v>
      </c>
      <c r="E8" s="763">
        <v>14270</v>
      </c>
      <c r="F8" s="764"/>
      <c r="G8" s="765">
        <v>0.36752120872470434</v>
      </c>
      <c r="H8" s="765">
        <v>0.63247879127529572</v>
      </c>
      <c r="I8" s="564"/>
    </row>
    <row r="9" spans="1:10" ht="12.75">
      <c r="A9" s="761"/>
      <c r="B9" s="762" t="s">
        <v>330</v>
      </c>
      <c r="C9" s="763">
        <v>4990.2768999999998</v>
      </c>
      <c r="D9" s="763">
        <v>10357.4414</v>
      </c>
      <c r="E9" s="763">
        <v>15350</v>
      </c>
      <c r="F9" s="764"/>
      <c r="G9" s="765">
        <v>0.32514779329941851</v>
      </c>
      <c r="H9" s="765">
        <v>0.67485217412245002</v>
      </c>
    </row>
    <row r="10" spans="1:10" ht="12.75">
      <c r="A10" s="761"/>
      <c r="B10" s="762" t="s">
        <v>331</v>
      </c>
      <c r="C10" s="763">
        <v>4052.3479000000002</v>
      </c>
      <c r="D10" s="763">
        <v>12286.3398</v>
      </c>
      <c r="E10" s="763">
        <v>16340</v>
      </c>
      <c r="F10" s="764"/>
      <c r="G10" s="765">
        <v>0.24802161446434334</v>
      </c>
      <c r="H10" s="765">
        <v>0.75197833657211832</v>
      </c>
    </row>
    <row r="11" spans="1:10" ht="12.75">
      <c r="A11" s="761"/>
      <c r="B11" s="762" t="s">
        <v>332</v>
      </c>
      <c r="C11" s="763">
        <v>2090.3694</v>
      </c>
      <c r="D11" s="763">
        <v>11814.448200000001</v>
      </c>
      <c r="E11" s="763">
        <v>13900</v>
      </c>
      <c r="F11" s="764"/>
      <c r="G11" s="765">
        <v>0.15033418561828796</v>
      </c>
      <c r="H11" s="765">
        <v>0.84966582876521635</v>
      </c>
    </row>
    <row r="12" spans="1:10" ht="12.75">
      <c r="A12" s="761"/>
      <c r="B12" s="762"/>
      <c r="C12" s="763"/>
      <c r="D12" s="763"/>
      <c r="E12" s="763"/>
      <c r="F12" s="764"/>
      <c r="G12" s="764"/>
      <c r="H12" s="764"/>
    </row>
    <row r="13" spans="1:10" ht="12.75">
      <c r="A13" s="761" t="s">
        <v>334</v>
      </c>
      <c r="B13" s="762" t="s">
        <v>329</v>
      </c>
      <c r="C13" s="763">
        <v>10566.0195</v>
      </c>
      <c r="D13" s="763">
        <v>9173.0907999999999</v>
      </c>
      <c r="E13" s="763">
        <v>19740</v>
      </c>
      <c r="F13" s="764"/>
      <c r="G13" s="765">
        <v>0.53528344510626469</v>
      </c>
      <c r="H13" s="765">
        <v>0.46471650423289318</v>
      </c>
      <c r="I13" s="564"/>
    </row>
    <row r="14" spans="1:10" ht="12.75">
      <c r="A14" s="761"/>
      <c r="B14" s="762" t="s">
        <v>330</v>
      </c>
      <c r="C14" s="763">
        <v>7396.0565999999999</v>
      </c>
      <c r="D14" s="763">
        <v>13764.578100000001</v>
      </c>
      <c r="E14" s="763">
        <v>21160</v>
      </c>
      <c r="F14" s="764"/>
      <c r="G14" s="765">
        <v>0.34951959947817823</v>
      </c>
      <c r="H14" s="765">
        <v>0.65048039579606565</v>
      </c>
    </row>
    <row r="15" spans="1:10" ht="12.75">
      <c r="A15" s="761"/>
      <c r="B15" s="762" t="s">
        <v>331</v>
      </c>
      <c r="C15" s="763">
        <v>7090.8867</v>
      </c>
      <c r="D15" s="763">
        <v>13192.4023</v>
      </c>
      <c r="E15" s="763">
        <v>20280</v>
      </c>
      <c r="F15" s="764"/>
      <c r="G15" s="765">
        <v>0.34959254709829085</v>
      </c>
      <c r="H15" s="765">
        <v>0.65040744797154215</v>
      </c>
    </row>
    <row r="16" spans="1:10" ht="12.75">
      <c r="A16" s="761"/>
      <c r="B16" s="762" t="s">
        <v>332</v>
      </c>
      <c r="C16" s="763">
        <v>3604.1325999999999</v>
      </c>
      <c r="D16" s="763">
        <v>12033.815399999999</v>
      </c>
      <c r="E16" s="763">
        <v>15640</v>
      </c>
      <c r="F16" s="764"/>
      <c r="G16" s="765">
        <v>0.23047349651663379</v>
      </c>
      <c r="H16" s="765">
        <v>0.7695264906939645</v>
      </c>
    </row>
    <row r="17" spans="1:9" ht="12.75">
      <c r="A17" s="762"/>
      <c r="B17" s="762"/>
      <c r="C17" s="763"/>
      <c r="D17" s="763"/>
      <c r="E17" s="763"/>
      <c r="F17" s="764"/>
      <c r="G17" s="764"/>
      <c r="H17" s="764"/>
    </row>
    <row r="18" spans="1:9" ht="12.75">
      <c r="A18" s="761" t="s">
        <v>335</v>
      </c>
      <c r="B18" s="762" t="s">
        <v>329</v>
      </c>
      <c r="C18" s="763">
        <v>27320.607400000001</v>
      </c>
      <c r="D18" s="763">
        <v>5938.5020000000004</v>
      </c>
      <c r="E18" s="763">
        <v>33260</v>
      </c>
      <c r="F18" s="764"/>
      <c r="G18" s="765">
        <v>0.82144735360833199</v>
      </c>
      <c r="H18" s="765">
        <v>0.17855264639166796</v>
      </c>
      <c r="I18" s="564"/>
    </row>
    <row r="19" spans="1:9" ht="12.75">
      <c r="A19" s="761"/>
      <c r="B19" s="762" t="s">
        <v>330</v>
      </c>
      <c r="C19" s="763">
        <v>24426.404299999998</v>
      </c>
      <c r="D19" s="763">
        <v>8693.6689000000006</v>
      </c>
      <c r="E19" s="763">
        <v>33120</v>
      </c>
      <c r="F19" s="764"/>
      <c r="G19" s="765">
        <v>0.73751055485256123</v>
      </c>
      <c r="H19" s="765">
        <v>0.26248941495426964</v>
      </c>
    </row>
    <row r="20" spans="1:9" ht="12.75">
      <c r="A20" s="766"/>
      <c r="B20" s="767" t="s">
        <v>331</v>
      </c>
      <c r="C20" s="768">
        <v>17881.1348</v>
      </c>
      <c r="D20" s="768">
        <v>7851.9326000000001</v>
      </c>
      <c r="E20" s="768">
        <v>25730</v>
      </c>
      <c r="F20" s="769"/>
      <c r="G20" s="770">
        <v>0.69486990521503456</v>
      </c>
      <c r="H20" s="770">
        <v>0.3051300559244618</v>
      </c>
    </row>
    <row r="21" spans="1:9" ht="12.75">
      <c r="A21" s="771"/>
      <c r="B21" s="772" t="s">
        <v>332</v>
      </c>
      <c r="C21" s="773">
        <v>6680.3729999999996</v>
      </c>
      <c r="D21" s="773">
        <v>6159.4233000000004</v>
      </c>
      <c r="E21" s="773">
        <v>12840</v>
      </c>
      <c r="F21" s="774"/>
      <c r="G21" s="775">
        <v>0.52028654131488183</v>
      </c>
      <c r="H21" s="775">
        <v>0.47971348983826145</v>
      </c>
    </row>
    <row r="23" spans="1:9" ht="69.75" customHeight="1">
      <c r="A23" s="1212" t="s">
        <v>694</v>
      </c>
      <c r="B23" s="1212"/>
      <c r="C23" s="1212"/>
      <c r="D23" s="1212"/>
      <c r="E23" s="1212"/>
      <c r="F23" s="1212"/>
      <c r="G23" s="1212"/>
      <c r="H23" s="1212"/>
    </row>
    <row r="24" spans="1:9">
      <c r="A24" s="545"/>
      <c r="G24" s="563"/>
      <c r="H24" s="563"/>
    </row>
    <row r="25" spans="1:9">
      <c r="A25" s="545" t="s">
        <v>695</v>
      </c>
      <c r="G25" s="563"/>
      <c r="H25" s="563"/>
    </row>
    <row r="26" spans="1:9">
      <c r="A26" s="545"/>
      <c r="G26" s="563"/>
      <c r="H26" s="563"/>
    </row>
    <row r="27" spans="1:9">
      <c r="A27" s="545" t="s">
        <v>537</v>
      </c>
      <c r="G27" s="563"/>
      <c r="H27" s="563"/>
    </row>
    <row r="29" spans="1:9">
      <c r="C29" s="564"/>
      <c r="D29" s="564"/>
    </row>
  </sheetData>
  <mergeCells count="2">
    <mergeCell ref="A1:H1"/>
    <mergeCell ref="A23:H23"/>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E6EA-46F9-4E76-9C93-25C5720E7C13}">
  <dimension ref="A1:I23"/>
  <sheetViews>
    <sheetView zoomScale="90" zoomScaleNormal="90" zoomScaleSheetLayoutView="100" workbookViewId="0">
      <selection sqref="A1:G1"/>
    </sheetView>
  </sheetViews>
  <sheetFormatPr defaultColWidth="10" defaultRowHeight="12"/>
  <cols>
    <col min="1" max="1" width="19.85546875" style="565" customWidth="1"/>
    <col min="2" max="2" width="26" style="565" customWidth="1"/>
    <col min="3" max="3" width="13.42578125" style="568" customWidth="1"/>
    <col min="4" max="4" width="16.42578125" style="568" customWidth="1"/>
    <col min="5" max="5" width="10.5703125" style="568" bestFit="1" customWidth="1"/>
    <col min="6" max="6" width="7.7109375" style="569" customWidth="1"/>
    <col min="7" max="7" width="15.7109375" style="569" customWidth="1"/>
    <col min="8" max="16384" width="10" style="565"/>
  </cols>
  <sheetData>
    <row r="1" spans="1:9" ht="41.25" customHeight="1">
      <c r="A1" s="1213" t="s">
        <v>778</v>
      </c>
      <c r="B1" s="1213"/>
      <c r="C1" s="1213"/>
      <c r="D1" s="1213"/>
      <c r="E1" s="1213"/>
      <c r="F1" s="1213"/>
      <c r="G1" s="1213"/>
    </row>
    <row r="2" spans="1:9" ht="12.75">
      <c r="A2" s="659"/>
      <c r="B2" s="654"/>
      <c r="C2" s="665" t="s">
        <v>192</v>
      </c>
      <c r="D2" s="665" t="s">
        <v>193</v>
      </c>
      <c r="E2" s="665"/>
      <c r="F2" s="776" t="s">
        <v>336</v>
      </c>
      <c r="G2" s="777" t="s">
        <v>337</v>
      </c>
      <c r="I2" s="566"/>
    </row>
    <row r="3" spans="1:9" ht="12.75">
      <c r="A3" s="778" t="s">
        <v>338</v>
      </c>
      <c r="B3" s="778" t="s">
        <v>211</v>
      </c>
      <c r="C3" s="779">
        <v>1093.8214</v>
      </c>
      <c r="D3" s="779">
        <v>1803.8025</v>
      </c>
      <c r="E3" s="779">
        <v>2900</v>
      </c>
      <c r="F3" s="780">
        <v>0.37748909986175572</v>
      </c>
      <c r="G3" s="780">
        <v>0.62251093464928065</v>
      </c>
    </row>
    <row r="4" spans="1:9" ht="12.75">
      <c r="A4" s="778"/>
      <c r="B4" s="778"/>
      <c r="C4" s="781"/>
      <c r="D4" s="781"/>
      <c r="E4" s="779"/>
      <c r="F4" s="780"/>
      <c r="G4" s="780"/>
    </row>
    <row r="5" spans="1:9" ht="12.75">
      <c r="A5" s="778"/>
      <c r="B5" s="778" t="s">
        <v>329</v>
      </c>
      <c r="C5" s="779">
        <v>1717.4945</v>
      </c>
      <c r="D5" s="779">
        <v>1390.9507000000001</v>
      </c>
      <c r="E5" s="779">
        <v>3110</v>
      </c>
      <c r="F5" s="780">
        <v>0.55252528024381065</v>
      </c>
      <c r="G5" s="780">
        <v>0.4474747519266144</v>
      </c>
      <c r="H5" s="567"/>
    </row>
    <row r="6" spans="1:9" ht="12.75">
      <c r="A6" s="778"/>
      <c r="B6" s="778" t="s">
        <v>330</v>
      </c>
      <c r="C6" s="779">
        <v>1951.1429000000001</v>
      </c>
      <c r="D6" s="779">
        <v>1622.3539000000001</v>
      </c>
      <c r="E6" s="779">
        <v>3570</v>
      </c>
      <c r="F6" s="780">
        <v>0.54600381900439932</v>
      </c>
      <c r="G6" s="780">
        <v>0.45399618099560074</v>
      </c>
    </row>
    <row r="7" spans="1:9" ht="12.75">
      <c r="A7" s="778"/>
      <c r="B7" s="778" t="s">
        <v>331</v>
      </c>
      <c r="C7" s="779">
        <v>849.79250000000002</v>
      </c>
      <c r="D7" s="779">
        <v>2455.5785999999998</v>
      </c>
      <c r="E7" s="779">
        <v>3310</v>
      </c>
      <c r="F7" s="780">
        <v>0.25709441477875727</v>
      </c>
      <c r="G7" s="780">
        <v>0.74290552471366833</v>
      </c>
    </row>
    <row r="8" spans="1:9" ht="12.75">
      <c r="A8" s="778"/>
      <c r="B8" s="778" t="s">
        <v>332</v>
      </c>
      <c r="C8" s="779">
        <v>381.61579999999998</v>
      </c>
      <c r="D8" s="779">
        <v>2107.7148000000002</v>
      </c>
      <c r="E8" s="779">
        <v>2490</v>
      </c>
      <c r="F8" s="780">
        <v>0.15330055772418835</v>
      </c>
      <c r="G8" s="780">
        <v>0.84669936193293394</v>
      </c>
    </row>
    <row r="9" spans="1:9" ht="12.75">
      <c r="A9" s="778"/>
      <c r="B9" s="778"/>
      <c r="C9" s="781"/>
      <c r="D9" s="781"/>
      <c r="E9" s="781"/>
      <c r="F9" s="780"/>
      <c r="G9" s="780"/>
    </row>
    <row r="10" spans="1:9" ht="12.75">
      <c r="A10" s="778" t="s">
        <v>339</v>
      </c>
      <c r="B10" s="778" t="str">
        <f>B3</f>
        <v>All</v>
      </c>
      <c r="C10" s="779">
        <v>383.00279999999998</v>
      </c>
      <c r="D10" s="779">
        <v>943.48109999999997</v>
      </c>
      <c r="E10" s="779">
        <v>1330</v>
      </c>
      <c r="F10" s="780">
        <v>0.28873533340771546</v>
      </c>
      <c r="G10" s="780">
        <v>0.71126459120502017</v>
      </c>
    </row>
    <row r="11" spans="1:9" ht="12.75">
      <c r="A11" s="778"/>
      <c r="B11" s="778"/>
      <c r="C11" s="781"/>
      <c r="D11" s="781"/>
      <c r="E11" s="779"/>
      <c r="F11" s="780"/>
      <c r="G11" s="780"/>
    </row>
    <row r="12" spans="1:9" ht="12.75">
      <c r="A12" s="778"/>
      <c r="B12" s="778" t="str">
        <f>B5</f>
        <v>Less than $35,000</v>
      </c>
      <c r="C12" s="779">
        <v>553.35829999999999</v>
      </c>
      <c r="D12" s="779">
        <v>935.81590000000006</v>
      </c>
      <c r="E12" s="779">
        <v>1490</v>
      </c>
      <c r="F12" s="780">
        <v>0.37158732862902616</v>
      </c>
      <c r="G12" s="780">
        <v>0.62841260421966727</v>
      </c>
      <c r="H12" s="567"/>
    </row>
    <row r="13" spans="1:9" ht="12.75">
      <c r="A13" s="778"/>
      <c r="B13" s="778" t="str">
        <f>B6</f>
        <v>$35,000 to $69,999</v>
      </c>
      <c r="C13" s="779">
        <v>485.29149999999998</v>
      </c>
      <c r="D13" s="779">
        <v>872.59640000000002</v>
      </c>
      <c r="E13" s="779">
        <v>1360</v>
      </c>
      <c r="F13" s="780">
        <v>0.35738703889967932</v>
      </c>
      <c r="G13" s="780">
        <v>0.6426130347441078</v>
      </c>
    </row>
    <row r="14" spans="1:9" ht="12.75">
      <c r="A14" s="782"/>
      <c r="B14" s="782" t="str">
        <f>B7</f>
        <v>$70,000 to $119,999</v>
      </c>
      <c r="C14" s="783">
        <v>225.33420000000001</v>
      </c>
      <c r="D14" s="783">
        <v>1188.8119999999999</v>
      </c>
      <c r="E14" s="783">
        <v>1410</v>
      </c>
      <c r="F14" s="784">
        <v>0.15934293073799585</v>
      </c>
      <c r="G14" s="784">
        <v>0.84065706926200412</v>
      </c>
    </row>
    <row r="15" spans="1:9" ht="12.75">
      <c r="A15" s="785"/>
      <c r="B15" s="785" t="str">
        <f>B8</f>
        <v>$120,000 or Higher</v>
      </c>
      <c r="C15" s="786">
        <v>173.52289999999999</v>
      </c>
      <c r="D15" s="786">
        <v>1284.5304000000001</v>
      </c>
      <c r="E15" s="786">
        <v>1460</v>
      </c>
      <c r="F15" s="787">
        <v>0.11900998406574025</v>
      </c>
      <c r="G15" s="787">
        <v>0.88099001593425974</v>
      </c>
    </row>
    <row r="17" spans="1:7" ht="73.5" customHeight="1">
      <c r="A17" s="1214" t="s">
        <v>696</v>
      </c>
      <c r="B17" s="1214"/>
      <c r="C17" s="1214"/>
      <c r="D17" s="1214"/>
      <c r="E17" s="1214"/>
      <c r="F17" s="1214"/>
      <c r="G17" s="1214"/>
    </row>
    <row r="18" spans="1:7" ht="40.5" customHeight="1">
      <c r="A18" s="565" t="s">
        <v>695</v>
      </c>
      <c r="C18" s="570"/>
      <c r="D18" s="570"/>
      <c r="E18" s="570"/>
    </row>
    <row r="19" spans="1:7">
      <c r="E19" s="570"/>
    </row>
    <row r="20" spans="1:7">
      <c r="A20" s="565" t="s">
        <v>537</v>
      </c>
      <c r="C20" s="570"/>
      <c r="D20" s="570"/>
      <c r="E20" s="570"/>
    </row>
    <row r="21" spans="1:7">
      <c r="C21" s="570"/>
      <c r="D21" s="570"/>
      <c r="E21" s="570"/>
    </row>
    <row r="22" spans="1:7">
      <c r="C22" s="570"/>
      <c r="D22" s="570"/>
      <c r="E22" s="570"/>
    </row>
    <row r="23" spans="1:7">
      <c r="C23" s="570"/>
      <c r="D23" s="570"/>
      <c r="E23" s="570"/>
    </row>
  </sheetData>
  <mergeCells count="2">
    <mergeCell ref="A1:G1"/>
    <mergeCell ref="A17:G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6578E-A949-4B8B-A273-EE028F4AEB9F}">
  <sheetPr>
    <tabColor theme="5" tint="0.39997558519241921"/>
  </sheetPr>
  <dimension ref="A1:AY35"/>
  <sheetViews>
    <sheetView zoomScale="80" zoomScaleNormal="80" workbookViewId="0"/>
  </sheetViews>
  <sheetFormatPr defaultColWidth="11.42578125" defaultRowHeight="12.75"/>
  <cols>
    <col min="1" max="1" width="21.7109375" style="28" customWidth="1"/>
    <col min="2" max="2" width="38.5703125" style="28" customWidth="1"/>
    <col min="3" max="3" width="13" style="28" customWidth="1"/>
    <col min="4" max="4" width="8.7109375" style="28" customWidth="1"/>
    <col min="5" max="11" width="9.140625" style="28" customWidth="1"/>
    <col min="12" max="16" width="9.5703125" style="28" customWidth="1"/>
    <col min="17" max="18" width="9.140625" style="28" customWidth="1"/>
    <col min="19" max="19" width="9.5703125" style="28" customWidth="1"/>
    <col min="20" max="22" width="10" style="28" customWidth="1"/>
    <col min="23" max="24" width="10" style="28" bestFit="1" customWidth="1"/>
    <col min="25" max="25" width="9.5703125" style="28" bestFit="1" customWidth="1"/>
    <col min="26" max="34" width="10" style="28" bestFit="1" customWidth="1"/>
    <col min="35" max="42" width="10.7109375" style="28" bestFit="1" customWidth="1"/>
    <col min="43" max="48" width="11.140625" style="28" bestFit="1" customWidth="1"/>
    <col min="49" max="49" width="10.7109375" style="28" bestFit="1" customWidth="1"/>
    <col min="50" max="50" width="12.140625" style="28" bestFit="1" customWidth="1"/>
    <col min="51" max="16384" width="11.42578125" style="28"/>
  </cols>
  <sheetData>
    <row r="1" spans="1:50" ht="15.75">
      <c r="A1" s="364" t="s">
        <v>531</v>
      </c>
      <c r="B1" s="116"/>
    </row>
    <row r="2" spans="1:50" ht="15.75">
      <c r="A2" s="115"/>
      <c r="B2" s="116"/>
    </row>
    <row r="3" spans="1:50" ht="15.75">
      <c r="A3" s="362"/>
      <c r="B3" s="363"/>
      <c r="C3" s="356" t="s">
        <v>439</v>
      </c>
      <c r="D3" s="356" t="s">
        <v>440</v>
      </c>
      <c r="E3" s="356" t="s">
        <v>441</v>
      </c>
      <c r="F3" s="356" t="s">
        <v>442</v>
      </c>
      <c r="G3" s="356" t="s">
        <v>443</v>
      </c>
      <c r="H3" s="356" t="s">
        <v>118</v>
      </c>
      <c r="I3" s="356" t="s">
        <v>119</v>
      </c>
      <c r="J3" s="356" t="s">
        <v>120</v>
      </c>
      <c r="K3" s="356" t="s">
        <v>121</v>
      </c>
      <c r="L3" s="356" t="s">
        <v>122</v>
      </c>
      <c r="M3" s="356" t="s">
        <v>123</v>
      </c>
      <c r="N3" s="356" t="s">
        <v>124</v>
      </c>
      <c r="O3" s="356" t="s">
        <v>125</v>
      </c>
      <c r="P3" s="356" t="s">
        <v>126</v>
      </c>
      <c r="Q3" s="356" t="s">
        <v>127</v>
      </c>
      <c r="R3" s="356" t="s">
        <v>128</v>
      </c>
      <c r="S3" s="356" t="s">
        <v>129</v>
      </c>
      <c r="T3" s="356" t="s">
        <v>130</v>
      </c>
      <c r="U3" s="356" t="s">
        <v>131</v>
      </c>
      <c r="V3" s="356" t="s">
        <v>132</v>
      </c>
      <c r="W3" s="356" t="s">
        <v>133</v>
      </c>
      <c r="X3" s="356" t="s">
        <v>134</v>
      </c>
      <c r="Y3" s="356" t="s">
        <v>135</v>
      </c>
      <c r="Z3" s="356" t="s">
        <v>136</v>
      </c>
      <c r="AA3" s="356" t="s">
        <v>137</v>
      </c>
      <c r="AB3" s="356" t="s">
        <v>55</v>
      </c>
      <c r="AC3" s="356" t="s">
        <v>56</v>
      </c>
      <c r="AD3" s="356" t="s">
        <v>8</v>
      </c>
      <c r="AE3" s="357" t="s">
        <v>9</v>
      </c>
      <c r="AF3" s="357" t="s">
        <v>10</v>
      </c>
      <c r="AG3" s="357" t="s">
        <v>11</v>
      </c>
      <c r="AH3" s="358" t="s">
        <v>12</v>
      </c>
      <c r="AI3" s="358" t="s">
        <v>13</v>
      </c>
      <c r="AJ3" s="358" t="s">
        <v>14</v>
      </c>
      <c r="AK3" s="358" t="s">
        <v>15</v>
      </c>
      <c r="AL3" s="358" t="s">
        <v>16</v>
      </c>
      <c r="AM3" s="358" t="s">
        <v>17</v>
      </c>
      <c r="AN3" s="358" t="s">
        <v>18</v>
      </c>
      <c r="AO3" s="358" t="s">
        <v>19</v>
      </c>
      <c r="AP3" s="358" t="s">
        <v>20</v>
      </c>
      <c r="AQ3" s="358" t="s">
        <v>21</v>
      </c>
      <c r="AR3" s="358" t="s">
        <v>22</v>
      </c>
      <c r="AS3" s="358" t="s">
        <v>23</v>
      </c>
      <c r="AT3" s="358" t="s">
        <v>24</v>
      </c>
      <c r="AU3" s="358" t="s">
        <v>25</v>
      </c>
      <c r="AV3" s="357" t="s">
        <v>444</v>
      </c>
      <c r="AW3" s="357" t="s">
        <v>445</v>
      </c>
      <c r="AX3" s="357" t="s">
        <v>446</v>
      </c>
    </row>
    <row r="4" spans="1:50" ht="14.25">
      <c r="A4" s="200" t="s">
        <v>447</v>
      </c>
      <c r="B4" s="117"/>
      <c r="AN4" s="101" t="s">
        <v>2</v>
      </c>
      <c r="AO4" s="101" t="s">
        <v>2</v>
      </c>
    </row>
    <row r="5" spans="1:50" ht="15">
      <c r="A5" s="201" t="s">
        <v>30</v>
      </c>
      <c r="B5" s="201"/>
    </row>
    <row r="6" spans="1:50" ht="14.25">
      <c r="A6" s="117"/>
      <c r="B6" s="117" t="s">
        <v>152</v>
      </c>
      <c r="C6" s="118">
        <v>0</v>
      </c>
      <c r="D6" s="118">
        <v>0</v>
      </c>
      <c r="E6" s="118">
        <v>0</v>
      </c>
      <c r="F6" s="118">
        <v>47.588999999999999</v>
      </c>
      <c r="G6" s="118">
        <v>358.35300000000001</v>
      </c>
      <c r="H6" s="118">
        <v>925.99800000000005</v>
      </c>
      <c r="I6" s="118">
        <v>1475.444</v>
      </c>
      <c r="J6" s="118">
        <v>1524.34</v>
      </c>
      <c r="K6" s="118">
        <v>1540.895</v>
      </c>
      <c r="L6" s="118">
        <v>2357.2220000000002</v>
      </c>
      <c r="M6" s="118">
        <v>2387.1170000000002</v>
      </c>
      <c r="N6" s="118">
        <v>2299.7179999999998</v>
      </c>
      <c r="O6" s="118">
        <v>2420.5169999999998</v>
      </c>
      <c r="P6" s="118">
        <v>2797.0569999999998</v>
      </c>
      <c r="Q6" s="118">
        <v>3052.9990520000001</v>
      </c>
      <c r="R6" s="118">
        <v>3597.3799210000002</v>
      </c>
      <c r="S6" s="118">
        <v>3460.0065509999999</v>
      </c>
      <c r="T6" s="118">
        <v>3754.3294810000002</v>
      </c>
      <c r="U6" s="118">
        <v>4475.6932489999999</v>
      </c>
      <c r="V6" s="118">
        <v>4777.8442320000004</v>
      </c>
      <c r="W6" s="118">
        <v>4935.1910049999997</v>
      </c>
      <c r="X6" s="118">
        <v>5792.7028289999998</v>
      </c>
      <c r="Y6" s="118">
        <v>6175.9023639999996</v>
      </c>
      <c r="Z6" s="118">
        <v>5654.4532650000001</v>
      </c>
      <c r="AA6" s="118">
        <v>5519.4744920000003</v>
      </c>
      <c r="AB6" s="118">
        <v>5471.7077099999997</v>
      </c>
      <c r="AC6" s="118">
        <v>5780.0328879999997</v>
      </c>
      <c r="AD6" s="118">
        <v>6331.091265</v>
      </c>
      <c r="AE6" s="118">
        <v>7232.781489</v>
      </c>
      <c r="AF6" s="118">
        <v>7208.5004909999998</v>
      </c>
      <c r="AG6" s="118">
        <v>7956.3041839999996</v>
      </c>
      <c r="AH6" s="118">
        <v>9975.0923399999992</v>
      </c>
      <c r="AI6" s="118">
        <v>11641.551718000001</v>
      </c>
      <c r="AJ6" s="118">
        <v>12707.897337</v>
      </c>
      <c r="AK6" s="118">
        <v>13149.939759999999</v>
      </c>
      <c r="AL6" s="118">
        <v>12693.127982</v>
      </c>
      <c r="AM6" s="118">
        <v>12817.316257</v>
      </c>
      <c r="AN6" s="118">
        <v>14676.345099</v>
      </c>
      <c r="AO6" s="118">
        <v>18291.082120999999</v>
      </c>
      <c r="AP6" s="118">
        <v>29992.440234000002</v>
      </c>
      <c r="AQ6" s="118">
        <v>35676.927368999997</v>
      </c>
      <c r="AR6" s="118">
        <v>33575.066024</v>
      </c>
      <c r="AS6" s="118">
        <v>32060.935590000001</v>
      </c>
      <c r="AT6" s="118">
        <v>31476.774043000001</v>
      </c>
      <c r="AU6" s="118">
        <v>30626.469238999998</v>
      </c>
      <c r="AV6" s="118">
        <v>28558.923713</v>
      </c>
      <c r="AW6" s="118">
        <v>26893.884227999999</v>
      </c>
      <c r="AX6" s="118">
        <v>28232.419757169999</v>
      </c>
    </row>
    <row r="7" spans="1:50" ht="14.25">
      <c r="A7" s="117"/>
      <c r="B7" s="117" t="s">
        <v>153</v>
      </c>
      <c r="C7" s="118">
        <v>164.6</v>
      </c>
      <c r="D7" s="118">
        <v>177.33699999999999</v>
      </c>
      <c r="E7" s="118">
        <v>210.3</v>
      </c>
      <c r="F7" s="118">
        <v>210.3</v>
      </c>
      <c r="G7" s="118">
        <v>210.3</v>
      </c>
      <c r="H7" s="118">
        <v>240.3</v>
      </c>
      <c r="I7" s="118">
        <v>240.09299999999999</v>
      </c>
      <c r="J7" s="118">
        <v>250.09299999999999</v>
      </c>
      <c r="K7" s="118">
        <v>269.96300000000002</v>
      </c>
      <c r="L7" s="118">
        <v>338.42</v>
      </c>
      <c r="M7" s="118">
        <v>368.81099999999998</v>
      </c>
      <c r="N7" s="118">
        <v>366.99</v>
      </c>
      <c r="O7" s="118">
        <v>351.995</v>
      </c>
      <c r="P7" s="118">
        <v>352.99799999999999</v>
      </c>
      <c r="Q7" s="118">
        <v>374.59800000000001</v>
      </c>
      <c r="R7" s="118">
        <v>411.471</v>
      </c>
      <c r="S7" s="118">
        <v>392.995</v>
      </c>
      <c r="T7" s="118">
        <v>411.99700000000001</v>
      </c>
      <c r="U7" s="118">
        <v>408.41399999999999</v>
      </c>
      <c r="V7" s="118">
        <v>436.99900000000002</v>
      </c>
      <c r="W7" s="118">
        <v>457.995</v>
      </c>
      <c r="X7" s="118">
        <v>519.64499999999998</v>
      </c>
      <c r="Y7" s="118">
        <v>579.56100000000004</v>
      </c>
      <c r="Z7" s="118">
        <v>583.28700000000003</v>
      </c>
      <c r="AA7" s="118">
        <v>582.56500000000005</v>
      </c>
      <c r="AB7" s="118">
        <v>582.98</v>
      </c>
      <c r="AC7" s="118">
        <v>583.14499999999998</v>
      </c>
      <c r="AD7" s="118">
        <v>583.20000000000005</v>
      </c>
      <c r="AE7" s="118">
        <v>613.78300000000002</v>
      </c>
      <c r="AF7" s="118">
        <v>618.899</v>
      </c>
      <c r="AG7" s="118">
        <v>620.84199999999998</v>
      </c>
      <c r="AH7" s="118">
        <v>690.63</v>
      </c>
      <c r="AI7" s="118">
        <v>724.70699999999999</v>
      </c>
      <c r="AJ7" s="118">
        <v>759.18899999999996</v>
      </c>
      <c r="AK7" s="118">
        <v>770.18899999999996</v>
      </c>
      <c r="AL7" s="118">
        <v>778.45799999999997</v>
      </c>
      <c r="AM7" s="118">
        <v>770.75</v>
      </c>
      <c r="AN7" s="118">
        <v>770.69</v>
      </c>
      <c r="AO7" s="118">
        <v>757.26800000000003</v>
      </c>
      <c r="AP7" s="118">
        <v>735.70600000000002</v>
      </c>
      <c r="AQ7" s="118">
        <v>757.32500000000005</v>
      </c>
      <c r="AR7" s="118">
        <v>735.70600000000002</v>
      </c>
      <c r="AS7" s="118">
        <v>733.06100000000004</v>
      </c>
      <c r="AT7" s="118">
        <v>732.85799999999995</v>
      </c>
      <c r="AU7" s="118">
        <v>733.13</v>
      </c>
      <c r="AV7" s="118">
        <v>733.13</v>
      </c>
      <c r="AW7" s="118">
        <v>733.12900000000002</v>
      </c>
      <c r="AX7" s="118">
        <v>733.13</v>
      </c>
    </row>
    <row r="8" spans="1:50" ht="14.25">
      <c r="A8" s="117"/>
      <c r="B8" s="117" t="s">
        <v>448</v>
      </c>
      <c r="C8" s="118">
        <v>0</v>
      </c>
      <c r="D8" s="118">
        <v>0</v>
      </c>
      <c r="E8" s="118">
        <v>0</v>
      </c>
      <c r="F8" s="118">
        <v>0</v>
      </c>
      <c r="G8" s="118">
        <v>18.899999999999999</v>
      </c>
      <c r="H8" s="118">
        <v>19.7</v>
      </c>
      <c r="I8" s="118">
        <v>43.7</v>
      </c>
      <c r="J8" s="118">
        <v>59.7</v>
      </c>
      <c r="K8" s="118">
        <v>63.6</v>
      </c>
      <c r="L8" s="118">
        <v>76.400000000000006</v>
      </c>
      <c r="M8" s="118">
        <v>72.330025000000006</v>
      </c>
      <c r="N8" s="118">
        <v>77.731472999999994</v>
      </c>
      <c r="O8" s="118">
        <v>73.855197000000004</v>
      </c>
      <c r="P8" s="118">
        <v>60.122323000000002</v>
      </c>
      <c r="Q8" s="118">
        <v>75.951083999999994</v>
      </c>
      <c r="R8" s="118">
        <v>75.831170999999998</v>
      </c>
      <c r="S8" s="118">
        <v>72.707291999999995</v>
      </c>
      <c r="T8" s="118">
        <v>75.382183999999995</v>
      </c>
      <c r="U8" s="118">
        <v>72.298754000000002</v>
      </c>
      <c r="V8" s="118">
        <v>71.439411000000007</v>
      </c>
      <c r="W8" s="118">
        <v>58.839016000000001</v>
      </c>
      <c r="X8" s="118">
        <v>62.308059999999998</v>
      </c>
      <c r="Y8" s="118">
        <v>71.428815999999998</v>
      </c>
      <c r="Z8" s="118">
        <v>71.876865000000009</v>
      </c>
      <c r="AA8" s="118">
        <v>72.353335999999999</v>
      </c>
      <c r="AB8" s="118">
        <v>64.23719100000001</v>
      </c>
      <c r="AC8" s="118">
        <v>31.817015999999999</v>
      </c>
      <c r="AD8" s="118">
        <v>49.809816999999995</v>
      </c>
      <c r="AE8" s="118">
        <v>24.823816000000001</v>
      </c>
      <c r="AF8" s="118">
        <v>25.059591999999999</v>
      </c>
      <c r="AG8" s="118">
        <v>40</v>
      </c>
      <c r="AH8" s="118">
        <v>55</v>
      </c>
      <c r="AI8" s="118">
        <v>66.423181999999997</v>
      </c>
      <c r="AJ8" s="118">
        <v>66.174529999999962</v>
      </c>
      <c r="AK8" s="118">
        <v>65.635941000000003</v>
      </c>
      <c r="AL8" s="118">
        <v>65.004086482442261</v>
      </c>
      <c r="AM8" s="118">
        <v>64.444271999999998</v>
      </c>
      <c r="AN8" s="118">
        <v>64.72164699999999</v>
      </c>
      <c r="AO8" s="118">
        <v>63.865519999999975</v>
      </c>
      <c r="AP8" s="118">
        <v>63.037040000000005</v>
      </c>
      <c r="AQ8" s="118">
        <v>61.120928999999997</v>
      </c>
      <c r="AR8" s="118">
        <v>0</v>
      </c>
      <c r="AS8" s="118">
        <v>0</v>
      </c>
      <c r="AT8" s="118">
        <v>0</v>
      </c>
      <c r="AU8" s="118">
        <v>0</v>
      </c>
      <c r="AV8" s="118">
        <v>0</v>
      </c>
      <c r="AW8" s="118">
        <v>0</v>
      </c>
      <c r="AX8" s="118">
        <v>0</v>
      </c>
    </row>
    <row r="9" spans="1:50" ht="14.25">
      <c r="A9" s="117"/>
      <c r="B9" s="117"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0</v>
      </c>
      <c r="T9" s="118">
        <v>0</v>
      </c>
      <c r="U9" s="118">
        <v>0</v>
      </c>
      <c r="V9" s="118">
        <v>0</v>
      </c>
      <c r="W9" s="118">
        <v>0</v>
      </c>
      <c r="X9" s="118">
        <v>0</v>
      </c>
      <c r="Y9" s="118">
        <v>0</v>
      </c>
      <c r="Z9" s="118">
        <v>0</v>
      </c>
      <c r="AA9" s="118">
        <v>0</v>
      </c>
      <c r="AB9" s="118">
        <v>0</v>
      </c>
      <c r="AC9" s="118">
        <v>0</v>
      </c>
      <c r="AD9" s="118">
        <v>0</v>
      </c>
      <c r="AE9" s="118">
        <v>0</v>
      </c>
      <c r="AF9" s="118">
        <v>0</v>
      </c>
      <c r="AG9" s="118">
        <v>0</v>
      </c>
      <c r="AH9" s="118">
        <v>0</v>
      </c>
      <c r="AI9" s="118">
        <v>0</v>
      </c>
      <c r="AJ9" s="118">
        <v>0</v>
      </c>
      <c r="AK9" s="118">
        <v>0</v>
      </c>
      <c r="AL9" s="118">
        <v>0</v>
      </c>
      <c r="AM9" s="118">
        <v>242</v>
      </c>
      <c r="AN9" s="118">
        <v>308.68902300000002</v>
      </c>
      <c r="AO9" s="118">
        <v>339.58818600000001</v>
      </c>
      <c r="AP9" s="118">
        <v>479</v>
      </c>
      <c r="AQ9" s="118">
        <v>553.34</v>
      </c>
      <c r="AR9" s="118">
        <v>0</v>
      </c>
      <c r="AS9" s="118">
        <v>0</v>
      </c>
      <c r="AT9" s="118">
        <v>0</v>
      </c>
      <c r="AU9" s="118">
        <v>0</v>
      </c>
      <c r="AV9" s="118">
        <v>0</v>
      </c>
      <c r="AW9" s="118">
        <v>0</v>
      </c>
      <c r="AX9" s="118">
        <v>0</v>
      </c>
    </row>
    <row r="10" spans="1:50" ht="14.25">
      <c r="A10" s="117"/>
      <c r="B10" s="117"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0</v>
      </c>
      <c r="T10" s="118">
        <v>0</v>
      </c>
      <c r="U10" s="118">
        <v>0</v>
      </c>
      <c r="V10" s="118">
        <v>0</v>
      </c>
      <c r="W10" s="118">
        <v>0</v>
      </c>
      <c r="X10" s="118">
        <v>0</v>
      </c>
      <c r="Y10" s="118">
        <v>0</v>
      </c>
      <c r="Z10" s="118">
        <v>0</v>
      </c>
      <c r="AA10" s="118">
        <v>0</v>
      </c>
      <c r="AB10" s="118">
        <v>0</v>
      </c>
      <c r="AC10" s="118">
        <v>0</v>
      </c>
      <c r="AD10" s="118">
        <v>0</v>
      </c>
      <c r="AE10" s="118">
        <v>0</v>
      </c>
      <c r="AF10" s="118">
        <v>0</v>
      </c>
      <c r="AG10" s="118">
        <v>0</v>
      </c>
      <c r="AH10" s="118">
        <v>0</v>
      </c>
      <c r="AI10" s="118">
        <v>0</v>
      </c>
      <c r="AJ10" s="118">
        <v>0</v>
      </c>
      <c r="AK10" s="118">
        <v>0</v>
      </c>
      <c r="AL10" s="118">
        <v>0</v>
      </c>
      <c r="AM10" s="118">
        <v>205</v>
      </c>
      <c r="AN10" s="118">
        <v>204.86950400000001</v>
      </c>
      <c r="AO10" s="118">
        <v>199.783511</v>
      </c>
      <c r="AP10" s="118">
        <v>359</v>
      </c>
      <c r="AQ10" s="118">
        <v>432.65208100000001</v>
      </c>
      <c r="AR10" s="118">
        <v>0</v>
      </c>
      <c r="AS10" s="118">
        <v>0</v>
      </c>
      <c r="AT10" s="118">
        <v>0</v>
      </c>
      <c r="AU10" s="118">
        <v>0</v>
      </c>
      <c r="AV10" s="118">
        <v>0</v>
      </c>
      <c r="AW10" s="118">
        <v>0</v>
      </c>
      <c r="AX10" s="118">
        <v>0</v>
      </c>
    </row>
    <row r="11" spans="1:50" ht="13.35" customHeight="1">
      <c r="A11" s="119"/>
      <c r="B11" s="117" t="s">
        <v>451</v>
      </c>
      <c r="C11" s="118">
        <v>1185.4977936499999</v>
      </c>
      <c r="D11" s="118">
        <v>1180.36238585</v>
      </c>
      <c r="E11" s="118">
        <v>1990.8774100999999</v>
      </c>
      <c r="F11" s="118">
        <v>2341.4619367</v>
      </c>
      <c r="G11" s="118">
        <v>3447.7144863499998</v>
      </c>
      <c r="H11" s="118">
        <v>4276.7823109999999</v>
      </c>
      <c r="I11" s="118">
        <v>3098.0421154000001</v>
      </c>
      <c r="J11" s="118">
        <v>2804.4860515999999</v>
      </c>
      <c r="K11" s="118">
        <v>2292.7522645499998</v>
      </c>
      <c r="L11" s="118">
        <v>2343.0400440499998</v>
      </c>
      <c r="M11" s="118">
        <v>1914.8778843999999</v>
      </c>
      <c r="N11" s="118">
        <v>1582.6412854999999</v>
      </c>
      <c r="O11" s="118">
        <v>1621.8198851</v>
      </c>
      <c r="P11" s="118">
        <v>1106.9034420999999</v>
      </c>
      <c r="Q11" s="118">
        <v>987.45794739999997</v>
      </c>
      <c r="R11" s="118">
        <v>881.01427260000003</v>
      </c>
      <c r="S11" s="118">
        <v>872.2156291</v>
      </c>
      <c r="T11" s="118">
        <v>900.98240005999992</v>
      </c>
      <c r="U11" s="118">
        <v>863.50748639999995</v>
      </c>
      <c r="V11" s="118">
        <v>708.04531179999992</v>
      </c>
      <c r="W11" s="118">
        <v>680.36700771000005</v>
      </c>
      <c r="X11" s="118">
        <v>855.42296779999992</v>
      </c>
      <c r="Y11" s="118">
        <v>940.37923000000001</v>
      </c>
      <c r="Z11" s="118">
        <v>1042.0994631999999</v>
      </c>
      <c r="AA11" s="118">
        <v>1023.755628</v>
      </c>
      <c r="AB11" s="118">
        <v>1020.306134</v>
      </c>
      <c r="AC11" s="118">
        <v>1004.869272</v>
      </c>
      <c r="AD11" s="118">
        <v>1013.873992</v>
      </c>
      <c r="AE11" s="118">
        <v>1156.4138780000001</v>
      </c>
      <c r="AF11" s="118">
        <v>1128.6276780000001</v>
      </c>
      <c r="AG11" s="118">
        <v>1310.439048</v>
      </c>
      <c r="AH11" s="118">
        <v>1601.468048</v>
      </c>
      <c r="AI11" s="118">
        <v>1960.1590000000001</v>
      </c>
      <c r="AJ11" s="118">
        <v>2274.36</v>
      </c>
      <c r="AK11" s="118">
        <v>2448.0700000000002</v>
      </c>
      <c r="AL11" s="118">
        <v>2610.0230000000001</v>
      </c>
      <c r="AM11" s="118">
        <v>2726.78</v>
      </c>
      <c r="AN11" s="118">
        <v>2837.2130000000002</v>
      </c>
      <c r="AO11" s="118">
        <v>3439.127</v>
      </c>
      <c r="AP11" s="118">
        <v>7740.76</v>
      </c>
      <c r="AQ11" s="118">
        <v>9829.9280450000006</v>
      </c>
      <c r="AR11" s="118">
        <v>10054.531622459999</v>
      </c>
      <c r="AS11" s="118">
        <v>11667.140394</v>
      </c>
      <c r="AT11" s="118">
        <v>12005.67539011</v>
      </c>
      <c r="AU11" s="118">
        <v>12354.919361</v>
      </c>
      <c r="AV11" s="118">
        <v>12627.164917</v>
      </c>
      <c r="AW11" s="118">
        <v>12044.73547657</v>
      </c>
      <c r="AX11" s="118">
        <v>12722.77718178</v>
      </c>
    </row>
    <row r="12" spans="1:50" s="125" customFormat="1" ht="15">
      <c r="A12" s="201"/>
      <c r="B12" s="201" t="s">
        <v>158</v>
      </c>
      <c r="C12" s="202">
        <v>1350.0977936499999</v>
      </c>
      <c r="D12" s="202">
        <v>1357.69938585</v>
      </c>
      <c r="E12" s="202">
        <v>2201.1774101000001</v>
      </c>
      <c r="F12" s="202">
        <v>2599.3509367000001</v>
      </c>
      <c r="G12" s="202">
        <v>4035.2674863499997</v>
      </c>
      <c r="H12" s="202">
        <v>5462.7803110000004</v>
      </c>
      <c r="I12" s="202">
        <v>4857.2791154000006</v>
      </c>
      <c r="J12" s="202">
        <v>4638.6190515999997</v>
      </c>
      <c r="K12" s="202">
        <v>4167.2102645499999</v>
      </c>
      <c r="L12" s="202">
        <v>5115.0820440500001</v>
      </c>
      <c r="M12" s="202">
        <v>4743.1359093999999</v>
      </c>
      <c r="N12" s="202">
        <v>4327.0807584999993</v>
      </c>
      <c r="O12" s="202">
        <v>4468.1870820999993</v>
      </c>
      <c r="P12" s="202">
        <v>4317.0807650999996</v>
      </c>
      <c r="Q12" s="202">
        <v>4491.0060833999996</v>
      </c>
      <c r="R12" s="202">
        <v>4965.6963646000004</v>
      </c>
      <c r="S12" s="202">
        <v>4797.9244720999995</v>
      </c>
      <c r="T12" s="202">
        <v>5142.6910650600003</v>
      </c>
      <c r="U12" s="202">
        <v>5819.9134893999999</v>
      </c>
      <c r="V12" s="202">
        <v>5994.3279548</v>
      </c>
      <c r="W12" s="202">
        <v>6132.3920287099991</v>
      </c>
      <c r="X12" s="202">
        <v>7230.0788568000007</v>
      </c>
      <c r="Y12" s="202">
        <v>7767.2714099999994</v>
      </c>
      <c r="Z12" s="202">
        <v>7351.7165932000007</v>
      </c>
      <c r="AA12" s="202">
        <v>7198.1484559999999</v>
      </c>
      <c r="AB12" s="202">
        <v>7139.2310350000007</v>
      </c>
      <c r="AC12" s="202">
        <v>7399.864176</v>
      </c>
      <c r="AD12" s="202">
        <v>7977.9750739999999</v>
      </c>
      <c r="AE12" s="202">
        <v>9027.8021829999998</v>
      </c>
      <c r="AF12" s="202">
        <v>8981.0867610000005</v>
      </c>
      <c r="AG12" s="202">
        <v>9927.5852319999995</v>
      </c>
      <c r="AH12" s="202">
        <v>12322.190387999999</v>
      </c>
      <c r="AI12" s="202">
        <v>14392.840900000001</v>
      </c>
      <c r="AJ12" s="202">
        <v>15807.620867000001</v>
      </c>
      <c r="AK12" s="202">
        <v>16433.834701</v>
      </c>
      <c r="AL12" s="202">
        <v>16146.613068482442</v>
      </c>
      <c r="AM12" s="202">
        <v>16826.290529000002</v>
      </c>
      <c r="AN12" s="202">
        <v>18862.528273000004</v>
      </c>
      <c r="AO12" s="202">
        <v>23090.714338000002</v>
      </c>
      <c r="AP12" s="202">
        <v>39369.943273999997</v>
      </c>
      <c r="AQ12" s="202">
        <v>47311.293423999989</v>
      </c>
      <c r="AR12" s="202">
        <v>44365.303646460001</v>
      </c>
      <c r="AS12" s="202">
        <v>44461.136984000004</v>
      </c>
      <c r="AT12" s="202">
        <v>44215.30743311</v>
      </c>
      <c r="AU12" s="202">
        <v>43714.518599999996</v>
      </c>
      <c r="AV12" s="202">
        <v>41919.218630000003</v>
      </c>
      <c r="AW12" s="202">
        <v>39671.748704569996</v>
      </c>
      <c r="AX12" s="202">
        <v>41688.326938949998</v>
      </c>
    </row>
    <row r="13" spans="1:50" ht="15">
      <c r="A13" s="201" t="s">
        <v>170</v>
      </c>
      <c r="B13" s="201"/>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row>
    <row r="14" spans="1:50" ht="14.25">
      <c r="B14" s="117" t="s">
        <v>39</v>
      </c>
      <c r="C14" s="210">
        <v>240.541</v>
      </c>
      <c r="D14" s="210">
        <v>311.96499999999997</v>
      </c>
      <c r="E14" s="210">
        <v>397.74900000000002</v>
      </c>
      <c r="F14" s="210">
        <v>433</v>
      </c>
      <c r="G14" s="210">
        <v>440</v>
      </c>
      <c r="H14" s="210">
        <v>460</v>
      </c>
      <c r="I14" s="210">
        <v>559.48699999999997</v>
      </c>
      <c r="J14" s="210">
        <v>614.86800000000005</v>
      </c>
      <c r="K14" s="210">
        <v>640.4</v>
      </c>
      <c r="L14" s="210">
        <v>650.80200000000002</v>
      </c>
      <c r="M14" s="210">
        <v>693.52</v>
      </c>
      <c r="N14" s="210">
        <v>580.18799999999999</v>
      </c>
      <c r="O14" s="210">
        <v>596.83900000000006</v>
      </c>
      <c r="P14" s="210">
        <v>682.02700000000004</v>
      </c>
      <c r="Q14" s="210">
        <v>677.21600000000001</v>
      </c>
      <c r="R14" s="210">
        <v>703</v>
      </c>
      <c r="S14" s="210">
        <v>763.47500000000002</v>
      </c>
      <c r="T14" s="210">
        <v>805.19</v>
      </c>
      <c r="U14" s="210">
        <v>873.73</v>
      </c>
      <c r="V14" s="210">
        <v>902.52099999999996</v>
      </c>
      <c r="W14" s="210">
        <v>870.399</v>
      </c>
      <c r="X14" s="210">
        <v>867.8</v>
      </c>
      <c r="Y14" s="210">
        <v>891.68100000000004</v>
      </c>
      <c r="Z14" s="210">
        <v>918.66099999999994</v>
      </c>
      <c r="AA14" s="210">
        <v>970.95699999999999</v>
      </c>
      <c r="AB14" s="210">
        <v>1029</v>
      </c>
      <c r="AC14" s="210">
        <v>1021.7</v>
      </c>
      <c r="AD14" s="210">
        <v>1062</v>
      </c>
      <c r="AE14" s="210">
        <v>1070.002</v>
      </c>
      <c r="AF14" s="210">
        <v>1100.7</v>
      </c>
      <c r="AG14" s="210">
        <v>1144.442</v>
      </c>
      <c r="AH14" s="210">
        <v>1239.171</v>
      </c>
      <c r="AI14" s="210">
        <v>1460.2070000000001</v>
      </c>
      <c r="AJ14" s="210">
        <v>1638.502</v>
      </c>
      <c r="AK14" s="210">
        <v>1651.76</v>
      </c>
      <c r="AL14" s="210">
        <v>1593.5160000000001</v>
      </c>
      <c r="AM14" s="210">
        <v>1618.1849999999999</v>
      </c>
      <c r="AN14" s="210">
        <v>1383.44</v>
      </c>
      <c r="AO14" s="210">
        <v>961.12900000000002</v>
      </c>
      <c r="AP14" s="210">
        <v>818.30600000000004</v>
      </c>
      <c r="AQ14" s="210">
        <v>856.78899999999999</v>
      </c>
      <c r="AR14" s="210">
        <v>948.51199999999994</v>
      </c>
      <c r="AS14" s="210">
        <v>1010.264</v>
      </c>
      <c r="AT14" s="210">
        <v>1171.5129999999999</v>
      </c>
      <c r="AU14" s="210">
        <v>1160.3520000000001</v>
      </c>
      <c r="AV14" s="210">
        <v>1045.3130000000001</v>
      </c>
      <c r="AW14" s="210">
        <v>886.26800000000003</v>
      </c>
      <c r="AX14" s="210">
        <v>802.78377075009473</v>
      </c>
    </row>
    <row r="15" spans="1:50" ht="14.25">
      <c r="B15" s="122" t="s">
        <v>160</v>
      </c>
      <c r="C15" s="210">
        <v>888.73526500000003</v>
      </c>
      <c r="D15" s="210">
        <v>1115.5159880000001</v>
      </c>
      <c r="E15" s="210">
        <v>1025.32906</v>
      </c>
      <c r="F15" s="210">
        <v>997.30981999999995</v>
      </c>
      <c r="G15" s="210">
        <v>1136.5304180000001</v>
      </c>
      <c r="H15" s="210">
        <v>1109.3867789999999</v>
      </c>
      <c r="I15" s="210">
        <v>1160.1716510000001</v>
      </c>
      <c r="J15" s="210">
        <v>1520.919365</v>
      </c>
      <c r="K15" s="210">
        <v>2066.4189409999999</v>
      </c>
      <c r="L15" s="210">
        <v>3437.6104930000001</v>
      </c>
      <c r="M15" s="210">
        <v>5428.8724339999999</v>
      </c>
      <c r="N15" s="210">
        <v>6260.4367890000003</v>
      </c>
      <c r="O15" s="210">
        <v>5688.9357030000001</v>
      </c>
      <c r="P15" s="210">
        <v>6356.9329369999996</v>
      </c>
      <c r="Q15" s="210">
        <v>7130.4354039999998</v>
      </c>
      <c r="R15" s="210">
        <v>7292.0500270000002</v>
      </c>
      <c r="S15" s="210">
        <v>7294.0012150000002</v>
      </c>
      <c r="T15" s="210">
        <v>7984.5809250000002</v>
      </c>
      <c r="U15" s="210">
        <v>8159.8776619999999</v>
      </c>
      <c r="V15" s="210">
        <v>8325.1790070000006</v>
      </c>
      <c r="W15" s="210">
        <v>8757.6135075978109</v>
      </c>
      <c r="X15" s="210">
        <v>9461.1286136170202</v>
      </c>
      <c r="Y15" s="210">
        <v>9576.4508315640105</v>
      </c>
      <c r="Z15" s="210">
        <v>12396.135857118379</v>
      </c>
      <c r="AA15" s="210">
        <v>13630.021083931648</v>
      </c>
      <c r="AB15" s="210">
        <v>15035.483747</v>
      </c>
      <c r="AC15" s="210">
        <v>15984.130209000001</v>
      </c>
      <c r="AD15" s="210">
        <v>16118.515039</v>
      </c>
      <c r="AE15" s="210">
        <v>16308.900801</v>
      </c>
      <c r="AF15" s="210">
        <v>16189.928151</v>
      </c>
      <c r="AG15" s="210">
        <v>16382.713129</v>
      </c>
      <c r="AH15" s="210">
        <v>17391.284070000002</v>
      </c>
      <c r="AI15" s="210">
        <v>19530.213320999999</v>
      </c>
      <c r="AJ15" s="210">
        <v>22039.186315999999</v>
      </c>
      <c r="AK15" s="210">
        <v>23825.598169000001</v>
      </c>
      <c r="AL15" s="210">
        <v>24439.959961</v>
      </c>
      <c r="AM15" s="210">
        <v>25013.912016999999</v>
      </c>
      <c r="AN15" s="210">
        <v>29097.973946999999</v>
      </c>
      <c r="AO15" s="210">
        <v>33028.584770000001</v>
      </c>
      <c r="AP15" s="210">
        <v>38070.052814000002</v>
      </c>
      <c r="AQ15" s="210">
        <v>40611.452138000001</v>
      </c>
      <c r="AR15" s="210">
        <v>40574.518829000001</v>
      </c>
      <c r="AS15" s="210">
        <v>27800.701695</v>
      </c>
      <c r="AT15" s="210">
        <v>26442.801448999999</v>
      </c>
      <c r="AU15" s="210">
        <v>24661.724006</v>
      </c>
      <c r="AV15" s="210">
        <v>22954.854305000001</v>
      </c>
      <c r="AW15" s="210">
        <v>21653.954289000001</v>
      </c>
      <c r="AX15" s="210">
        <v>21004.840112974754</v>
      </c>
    </row>
    <row r="16" spans="1:50" ht="14.25">
      <c r="B16" s="122" t="s">
        <v>161</v>
      </c>
      <c r="C16" s="210">
        <v>0</v>
      </c>
      <c r="D16" s="210">
        <v>0</v>
      </c>
      <c r="E16" s="210">
        <v>0</v>
      </c>
      <c r="F16" s="210">
        <v>0</v>
      </c>
      <c r="G16" s="210">
        <v>0</v>
      </c>
      <c r="H16" s="210">
        <v>0</v>
      </c>
      <c r="I16" s="210">
        <v>0</v>
      </c>
      <c r="J16" s="210">
        <v>0</v>
      </c>
      <c r="K16" s="210">
        <v>0</v>
      </c>
      <c r="L16" s="210">
        <v>0</v>
      </c>
      <c r="M16" s="210">
        <v>0</v>
      </c>
      <c r="N16" s="210">
        <v>0</v>
      </c>
      <c r="O16" s="210">
        <v>0</v>
      </c>
      <c r="P16" s="210">
        <v>0</v>
      </c>
      <c r="Q16" s="210">
        <v>0</v>
      </c>
      <c r="R16" s="210">
        <v>0</v>
      </c>
      <c r="S16" s="210">
        <v>0</v>
      </c>
      <c r="T16" s="210">
        <v>0</v>
      </c>
      <c r="U16" s="210">
        <v>0</v>
      </c>
      <c r="V16" s="210">
        <v>0</v>
      </c>
      <c r="W16" s="210">
        <v>0</v>
      </c>
      <c r="X16" s="210">
        <v>0</v>
      </c>
      <c r="Y16" s="210">
        <v>274.69279899999998</v>
      </c>
      <c r="Z16" s="210">
        <v>1726.990448</v>
      </c>
      <c r="AA16" s="210">
        <v>6229.4822680574034</v>
      </c>
      <c r="AB16" s="210">
        <v>7747.7710520000001</v>
      </c>
      <c r="AC16" s="210">
        <v>9136.6580620000004</v>
      </c>
      <c r="AD16" s="210">
        <v>10174.475408</v>
      </c>
      <c r="AE16" s="210">
        <v>10900.190801999999</v>
      </c>
      <c r="AF16" s="210">
        <v>12166.118332</v>
      </c>
      <c r="AG16" s="210">
        <v>13107.688574</v>
      </c>
      <c r="AH16" s="210">
        <v>14681.040297</v>
      </c>
      <c r="AI16" s="210">
        <v>16996.219073</v>
      </c>
      <c r="AJ16" s="210">
        <v>19599.153845000001</v>
      </c>
      <c r="AK16" s="210">
        <v>21845.065827999999</v>
      </c>
      <c r="AL16" s="210">
        <v>23608.854858999999</v>
      </c>
      <c r="AM16" s="210">
        <v>24348.796128999998</v>
      </c>
      <c r="AN16" s="210">
        <v>27389.620944999999</v>
      </c>
      <c r="AO16" s="210">
        <v>40424.222253</v>
      </c>
      <c r="AP16" s="210">
        <v>46567.573505</v>
      </c>
      <c r="AQ16" s="210">
        <v>47181.347657999999</v>
      </c>
      <c r="AR16" s="210">
        <v>46957.459363000002</v>
      </c>
      <c r="AS16" s="210">
        <v>56494.186156999996</v>
      </c>
      <c r="AT16" s="210">
        <v>55324.911364</v>
      </c>
      <c r="AU16" s="210">
        <v>52728.546520000004</v>
      </c>
      <c r="AV16" s="210">
        <v>50723.326712000002</v>
      </c>
      <c r="AW16" s="210">
        <v>49918.993818000003</v>
      </c>
      <c r="AX16" s="210">
        <v>48958.69168655017</v>
      </c>
    </row>
    <row r="17" spans="1:51" ht="14.25">
      <c r="B17" s="122" t="s">
        <v>162</v>
      </c>
      <c r="C17" s="210">
        <v>0</v>
      </c>
      <c r="D17" s="210">
        <v>0</v>
      </c>
      <c r="E17" s="210">
        <v>0</v>
      </c>
      <c r="F17" s="210">
        <v>0</v>
      </c>
      <c r="G17" s="210">
        <v>0</v>
      </c>
      <c r="H17" s="210">
        <v>0</v>
      </c>
      <c r="I17" s="210">
        <v>0</v>
      </c>
      <c r="J17" s="210">
        <v>0</v>
      </c>
      <c r="K17" s="210">
        <v>0</v>
      </c>
      <c r="L17" s="210">
        <v>0</v>
      </c>
      <c r="M17" s="210">
        <v>2.0059670000000001</v>
      </c>
      <c r="N17" s="210">
        <v>46.435726000000003</v>
      </c>
      <c r="O17" s="210">
        <v>102.290019</v>
      </c>
      <c r="P17" s="210">
        <v>144.49568199999999</v>
      </c>
      <c r="Q17" s="210">
        <v>209.27029200000001</v>
      </c>
      <c r="R17" s="210">
        <v>208.50473400000001</v>
      </c>
      <c r="S17" s="210">
        <v>216.86186900000001</v>
      </c>
      <c r="T17" s="210">
        <v>375.69083000000001</v>
      </c>
      <c r="U17" s="210">
        <v>560.63269300000002</v>
      </c>
      <c r="V17" s="210">
        <v>696.47166600000003</v>
      </c>
      <c r="W17" s="210">
        <v>824.28853500000002</v>
      </c>
      <c r="X17" s="210">
        <v>1004.177631</v>
      </c>
      <c r="Y17" s="210">
        <v>1102.0750410000001</v>
      </c>
      <c r="Z17" s="210">
        <v>1315.689404</v>
      </c>
      <c r="AA17" s="210">
        <v>1584.5487094947382</v>
      </c>
      <c r="AB17" s="210">
        <v>2064.8559949999999</v>
      </c>
      <c r="AC17" s="210">
        <v>2362.2952</v>
      </c>
      <c r="AD17" s="210">
        <v>2677.5621609999998</v>
      </c>
      <c r="AE17" s="210">
        <v>2956.7343559999999</v>
      </c>
      <c r="AF17" s="210">
        <v>3285.2421039999999</v>
      </c>
      <c r="AG17" s="210">
        <v>3691.2633080000001</v>
      </c>
      <c r="AH17" s="210">
        <v>4122.0504570000003</v>
      </c>
      <c r="AI17" s="210">
        <v>4864.0767750000005</v>
      </c>
      <c r="AJ17" s="210">
        <v>6232.7643749999997</v>
      </c>
      <c r="AK17" s="210">
        <v>7363.0974809999998</v>
      </c>
      <c r="AL17" s="210">
        <v>8183.361527</v>
      </c>
      <c r="AM17" s="210">
        <v>8130.7850010000002</v>
      </c>
      <c r="AN17" s="210">
        <v>7694.7759020000003</v>
      </c>
      <c r="AO17" s="210">
        <v>7688.170384</v>
      </c>
      <c r="AP17" s="210">
        <v>8902.8164620000007</v>
      </c>
      <c r="AQ17" s="210">
        <v>10591.442356</v>
      </c>
      <c r="AR17" s="210">
        <v>11076.472408</v>
      </c>
      <c r="AS17" s="210">
        <v>9821.1706630000008</v>
      </c>
      <c r="AT17" s="210">
        <v>10283.530865000001</v>
      </c>
      <c r="AU17" s="210">
        <v>10716.397419999999</v>
      </c>
      <c r="AV17" s="210">
        <v>11961.759368999999</v>
      </c>
      <c r="AW17" s="210">
        <v>12567.406548000001</v>
      </c>
      <c r="AX17" s="210">
        <v>12816.815444316608</v>
      </c>
    </row>
    <row r="18" spans="1:51" ht="14.25">
      <c r="B18" s="122" t="s">
        <v>163</v>
      </c>
      <c r="C18" s="210">
        <v>0</v>
      </c>
      <c r="D18" s="210">
        <v>0</v>
      </c>
      <c r="E18" s="210">
        <v>0</v>
      </c>
      <c r="F18" s="210">
        <v>0</v>
      </c>
      <c r="G18" s="210">
        <v>0</v>
      </c>
      <c r="H18" s="210">
        <v>0</v>
      </c>
      <c r="I18" s="210">
        <v>0</v>
      </c>
      <c r="J18" s="210">
        <v>0</v>
      </c>
      <c r="K18" s="210">
        <v>0</v>
      </c>
      <c r="L18" s="210">
        <v>0</v>
      </c>
      <c r="M18" s="210">
        <v>0</v>
      </c>
      <c r="N18" s="210">
        <v>0</v>
      </c>
      <c r="O18" s="210">
        <v>0</v>
      </c>
      <c r="P18" s="210">
        <v>0</v>
      </c>
      <c r="Q18" s="210">
        <v>0</v>
      </c>
      <c r="R18" s="210">
        <v>0</v>
      </c>
      <c r="S18" s="210">
        <v>0</v>
      </c>
      <c r="T18" s="210">
        <v>0</v>
      </c>
      <c r="U18" s="210">
        <v>0</v>
      </c>
      <c r="V18" s="210">
        <v>0</v>
      </c>
      <c r="W18" s="210">
        <v>0</v>
      </c>
      <c r="X18" s="210">
        <v>0</v>
      </c>
      <c r="Y18" s="210">
        <v>0</v>
      </c>
      <c r="Z18" s="210">
        <v>0</v>
      </c>
      <c r="AA18" s="210">
        <v>0</v>
      </c>
      <c r="AB18" s="210">
        <v>0</v>
      </c>
      <c r="AC18" s="210">
        <v>0</v>
      </c>
      <c r="AD18" s="210">
        <v>0</v>
      </c>
      <c r="AE18" s="210">
        <v>0</v>
      </c>
      <c r="AF18" s="210">
        <v>0</v>
      </c>
      <c r="AG18" s="210">
        <v>0</v>
      </c>
      <c r="AH18" s="210">
        <v>0</v>
      </c>
      <c r="AI18" s="210">
        <v>0</v>
      </c>
      <c r="AJ18" s="210">
        <v>0</v>
      </c>
      <c r="AK18" s="210">
        <v>0</v>
      </c>
      <c r="AL18" s="210">
        <v>0</v>
      </c>
      <c r="AM18" s="210">
        <v>2090.5302809999998</v>
      </c>
      <c r="AN18" s="210">
        <v>3078.9312920000002</v>
      </c>
      <c r="AO18" s="210">
        <v>4326.5579109999999</v>
      </c>
      <c r="AP18" s="210">
        <v>5684.0968810000004</v>
      </c>
      <c r="AQ18" s="210">
        <v>6959.2758709999998</v>
      </c>
      <c r="AR18" s="210">
        <v>7479.4088380000003</v>
      </c>
      <c r="AS18" s="210">
        <v>7603.7954060000002</v>
      </c>
      <c r="AT18" s="210">
        <v>8107.8260010000004</v>
      </c>
      <c r="AU18" s="210">
        <v>8350.9492900000005</v>
      </c>
      <c r="AV18" s="210">
        <v>8842.9630479999996</v>
      </c>
      <c r="AW18" s="210">
        <v>9645.3413870000004</v>
      </c>
      <c r="AX18" s="210">
        <v>10319.414332746943</v>
      </c>
    </row>
    <row r="19" spans="1:51" s="125" customFormat="1" ht="15">
      <c r="A19" s="201"/>
      <c r="B19" s="201" t="s">
        <v>164</v>
      </c>
      <c r="C19" s="202">
        <v>1129.276265</v>
      </c>
      <c r="D19" s="202">
        <v>1427.480988</v>
      </c>
      <c r="E19" s="202">
        <v>1423.0780600000001</v>
      </c>
      <c r="F19" s="202">
        <v>1430.3098199999999</v>
      </c>
      <c r="G19" s="202">
        <v>1576.5304180000001</v>
      </c>
      <c r="H19" s="202">
        <v>1569.3867789999999</v>
      </c>
      <c r="I19" s="202">
        <v>1719.6586510000002</v>
      </c>
      <c r="J19" s="202">
        <v>2135.7873650000001</v>
      </c>
      <c r="K19" s="202">
        <v>2706.818941</v>
      </c>
      <c r="L19" s="202">
        <v>4088.4124930000003</v>
      </c>
      <c r="M19" s="202">
        <v>6124.3984009999995</v>
      </c>
      <c r="N19" s="202">
        <v>6887.0605150000001</v>
      </c>
      <c r="O19" s="202">
        <v>6388.0647220000001</v>
      </c>
      <c r="P19" s="202">
        <v>7183.4556189999994</v>
      </c>
      <c r="Q19" s="202">
        <v>8016.9216960000003</v>
      </c>
      <c r="R19" s="202">
        <v>8203.5547609999994</v>
      </c>
      <c r="S19" s="202">
        <v>8274.3380840000009</v>
      </c>
      <c r="T19" s="202">
        <v>9165.4617550000003</v>
      </c>
      <c r="U19" s="202">
        <v>9594.2403549999999</v>
      </c>
      <c r="V19" s="202">
        <v>9924.1716730000007</v>
      </c>
      <c r="W19" s="202">
        <v>10452.30104259781</v>
      </c>
      <c r="X19" s="202">
        <v>11333.10624461702</v>
      </c>
      <c r="Y19" s="202">
        <v>11844.899671564011</v>
      </c>
      <c r="Z19" s="202">
        <v>16357.47670911838</v>
      </c>
      <c r="AA19" s="202">
        <v>22415.00906148379</v>
      </c>
      <c r="AB19" s="202">
        <v>25877.110794</v>
      </c>
      <c r="AC19" s="202">
        <v>28504.783471000002</v>
      </c>
      <c r="AD19" s="202">
        <v>30032.552607999998</v>
      </c>
      <c r="AE19" s="202">
        <v>31235.827959000002</v>
      </c>
      <c r="AF19" s="202">
        <v>32741.988587000003</v>
      </c>
      <c r="AG19" s="202">
        <v>34326.107011</v>
      </c>
      <c r="AH19" s="202">
        <v>37433.545823999993</v>
      </c>
      <c r="AI19" s="202">
        <v>42850.716168999999</v>
      </c>
      <c r="AJ19" s="202">
        <v>49509.606535999999</v>
      </c>
      <c r="AK19" s="202">
        <v>54685.521477999995</v>
      </c>
      <c r="AL19" s="202">
        <v>57825.692347000004</v>
      </c>
      <c r="AM19" s="202">
        <v>61202.208427999998</v>
      </c>
      <c r="AN19" s="202">
        <v>68644.742085999984</v>
      </c>
      <c r="AO19" s="202">
        <v>86428.664317999996</v>
      </c>
      <c r="AP19" s="202">
        <v>100042.84566200001</v>
      </c>
      <c r="AQ19" s="202">
        <v>106200.307023</v>
      </c>
      <c r="AR19" s="202">
        <v>107036.371438</v>
      </c>
      <c r="AS19" s="202">
        <v>102730.117921</v>
      </c>
      <c r="AT19" s="202">
        <v>101330.582679</v>
      </c>
      <c r="AU19" s="202">
        <v>97617.969236000004</v>
      </c>
      <c r="AV19" s="202">
        <v>95528.216434000002</v>
      </c>
      <c r="AW19" s="202">
        <v>94671.964042000007</v>
      </c>
      <c r="AX19" s="202">
        <v>93902.545347338571</v>
      </c>
    </row>
    <row r="20" spans="1:51" ht="15">
      <c r="A20" s="201" t="s">
        <v>165</v>
      </c>
      <c r="C20" s="210">
        <v>146.53899999999999</v>
      </c>
      <c r="D20" s="210">
        <v>312.69200000000001</v>
      </c>
      <c r="E20" s="210">
        <v>272.17500000000001</v>
      </c>
      <c r="F20" s="210">
        <v>270.2</v>
      </c>
      <c r="G20" s="210">
        <v>269.7</v>
      </c>
      <c r="H20" s="210">
        <v>419.3</v>
      </c>
      <c r="I20" s="210">
        <v>389.3</v>
      </c>
      <c r="J20" s="210">
        <v>389.3</v>
      </c>
      <c r="K20" s="210">
        <v>433.80200000000002</v>
      </c>
      <c r="L20" s="210">
        <v>547.02300000000002</v>
      </c>
      <c r="M20" s="210">
        <v>547.72199999999998</v>
      </c>
      <c r="N20" s="210">
        <v>545.99900000000002</v>
      </c>
      <c r="O20" s="210">
        <v>523.91</v>
      </c>
      <c r="P20" s="210">
        <v>584.04300000000001</v>
      </c>
      <c r="Q20" s="210">
        <v>553.45600000000002</v>
      </c>
      <c r="R20" s="210">
        <v>590.399</v>
      </c>
      <c r="S20" s="210">
        <v>563.95699999999999</v>
      </c>
      <c r="T20" s="210">
        <v>590.94200000000001</v>
      </c>
      <c r="U20" s="210">
        <v>588.24800000000005</v>
      </c>
      <c r="V20" s="210">
        <v>608.99699999999996</v>
      </c>
      <c r="W20" s="210">
        <v>600.99900000000002</v>
      </c>
      <c r="X20" s="210">
        <v>594.49900000000002</v>
      </c>
      <c r="Y20" s="210">
        <v>614.79700000000003</v>
      </c>
      <c r="Z20" s="210">
        <v>616.50599999999997</v>
      </c>
      <c r="AA20" s="210">
        <v>615.78700000000003</v>
      </c>
      <c r="AB20" s="210">
        <v>614.91999999999996</v>
      </c>
      <c r="AC20" s="210">
        <v>614.96299999999997</v>
      </c>
      <c r="AD20" s="210">
        <v>814.63800000000003</v>
      </c>
      <c r="AE20" s="210">
        <v>814.61800000000005</v>
      </c>
      <c r="AF20" s="210">
        <v>850.12199999999996</v>
      </c>
      <c r="AG20" s="210">
        <v>930.35199999999998</v>
      </c>
      <c r="AH20" s="210">
        <v>1003.004</v>
      </c>
      <c r="AI20" s="210">
        <v>1005.716</v>
      </c>
      <c r="AJ20" s="210">
        <v>1000.26</v>
      </c>
      <c r="AK20" s="210">
        <v>993.87099999999998</v>
      </c>
      <c r="AL20" s="210">
        <v>983.95399999999995</v>
      </c>
      <c r="AM20" s="210">
        <v>973.98</v>
      </c>
      <c r="AN20" s="210">
        <v>973.88400000000001</v>
      </c>
      <c r="AO20" s="210">
        <v>973.96400000000006</v>
      </c>
      <c r="AP20" s="210">
        <v>972.43100000000004</v>
      </c>
      <c r="AQ20" s="210">
        <v>974.26</v>
      </c>
      <c r="AR20" s="210">
        <v>972.43100000000004</v>
      </c>
      <c r="AS20" s="210">
        <v>965.24400000000003</v>
      </c>
      <c r="AT20" s="210">
        <v>980.73199999999997</v>
      </c>
      <c r="AU20" s="210">
        <v>981.33799999999997</v>
      </c>
      <c r="AV20" s="210">
        <v>981.33799999999997</v>
      </c>
      <c r="AW20" s="210">
        <v>959.59699999999998</v>
      </c>
      <c r="AX20" s="210">
        <v>959.59699999999998</v>
      </c>
    </row>
    <row r="21" spans="1:51" ht="15">
      <c r="A21" s="203" t="s">
        <v>166</v>
      </c>
      <c r="B21" s="201"/>
      <c r="C21" s="210">
        <v>0</v>
      </c>
      <c r="D21" s="210">
        <v>0</v>
      </c>
      <c r="E21" s="210">
        <v>0</v>
      </c>
      <c r="F21" s="210">
        <v>0</v>
      </c>
      <c r="G21" s="210">
        <v>0</v>
      </c>
      <c r="H21" s="210">
        <v>0</v>
      </c>
      <c r="I21" s="210">
        <v>0</v>
      </c>
      <c r="J21" s="210">
        <v>0</v>
      </c>
      <c r="K21" s="210">
        <v>0</v>
      </c>
      <c r="L21" s="210">
        <v>0</v>
      </c>
      <c r="M21" s="210">
        <v>0</v>
      </c>
      <c r="N21" s="210">
        <v>0</v>
      </c>
      <c r="O21" s="210">
        <v>0</v>
      </c>
      <c r="P21" s="210">
        <v>0</v>
      </c>
      <c r="Q21" s="210">
        <v>0</v>
      </c>
      <c r="R21" s="210">
        <v>0</v>
      </c>
      <c r="S21" s="210">
        <v>0</v>
      </c>
      <c r="T21" s="210">
        <v>0</v>
      </c>
      <c r="U21" s="210">
        <v>0</v>
      </c>
      <c r="V21" s="210">
        <v>0</v>
      </c>
      <c r="W21" s="210">
        <v>0</v>
      </c>
      <c r="X21" s="210">
        <v>0</v>
      </c>
      <c r="Y21" s="210">
        <v>0</v>
      </c>
      <c r="Z21" s="210">
        <v>0</v>
      </c>
      <c r="AA21" s="210">
        <v>0</v>
      </c>
      <c r="AB21" s="210">
        <v>0</v>
      </c>
      <c r="AC21" s="210">
        <v>0</v>
      </c>
      <c r="AD21" s="204">
        <v>1590</v>
      </c>
      <c r="AE21" s="204">
        <v>3810</v>
      </c>
      <c r="AF21" s="204">
        <v>4480</v>
      </c>
      <c r="AG21" s="204">
        <v>4610</v>
      </c>
      <c r="AH21" s="204">
        <v>5100</v>
      </c>
      <c r="AI21" s="204">
        <v>5860</v>
      </c>
      <c r="AJ21" s="204">
        <v>6540</v>
      </c>
      <c r="AK21" s="204">
        <v>6930</v>
      </c>
      <c r="AL21" s="204">
        <v>7220</v>
      </c>
      <c r="AM21" s="204">
        <v>7480</v>
      </c>
      <c r="AN21" s="204">
        <v>7710</v>
      </c>
      <c r="AO21" s="204">
        <v>12370</v>
      </c>
      <c r="AP21" s="204">
        <v>18800</v>
      </c>
      <c r="AQ21" s="204">
        <v>21480</v>
      </c>
      <c r="AR21" s="204">
        <v>20170</v>
      </c>
      <c r="AS21" s="204">
        <v>18420</v>
      </c>
      <c r="AT21" s="204">
        <v>18470</v>
      </c>
      <c r="AU21" s="204">
        <v>18020</v>
      </c>
      <c r="AV21" s="204">
        <v>17170</v>
      </c>
      <c r="AW21" s="204">
        <v>16710</v>
      </c>
      <c r="AX21" s="204">
        <v>16990</v>
      </c>
    </row>
    <row r="22" spans="1:51" s="125" customFormat="1" ht="15">
      <c r="A22" s="201" t="s">
        <v>452</v>
      </c>
      <c r="B22" s="201"/>
      <c r="C22" s="202">
        <v>2625.9130586499996</v>
      </c>
      <c r="D22" s="202">
        <v>3097.8723738500003</v>
      </c>
      <c r="E22" s="202">
        <v>3896.4304701000001</v>
      </c>
      <c r="F22" s="202">
        <v>4299.8607566999999</v>
      </c>
      <c r="G22" s="202">
        <v>5881.4979043499998</v>
      </c>
      <c r="H22" s="202">
        <v>7451.467090000001</v>
      </c>
      <c r="I22" s="202">
        <v>6966.2377664000005</v>
      </c>
      <c r="J22" s="202">
        <v>7163.7064166</v>
      </c>
      <c r="K22" s="202">
        <v>7307.8312055499991</v>
      </c>
      <c r="L22" s="202">
        <v>9750.5175370500001</v>
      </c>
      <c r="M22" s="202">
        <v>11415.256310399998</v>
      </c>
      <c r="N22" s="202">
        <v>11760.140273499999</v>
      </c>
      <c r="O22" s="202">
        <v>11380.1618041</v>
      </c>
      <c r="P22" s="202">
        <v>12084.5793841</v>
      </c>
      <c r="Q22" s="202">
        <v>13061.383779400001</v>
      </c>
      <c r="R22" s="202">
        <v>13759.650125599999</v>
      </c>
      <c r="S22" s="202">
        <v>13636.219556100001</v>
      </c>
      <c r="T22" s="202">
        <v>14899.09482006</v>
      </c>
      <c r="U22" s="202">
        <v>16002.401844399999</v>
      </c>
      <c r="V22" s="202">
        <v>16527.496627799999</v>
      </c>
      <c r="W22" s="202">
        <v>17185.692071307811</v>
      </c>
      <c r="X22" s="202">
        <v>19157.68410141702</v>
      </c>
      <c r="Y22" s="202">
        <v>20226.968081564009</v>
      </c>
      <c r="Z22" s="202">
        <v>24325.699302318382</v>
      </c>
      <c r="AA22" s="202">
        <v>30228.944517483789</v>
      </c>
      <c r="AB22" s="202">
        <v>33631.261828999995</v>
      </c>
      <c r="AC22" s="202">
        <v>36519.610647000009</v>
      </c>
      <c r="AD22" s="202">
        <v>40415.165681999999</v>
      </c>
      <c r="AE22" s="202">
        <v>44888.248142000004</v>
      </c>
      <c r="AF22" s="202">
        <v>47053.197348000009</v>
      </c>
      <c r="AG22" s="202">
        <v>49794.044242999997</v>
      </c>
      <c r="AH22" s="202">
        <v>55858.74021199999</v>
      </c>
      <c r="AI22" s="202">
        <v>64109.273069000003</v>
      </c>
      <c r="AJ22" s="202">
        <v>72857.487402999992</v>
      </c>
      <c r="AK22" s="202">
        <v>79043.227178999994</v>
      </c>
      <c r="AL22" s="202">
        <v>82176.259415482447</v>
      </c>
      <c r="AM22" s="202">
        <v>86482.478956999999</v>
      </c>
      <c r="AN22" s="202">
        <v>96191.154358999993</v>
      </c>
      <c r="AO22" s="202">
        <v>122863.34265600001</v>
      </c>
      <c r="AP22" s="202">
        <v>159185.21993600001</v>
      </c>
      <c r="AQ22" s="202">
        <v>175965.86044700001</v>
      </c>
      <c r="AR22" s="202">
        <v>172544.10608446001</v>
      </c>
      <c r="AS22" s="202">
        <v>166576.49890500001</v>
      </c>
      <c r="AT22" s="202">
        <v>164996.62211211</v>
      </c>
      <c r="AU22" s="202">
        <v>160333.82583599997</v>
      </c>
      <c r="AV22" s="202">
        <v>155598.77306400001</v>
      </c>
      <c r="AW22" s="202">
        <v>152013.30974657001</v>
      </c>
      <c r="AX22" s="202">
        <v>153540.46928628857</v>
      </c>
    </row>
    <row r="23" spans="1:51" ht="15">
      <c r="A23" s="201"/>
      <c r="B23" s="201"/>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18"/>
      <c r="AM23" s="118"/>
      <c r="AN23" s="118"/>
      <c r="AO23" s="118"/>
      <c r="AP23" s="118"/>
      <c r="AQ23" s="118"/>
      <c r="AR23" s="118"/>
      <c r="AS23" s="118"/>
      <c r="AT23" s="118"/>
      <c r="AU23" s="118"/>
      <c r="AV23" s="118"/>
    </row>
    <row r="24" spans="1:51" ht="15">
      <c r="A24" s="117" t="s">
        <v>453</v>
      </c>
      <c r="B24" s="201"/>
      <c r="C24" s="210">
        <v>236</v>
      </c>
      <c r="D24" s="210">
        <v>274</v>
      </c>
      <c r="E24" s="210">
        <v>325</v>
      </c>
      <c r="F24" s="210">
        <v>363.88678900000002</v>
      </c>
      <c r="G24" s="210">
        <v>440.55799999999999</v>
      </c>
      <c r="H24" s="210">
        <v>508.74</v>
      </c>
      <c r="I24" s="210">
        <v>649.86800000000005</v>
      </c>
      <c r="J24" s="210">
        <v>735.447</v>
      </c>
      <c r="K24" s="210">
        <v>787.25199999999995</v>
      </c>
      <c r="L24" s="210">
        <v>862.39700000000005</v>
      </c>
      <c r="M24" s="210">
        <v>871.76599999999996</v>
      </c>
      <c r="N24" s="210">
        <v>996.32799999999997</v>
      </c>
      <c r="O24" s="210">
        <v>1096.989</v>
      </c>
      <c r="P24" s="210">
        <v>1184.3510000000001</v>
      </c>
      <c r="Q24" s="210">
        <v>1349.693</v>
      </c>
      <c r="R24" s="210">
        <v>1449.528</v>
      </c>
      <c r="S24" s="210">
        <v>1582.096</v>
      </c>
      <c r="T24" s="210">
        <v>1620.836</v>
      </c>
      <c r="U24" s="210">
        <v>1714.73</v>
      </c>
      <c r="V24" s="210">
        <v>1856.2829999999999</v>
      </c>
      <c r="W24" s="210">
        <v>1929.066</v>
      </c>
      <c r="X24" s="210">
        <v>1993.944</v>
      </c>
      <c r="Y24" s="210">
        <v>2207.634</v>
      </c>
      <c r="Z24" s="210">
        <v>2501.2750000000001</v>
      </c>
      <c r="AA24" s="210">
        <v>2859.7581420000001</v>
      </c>
      <c r="AB24" s="210">
        <v>2913.6854739999999</v>
      </c>
      <c r="AC24" s="210">
        <v>3090.74325</v>
      </c>
      <c r="AD24" s="210">
        <v>3389.2340199999999</v>
      </c>
      <c r="AE24" s="210">
        <v>3686.2429229999998</v>
      </c>
      <c r="AF24" s="210">
        <v>4150.0407459999997</v>
      </c>
      <c r="AG24" s="210">
        <v>4680.8512140000003</v>
      </c>
      <c r="AH24" s="210">
        <v>5140.5189200000004</v>
      </c>
      <c r="AI24" s="210">
        <v>5783.7495150000004</v>
      </c>
      <c r="AJ24" s="210">
        <v>6166.4164460000002</v>
      </c>
      <c r="AK24" s="210">
        <v>6684.0493340000003</v>
      </c>
      <c r="AL24" s="210">
        <v>7042.7301829999997</v>
      </c>
      <c r="AM24" s="210">
        <v>7642.2957269999997</v>
      </c>
      <c r="AN24" s="210">
        <v>8048.2005550000003</v>
      </c>
      <c r="AO24" s="210">
        <v>8563.3522470000007</v>
      </c>
      <c r="AP24" s="210">
        <v>8874.912558</v>
      </c>
      <c r="AQ24" s="210">
        <v>9242.7737429999997</v>
      </c>
      <c r="AR24" s="210">
        <v>9397.2556509999995</v>
      </c>
      <c r="AS24" s="210">
        <v>9591.3765409999996</v>
      </c>
      <c r="AT24" s="210">
        <v>9938.2198540000009</v>
      </c>
      <c r="AU24" s="210">
        <v>10507.929864</v>
      </c>
      <c r="AV24" s="210">
        <v>10738.345300999999</v>
      </c>
      <c r="AW24" s="210">
        <v>10988.764278000001</v>
      </c>
      <c r="AX24" s="210">
        <v>11177.765160398874</v>
      </c>
    </row>
    <row r="25" spans="1:51" ht="14.25">
      <c r="A25" s="117" t="s">
        <v>454</v>
      </c>
      <c r="B25" s="117"/>
      <c r="C25" s="210">
        <v>840</v>
      </c>
      <c r="D25" s="210">
        <v>940</v>
      </c>
      <c r="E25" s="210">
        <v>980</v>
      </c>
      <c r="F25" s="210">
        <v>1010</v>
      </c>
      <c r="G25" s="210">
        <v>1019.6</v>
      </c>
      <c r="H25" s="210">
        <v>1170</v>
      </c>
      <c r="I25" s="210">
        <v>1200</v>
      </c>
      <c r="J25" s="210">
        <v>1230</v>
      </c>
      <c r="K25" s="210">
        <v>1280</v>
      </c>
      <c r="L25" s="210">
        <v>1459.64</v>
      </c>
      <c r="M25" s="210">
        <v>1620</v>
      </c>
      <c r="N25" s="210">
        <v>1750</v>
      </c>
      <c r="O25" s="210">
        <v>1959.6473684</v>
      </c>
      <c r="P25" s="210">
        <v>2279.5680124</v>
      </c>
      <c r="Q25" s="210">
        <v>2560</v>
      </c>
      <c r="R25" s="210">
        <v>2960</v>
      </c>
      <c r="S25" s="210">
        <v>3370</v>
      </c>
      <c r="T25" s="210">
        <v>3810</v>
      </c>
      <c r="U25" s="210">
        <v>3980</v>
      </c>
      <c r="V25" s="210">
        <v>4950</v>
      </c>
      <c r="W25" s="210">
        <v>6130</v>
      </c>
      <c r="X25" s="210">
        <v>7090</v>
      </c>
      <c r="Y25" s="210">
        <v>7930</v>
      </c>
      <c r="Z25" s="210">
        <v>8850</v>
      </c>
      <c r="AA25" s="210">
        <v>9670</v>
      </c>
      <c r="AB25" s="210">
        <v>10440</v>
      </c>
      <c r="AC25" s="210">
        <v>11450</v>
      </c>
      <c r="AD25" s="210">
        <v>12580</v>
      </c>
      <c r="AE25" s="210">
        <v>13870</v>
      </c>
      <c r="AF25" s="210">
        <v>15310</v>
      </c>
      <c r="AG25" s="210">
        <v>16240</v>
      </c>
      <c r="AH25" s="210">
        <v>16940</v>
      </c>
      <c r="AI25" s="210">
        <v>17660</v>
      </c>
      <c r="AJ25" s="210">
        <v>19849.593272999999</v>
      </c>
      <c r="AK25" s="210">
        <v>21632.023594999999</v>
      </c>
      <c r="AL25" s="210">
        <v>23811.003027999999</v>
      </c>
      <c r="AM25" s="210">
        <v>26163.204633000001</v>
      </c>
      <c r="AN25" s="210">
        <v>28543.270289</v>
      </c>
      <c r="AO25" s="210">
        <v>31682.012518</v>
      </c>
      <c r="AP25" s="210">
        <v>35051.298974999998</v>
      </c>
      <c r="AQ25" s="210">
        <v>38325.131780000003</v>
      </c>
      <c r="AR25" s="210">
        <v>41661.153226000002</v>
      </c>
      <c r="AS25" s="210">
        <v>45263.778286000001</v>
      </c>
      <c r="AT25" s="210">
        <v>48317.586506</v>
      </c>
      <c r="AU25" s="210">
        <v>51778.421188</v>
      </c>
      <c r="AV25" s="210">
        <v>54659.954389999999</v>
      </c>
      <c r="AW25" s="210">
        <v>57283.63220072</v>
      </c>
      <c r="AX25" s="210">
        <v>60033.24654635456</v>
      </c>
    </row>
    <row r="26" spans="1:51" ht="14.25">
      <c r="A26" s="117" t="s">
        <v>455</v>
      </c>
      <c r="B26" s="117"/>
      <c r="C26" s="210">
        <v>0</v>
      </c>
      <c r="D26" s="210">
        <v>0</v>
      </c>
      <c r="E26" s="210">
        <v>0</v>
      </c>
      <c r="F26" s="210">
        <v>0</v>
      </c>
      <c r="G26" s="210">
        <v>0</v>
      </c>
      <c r="H26" s="210">
        <v>0</v>
      </c>
      <c r="I26" s="210">
        <v>0</v>
      </c>
      <c r="J26" s="210">
        <v>0</v>
      </c>
      <c r="K26" s="210">
        <v>0</v>
      </c>
      <c r="L26" s="210">
        <v>0</v>
      </c>
      <c r="M26" s="210">
        <v>0</v>
      </c>
      <c r="N26" s="210">
        <v>0</v>
      </c>
      <c r="O26" s="210">
        <v>0</v>
      </c>
      <c r="P26" s="210">
        <v>0</v>
      </c>
      <c r="Q26" s="210">
        <v>0</v>
      </c>
      <c r="R26" s="210">
        <v>0</v>
      </c>
      <c r="S26" s="210">
        <v>0</v>
      </c>
      <c r="T26" s="210">
        <v>0</v>
      </c>
      <c r="U26" s="210">
        <v>700</v>
      </c>
      <c r="V26" s="210">
        <v>1230</v>
      </c>
      <c r="W26" s="210">
        <v>2020</v>
      </c>
      <c r="X26" s="210">
        <v>2420</v>
      </c>
      <c r="Y26" s="210">
        <v>2810</v>
      </c>
      <c r="Z26" s="210">
        <v>2820</v>
      </c>
      <c r="AA26" s="210">
        <v>2830</v>
      </c>
      <c r="AB26" s="210">
        <v>2840</v>
      </c>
      <c r="AC26" s="210">
        <v>3320</v>
      </c>
      <c r="AD26" s="210">
        <v>3890</v>
      </c>
      <c r="AE26" s="210">
        <v>4550</v>
      </c>
      <c r="AF26" s="210">
        <v>5330</v>
      </c>
      <c r="AG26" s="210">
        <v>5850</v>
      </c>
      <c r="AH26" s="210">
        <v>6410</v>
      </c>
      <c r="AI26" s="210">
        <v>7030</v>
      </c>
      <c r="AJ26" s="210">
        <v>7700</v>
      </c>
      <c r="AK26" s="210">
        <v>8520</v>
      </c>
      <c r="AL26" s="210">
        <v>9430</v>
      </c>
      <c r="AM26" s="210">
        <v>10440</v>
      </c>
      <c r="AN26" s="210">
        <v>11520</v>
      </c>
      <c r="AO26" s="210">
        <v>12430</v>
      </c>
      <c r="AP26" s="210">
        <v>12440</v>
      </c>
      <c r="AQ26" s="210">
        <v>13290</v>
      </c>
      <c r="AR26" s="210">
        <v>14090</v>
      </c>
      <c r="AS26" s="210">
        <v>14420</v>
      </c>
      <c r="AT26" s="210">
        <v>14760</v>
      </c>
      <c r="AU26" s="210">
        <v>15110</v>
      </c>
      <c r="AV26" s="210">
        <v>15470</v>
      </c>
      <c r="AW26" s="210">
        <v>15860</v>
      </c>
      <c r="AX26" s="210">
        <v>16540</v>
      </c>
    </row>
    <row r="27" spans="1:51" ht="15">
      <c r="A27" s="201" t="s">
        <v>456</v>
      </c>
      <c r="B27" s="201"/>
      <c r="C27" s="202">
        <v>3701.9130586499996</v>
      </c>
      <c r="D27" s="202">
        <v>4311.8723738500003</v>
      </c>
      <c r="E27" s="202">
        <v>5201.4304701000001</v>
      </c>
      <c r="F27" s="202">
        <v>5673.7475457</v>
      </c>
      <c r="G27" s="202">
        <v>7341.6559043500001</v>
      </c>
      <c r="H27" s="202">
        <v>9130.2070899999999</v>
      </c>
      <c r="I27" s="202">
        <v>8816.1057664</v>
      </c>
      <c r="J27" s="202">
        <v>9129.1534166000001</v>
      </c>
      <c r="K27" s="202">
        <v>9375.0832055499995</v>
      </c>
      <c r="L27" s="202">
        <v>12072.55453705</v>
      </c>
      <c r="M27" s="202">
        <v>13907.022310399998</v>
      </c>
      <c r="N27" s="202">
        <v>14506.468273499999</v>
      </c>
      <c r="O27" s="202">
        <v>14436.798172499999</v>
      </c>
      <c r="P27" s="202">
        <v>15548.498396499999</v>
      </c>
      <c r="Q27" s="202">
        <v>16971.076779399998</v>
      </c>
      <c r="R27" s="202">
        <v>18169.178125599999</v>
      </c>
      <c r="S27" s="202">
        <v>18588.315556100002</v>
      </c>
      <c r="T27" s="202">
        <v>20329.930820059999</v>
      </c>
      <c r="U27" s="202">
        <v>22397.131844399999</v>
      </c>
      <c r="V27" s="202">
        <v>24563.779627799999</v>
      </c>
      <c r="W27" s="202">
        <v>27264.75807130781</v>
      </c>
      <c r="X27" s="202">
        <v>30661.62810141702</v>
      </c>
      <c r="Y27" s="202">
        <v>33174.602081564008</v>
      </c>
      <c r="Z27" s="202">
        <v>38496.974302318384</v>
      </c>
      <c r="AA27" s="202">
        <v>45588.702659483788</v>
      </c>
      <c r="AB27" s="202">
        <v>49824.947302999994</v>
      </c>
      <c r="AC27" s="202">
        <v>54380.353897000008</v>
      </c>
      <c r="AD27" s="202">
        <v>60274.399701999995</v>
      </c>
      <c r="AE27" s="202">
        <v>66994.491065000009</v>
      </c>
      <c r="AF27" s="202">
        <v>71843.238094</v>
      </c>
      <c r="AG27" s="202">
        <v>76564.895457000006</v>
      </c>
      <c r="AH27" s="202">
        <v>84349.259131999992</v>
      </c>
      <c r="AI27" s="202">
        <v>94583.022584000006</v>
      </c>
      <c r="AJ27" s="202">
        <v>106573.497122</v>
      </c>
      <c r="AK27" s="202">
        <v>115879.300108</v>
      </c>
      <c r="AL27" s="202">
        <v>122459.99262648245</v>
      </c>
      <c r="AM27" s="202">
        <v>130727.979317</v>
      </c>
      <c r="AN27" s="202">
        <v>144302.625203</v>
      </c>
      <c r="AO27" s="202">
        <v>175538.707421</v>
      </c>
      <c r="AP27" s="202">
        <v>215551.431469</v>
      </c>
      <c r="AQ27" s="202">
        <v>236823.76597000001</v>
      </c>
      <c r="AR27" s="202">
        <v>237692.51496145999</v>
      </c>
      <c r="AS27" s="202">
        <v>235851.65373200004</v>
      </c>
      <c r="AT27" s="202">
        <v>238012.42847210998</v>
      </c>
      <c r="AU27" s="202">
        <v>237730.17688799999</v>
      </c>
      <c r="AV27" s="202">
        <v>236467.072755</v>
      </c>
      <c r="AW27" s="202">
        <v>236145.70622528999</v>
      </c>
      <c r="AX27" s="353">
        <v>241291</v>
      </c>
    </row>
    <row r="28" spans="1:51" ht="15">
      <c r="A28" s="201" t="s">
        <v>2</v>
      </c>
      <c r="B28" s="201"/>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118"/>
    </row>
    <row r="29" spans="1:51" ht="15">
      <c r="A29" s="117" t="s">
        <v>457</v>
      </c>
      <c r="B29" s="201"/>
      <c r="C29" s="118">
        <v>0</v>
      </c>
      <c r="D29" s="118">
        <v>0</v>
      </c>
      <c r="E29" s="118">
        <v>0</v>
      </c>
      <c r="F29" s="118">
        <v>0</v>
      </c>
      <c r="G29" s="118">
        <v>0</v>
      </c>
      <c r="H29" s="118">
        <v>0</v>
      </c>
      <c r="I29" s="118">
        <v>0</v>
      </c>
      <c r="J29" s="118">
        <v>0</v>
      </c>
      <c r="K29" s="118">
        <v>0</v>
      </c>
      <c r="L29" s="118">
        <v>0</v>
      </c>
      <c r="M29" s="118">
        <v>0</v>
      </c>
      <c r="N29" s="118">
        <v>0</v>
      </c>
      <c r="O29" s="118">
        <v>0</v>
      </c>
      <c r="P29" s="118">
        <v>0</v>
      </c>
      <c r="Q29" s="118">
        <v>0</v>
      </c>
      <c r="R29" s="118">
        <v>0</v>
      </c>
      <c r="S29" s="118">
        <v>0</v>
      </c>
      <c r="T29" s="118">
        <v>0</v>
      </c>
      <c r="U29" s="118">
        <v>0</v>
      </c>
      <c r="V29" s="118">
        <v>0</v>
      </c>
      <c r="W29" s="118">
        <v>0</v>
      </c>
      <c r="X29" s="118">
        <v>0</v>
      </c>
      <c r="Y29" s="118">
        <v>0</v>
      </c>
      <c r="Z29" s="118">
        <v>0</v>
      </c>
      <c r="AA29" s="118">
        <v>0</v>
      </c>
      <c r="AB29" s="118">
        <v>1330</v>
      </c>
      <c r="AC29" s="118">
        <v>1860</v>
      </c>
      <c r="AD29" s="118">
        <v>2310</v>
      </c>
      <c r="AE29" s="118">
        <v>2900</v>
      </c>
      <c r="AF29" s="118">
        <v>4560</v>
      </c>
      <c r="AG29" s="118">
        <v>5090</v>
      </c>
      <c r="AH29" s="118">
        <v>6220</v>
      </c>
      <c r="AI29" s="118">
        <v>8260</v>
      </c>
      <c r="AJ29" s="118">
        <v>10820</v>
      </c>
      <c r="AK29" s="118">
        <v>14050</v>
      </c>
      <c r="AL29" s="118">
        <v>17090</v>
      </c>
      <c r="AM29" s="118">
        <v>20230</v>
      </c>
      <c r="AN29" s="118">
        <v>22350</v>
      </c>
      <c r="AO29" s="118">
        <v>11570</v>
      </c>
      <c r="AP29" s="118">
        <v>8100</v>
      </c>
      <c r="AQ29" s="118">
        <v>7600</v>
      </c>
      <c r="AR29" s="118">
        <v>8150</v>
      </c>
      <c r="AS29" s="118">
        <v>9150</v>
      </c>
      <c r="AT29" s="118">
        <v>9590</v>
      </c>
      <c r="AU29" s="118">
        <v>10230</v>
      </c>
      <c r="AV29" s="118">
        <v>10300</v>
      </c>
      <c r="AW29" s="118">
        <v>11000</v>
      </c>
      <c r="AX29" s="118">
        <v>11600</v>
      </c>
    </row>
    <row r="30" spans="1:51" ht="15">
      <c r="A30" s="117"/>
      <c r="B30" s="201"/>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118"/>
      <c r="AW30" s="118"/>
      <c r="AX30" s="118"/>
    </row>
    <row r="31" spans="1:51" ht="15">
      <c r="A31" s="120" t="s">
        <v>458</v>
      </c>
      <c r="B31" s="343"/>
      <c r="C31" s="121">
        <v>3701.9130586499996</v>
      </c>
      <c r="D31" s="121">
        <v>4311.8723738500003</v>
      </c>
      <c r="E31" s="121">
        <v>5201.4304701000001</v>
      </c>
      <c r="F31" s="121">
        <v>5673.7475457</v>
      </c>
      <c r="G31" s="121">
        <v>7341.6559043500001</v>
      </c>
      <c r="H31" s="121">
        <v>9130.2070899999999</v>
      </c>
      <c r="I31" s="121">
        <v>8816.1057664</v>
      </c>
      <c r="J31" s="121">
        <v>9129.1534166000001</v>
      </c>
      <c r="K31" s="121">
        <v>9375.0832055499995</v>
      </c>
      <c r="L31" s="121">
        <v>12072.55453705</v>
      </c>
      <c r="M31" s="121">
        <v>13907.022310399998</v>
      </c>
      <c r="N31" s="121">
        <v>14506.468273499999</v>
      </c>
      <c r="O31" s="121">
        <v>14436.798172499999</v>
      </c>
      <c r="P31" s="121">
        <v>15548.498396499999</v>
      </c>
      <c r="Q31" s="121">
        <v>16971.076779399998</v>
      </c>
      <c r="R31" s="121">
        <v>18169.178125599999</v>
      </c>
      <c r="S31" s="121">
        <v>18588.315556100002</v>
      </c>
      <c r="T31" s="121">
        <v>20329.930820059999</v>
      </c>
      <c r="U31" s="121">
        <v>22397.131844399999</v>
      </c>
      <c r="V31" s="121">
        <v>24563.779627799999</v>
      </c>
      <c r="W31" s="121">
        <v>27264.75807130781</v>
      </c>
      <c r="X31" s="121">
        <v>30661.62810141702</v>
      </c>
      <c r="Y31" s="121">
        <v>33174.602081564008</v>
      </c>
      <c r="Z31" s="121">
        <v>38496.974302318384</v>
      </c>
      <c r="AA31" s="121">
        <v>45588.702659483788</v>
      </c>
      <c r="AB31" s="121">
        <v>51154.947302999994</v>
      </c>
      <c r="AC31" s="121">
        <v>56240.353897000008</v>
      </c>
      <c r="AD31" s="121">
        <v>62584.399701999995</v>
      </c>
      <c r="AE31" s="121">
        <v>69894.491065000009</v>
      </c>
      <c r="AF31" s="121">
        <v>76403.238094</v>
      </c>
      <c r="AG31" s="121">
        <v>81654.895457000006</v>
      </c>
      <c r="AH31" s="121">
        <v>90569.259131999992</v>
      </c>
      <c r="AI31" s="121">
        <v>102843.02258400001</v>
      </c>
      <c r="AJ31" s="121">
        <v>117393.497122</v>
      </c>
      <c r="AK31" s="121">
        <v>129929.300108</v>
      </c>
      <c r="AL31" s="121">
        <v>139549.99262648245</v>
      </c>
      <c r="AM31" s="121">
        <v>150957.97931700002</v>
      </c>
      <c r="AN31" s="121">
        <v>166652.625203</v>
      </c>
      <c r="AO31" s="121">
        <v>187108.707421</v>
      </c>
      <c r="AP31" s="121">
        <v>223651.431469</v>
      </c>
      <c r="AQ31" s="121">
        <v>244423.76597000001</v>
      </c>
      <c r="AR31" s="121">
        <v>245842.51496145999</v>
      </c>
      <c r="AS31" s="121">
        <v>245001.65373200004</v>
      </c>
      <c r="AT31" s="121">
        <v>247602.42847210998</v>
      </c>
      <c r="AU31" s="121">
        <v>247960.17688799999</v>
      </c>
      <c r="AV31" s="121">
        <v>246767.072755</v>
      </c>
      <c r="AW31" s="121">
        <v>247145.70622528999</v>
      </c>
      <c r="AX31" s="121">
        <v>252891</v>
      </c>
      <c r="AY31" s="118"/>
    </row>
    <row r="32" spans="1:51">
      <c r="C32" s="206"/>
      <c r="D32" s="206"/>
      <c r="F32" s="206"/>
    </row>
    <row r="33" spans="1:1" ht="34.5" customHeight="1">
      <c r="A33" s="598" t="s">
        <v>784</v>
      </c>
    </row>
    <row r="34" spans="1:1" ht="34.5" customHeight="1">
      <c r="A34" s="598" t="s">
        <v>785</v>
      </c>
    </row>
    <row r="35" spans="1:1" ht="33.75" customHeight="1">
      <c r="A35" s="598" t="s">
        <v>537</v>
      </c>
    </row>
  </sheetData>
  <pageMargins left="0.75" right="0.75" top="1" bottom="1" header="0.5" footer="0.5"/>
  <pageSetup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0490A-70A3-490C-983A-A99F73B34F65}">
  <dimension ref="A1:D17"/>
  <sheetViews>
    <sheetView zoomScale="90" zoomScaleNormal="90" zoomScalePageLayoutView="70" workbookViewId="0">
      <selection activeCell="A10" sqref="A10:D10"/>
    </sheetView>
  </sheetViews>
  <sheetFormatPr defaultColWidth="9" defaultRowHeight="12"/>
  <cols>
    <col min="1" max="1" width="20.42578125" style="572" customWidth="1"/>
    <col min="2" max="2" width="18.85546875" style="572" customWidth="1"/>
    <col min="3" max="3" width="18.5703125" style="572" customWidth="1"/>
    <col min="4" max="4" width="18.140625" style="572" customWidth="1"/>
    <col min="5" max="21" width="10.7109375" style="572" customWidth="1"/>
    <col min="22" max="22" width="13.140625" style="572" customWidth="1"/>
    <col min="23" max="27" width="10.7109375" style="572" customWidth="1"/>
    <col min="28" max="28" width="13.140625" style="572" customWidth="1"/>
    <col min="29" max="34" width="10.7109375" style="572" customWidth="1"/>
    <col min="35" max="38" width="9" style="572" customWidth="1"/>
    <col min="39" max="39" width="10" style="572" customWidth="1"/>
    <col min="40" max="40" width="10.5703125" style="572" customWidth="1"/>
    <col min="41" max="41" width="10" style="572" customWidth="1"/>
    <col min="42" max="42" width="10.140625" style="572" customWidth="1"/>
    <col min="43" max="43" width="10.7109375" style="572" customWidth="1"/>
    <col min="44" max="45" width="9" style="572"/>
    <col min="46" max="46" width="12.28515625" style="572" customWidth="1"/>
    <col min="47" max="16384" width="9" style="572"/>
  </cols>
  <sheetData>
    <row r="1" spans="1:4" s="571" customFormat="1" ht="38.25" customHeight="1">
      <c r="A1" s="1215" t="s">
        <v>592</v>
      </c>
      <c r="B1" s="1215"/>
      <c r="C1" s="1215"/>
      <c r="D1" s="1215"/>
    </row>
    <row r="2" spans="1:4" ht="25.5">
      <c r="A2" s="788"/>
      <c r="B2" s="789" t="s">
        <v>199</v>
      </c>
      <c r="C2" s="789" t="s">
        <v>200</v>
      </c>
      <c r="D2" s="789" t="s">
        <v>201</v>
      </c>
    </row>
    <row r="3" spans="1:4" ht="12.75">
      <c r="A3" s="790" t="s">
        <v>202</v>
      </c>
      <c r="B3" s="791">
        <v>0.13899228903249311</v>
      </c>
      <c r="C3" s="791">
        <v>0.2705162287078981</v>
      </c>
      <c r="D3" s="791">
        <v>0.2169223593695345</v>
      </c>
    </row>
    <row r="4" spans="1:4" ht="12.75">
      <c r="A4" s="790" t="s">
        <v>203</v>
      </c>
      <c r="B4" s="791">
        <v>0.34311256039069826</v>
      </c>
      <c r="C4" s="791">
        <v>0.24637331007265154</v>
      </c>
      <c r="D4" s="791">
        <v>0.23500657250762144</v>
      </c>
    </row>
    <row r="5" spans="1:4" ht="12.75">
      <c r="A5" s="790" t="s">
        <v>204</v>
      </c>
      <c r="B5" s="791">
        <v>0.258681995647431</v>
      </c>
      <c r="C5" s="791">
        <v>0.16160530408427631</v>
      </c>
      <c r="D5" s="791">
        <v>0.16172623901867228</v>
      </c>
    </row>
    <row r="6" spans="1:4" ht="12.75">
      <c r="A6" s="790" t="s">
        <v>205</v>
      </c>
      <c r="B6" s="791">
        <v>0.24746065766396511</v>
      </c>
      <c r="C6" s="791">
        <v>0.13149815690370698</v>
      </c>
      <c r="D6" s="791">
        <v>0.14281847710665097</v>
      </c>
    </row>
    <row r="7" spans="1:4" ht="12.75">
      <c r="A7" s="792" t="s">
        <v>206</v>
      </c>
      <c r="B7" s="793">
        <v>1.1752497265412488E-2</v>
      </c>
      <c r="C7" s="793">
        <v>0.19000700023146708</v>
      </c>
      <c r="D7" s="793">
        <v>0.24352635199752082</v>
      </c>
    </row>
    <row r="9" spans="1:4" ht="85.5" customHeight="1">
      <c r="A9" s="1216" t="s">
        <v>698</v>
      </c>
      <c r="B9" s="1216"/>
      <c r="C9" s="1216"/>
      <c r="D9" s="1216"/>
    </row>
    <row r="10" spans="1:4" ht="43.5" customHeight="1">
      <c r="A10" s="1216" t="s">
        <v>697</v>
      </c>
      <c r="B10" s="1216"/>
      <c r="C10" s="1216"/>
      <c r="D10" s="1216"/>
    </row>
    <row r="12" spans="1:4">
      <c r="A12" s="572" t="s">
        <v>537</v>
      </c>
    </row>
    <row r="13" spans="1:4">
      <c r="B13" s="573"/>
      <c r="C13" s="573"/>
      <c r="D13" s="573"/>
    </row>
    <row r="14" spans="1:4">
      <c r="B14" s="573"/>
      <c r="C14" s="573"/>
      <c r="D14" s="573"/>
    </row>
    <row r="15" spans="1:4">
      <c r="B15" s="573"/>
      <c r="C15" s="573"/>
      <c r="D15" s="573"/>
    </row>
    <row r="16" spans="1:4">
      <c r="B16" s="573"/>
      <c r="C16" s="573"/>
      <c r="D16" s="573"/>
    </row>
    <row r="17" spans="2:4">
      <c r="B17" s="573"/>
      <c r="C17" s="573"/>
      <c r="D17" s="573"/>
    </row>
  </sheetData>
  <mergeCells count="3">
    <mergeCell ref="A1:D1"/>
    <mergeCell ref="A9:D9"/>
    <mergeCell ref="A10:D10"/>
  </mergeCells>
  <pageMargins left="0.7" right="0.7" top="0.75" bottom="0.75" header="0.3" footer="0.3"/>
  <pageSetup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54B6-667F-45F4-874B-35BA026808D9}">
  <dimension ref="A1:F17"/>
  <sheetViews>
    <sheetView zoomScale="90" zoomScaleNormal="90" workbookViewId="0">
      <selection sqref="A1:D1"/>
    </sheetView>
  </sheetViews>
  <sheetFormatPr defaultColWidth="8.85546875" defaultRowHeight="12"/>
  <cols>
    <col min="1" max="1" width="13" style="572" customWidth="1"/>
    <col min="2" max="2" width="15.140625" style="572" customWidth="1"/>
    <col min="3" max="3" width="14.5703125" style="572" customWidth="1"/>
    <col min="4" max="4" width="21.28515625" style="572" customWidth="1"/>
    <col min="5" max="16384" width="8.85546875" style="572"/>
  </cols>
  <sheetData>
    <row r="1" spans="1:6" ht="42.75" customHeight="1">
      <c r="A1" s="1215" t="s">
        <v>593</v>
      </c>
      <c r="B1" s="1215"/>
      <c r="C1" s="1215"/>
      <c r="D1" s="1215"/>
    </row>
    <row r="2" spans="1:6" ht="21.75" customHeight="1">
      <c r="A2" s="788"/>
      <c r="B2" s="794" t="s">
        <v>198</v>
      </c>
      <c r="C2" s="794" t="s">
        <v>207</v>
      </c>
      <c r="D2" s="794" t="s">
        <v>594</v>
      </c>
      <c r="F2" s="574"/>
    </row>
    <row r="3" spans="1:6" ht="12.75">
      <c r="A3" s="795">
        <v>1998</v>
      </c>
      <c r="B3" s="796">
        <v>4.681321901642157</v>
      </c>
      <c r="C3" s="796">
        <v>0</v>
      </c>
      <c r="D3" s="796">
        <v>4.681321901642157</v>
      </c>
    </row>
    <row r="4" spans="1:6" ht="12.75">
      <c r="A4" s="795">
        <v>2000</v>
      </c>
      <c r="B4" s="796">
        <v>6.2757711044560178</v>
      </c>
      <c r="C4" s="796">
        <v>0</v>
      </c>
      <c r="D4" s="796">
        <v>6.2757711044560178</v>
      </c>
    </row>
    <row r="5" spans="1:6" ht="12.75">
      <c r="A5" s="795">
        <v>2002</v>
      </c>
      <c r="B5" s="796">
        <v>5.8686316669294838</v>
      </c>
      <c r="C5" s="796">
        <v>1.4716728418102516</v>
      </c>
      <c r="D5" s="796">
        <v>7.3403045087397354</v>
      </c>
    </row>
    <row r="6" spans="1:6" ht="12.75">
      <c r="A6" s="795">
        <v>2004</v>
      </c>
      <c r="B6" s="796">
        <v>6.6256252800527973</v>
      </c>
      <c r="C6" s="796">
        <v>2.0831271315977964</v>
      </c>
      <c r="D6" s="796">
        <v>8.7087524116505932</v>
      </c>
    </row>
    <row r="7" spans="1:6" ht="12.75">
      <c r="A7" s="795">
        <v>2006</v>
      </c>
      <c r="B7" s="796">
        <v>7.1660200847174451</v>
      </c>
      <c r="C7" s="796">
        <v>1.6361961409398771</v>
      </c>
      <c r="D7" s="796">
        <v>8.8022162256573218</v>
      </c>
    </row>
    <row r="8" spans="1:6" ht="12.75">
      <c r="A8" s="795">
        <v>2008</v>
      </c>
      <c r="B8" s="796">
        <v>7.0993196553890643</v>
      </c>
      <c r="C8" s="796">
        <v>1.5618551723665848</v>
      </c>
      <c r="D8" s="796">
        <v>8.661174827755648</v>
      </c>
    </row>
    <row r="9" spans="1:6" ht="12.75">
      <c r="A9" s="795">
        <v>2010</v>
      </c>
      <c r="B9" s="796">
        <v>22.400114062547299</v>
      </c>
      <c r="C9" s="796">
        <v>0.53195071480671097</v>
      </c>
      <c r="D9" s="796">
        <v>22.932064777354011</v>
      </c>
    </row>
    <row r="10" spans="1:6" ht="12.75">
      <c r="A10" s="795">
        <v>2012</v>
      </c>
      <c r="B10" s="796">
        <v>18.540284785660656</v>
      </c>
      <c r="C10" s="796">
        <v>0.53760354302446189</v>
      </c>
      <c r="D10" s="796">
        <v>19.07788832868512</v>
      </c>
    </row>
    <row r="11" spans="1:6" ht="12.75">
      <c r="A11" s="795">
        <v>2014</v>
      </c>
      <c r="B11" s="796">
        <v>17.997193298308499</v>
      </c>
      <c r="C11" s="796">
        <v>0.45358585870843243</v>
      </c>
      <c r="D11" s="796">
        <v>18.450779157016932</v>
      </c>
    </row>
    <row r="12" spans="1:6" ht="12.75">
      <c r="A12" s="797">
        <v>2016</v>
      </c>
      <c r="B12" s="798">
        <v>15.992372</v>
      </c>
      <c r="C12" s="798">
        <v>0.5723131564286148</v>
      </c>
      <c r="D12" s="798">
        <v>16.564685156428613</v>
      </c>
    </row>
    <row r="14" spans="1:6" ht="59.25" customHeight="1">
      <c r="A14" s="1216" t="s">
        <v>698</v>
      </c>
      <c r="B14" s="1216"/>
      <c r="C14" s="1216"/>
      <c r="D14" s="1216"/>
    </row>
    <row r="15" spans="1:6" ht="37.5" customHeight="1">
      <c r="A15" s="1216" t="s">
        <v>697</v>
      </c>
      <c r="B15" s="1216"/>
      <c r="C15" s="1216"/>
      <c r="D15" s="1216"/>
    </row>
    <row r="17" spans="1:1">
      <c r="A17" s="572" t="s">
        <v>537</v>
      </c>
    </row>
  </sheetData>
  <mergeCells count="3">
    <mergeCell ref="A1:D1"/>
    <mergeCell ref="A14:D14"/>
    <mergeCell ref="A15:D15"/>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BF4F4-0640-4E9C-8E88-35985D4F5255}">
  <dimension ref="A1"/>
  <sheetViews>
    <sheetView workbookViewId="0">
      <selection activeCell="J15" sqref="J15"/>
    </sheetView>
  </sheetViews>
  <sheetFormatPr defaultRowHeight="12.75"/>
  <sheetData/>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82F43-DC0E-4D55-87DB-A10FEE2A64FC}">
  <sheetPr>
    <tabColor rgb="FFC00000"/>
  </sheetPr>
  <dimension ref="A1:H14"/>
  <sheetViews>
    <sheetView workbookViewId="0">
      <selection activeCell="C2" sqref="C2"/>
    </sheetView>
  </sheetViews>
  <sheetFormatPr defaultRowHeight="12.75"/>
  <cols>
    <col min="1" max="1" width="18.5703125" style="63" customWidth="1"/>
    <col min="2" max="2" width="17.85546875" style="63" customWidth="1"/>
    <col min="3" max="3" width="9.140625" style="63"/>
    <col min="4" max="8" width="10.5703125" style="63" customWidth="1"/>
    <col min="9" max="256" width="9.140625" style="63"/>
    <col min="257" max="257" width="18.5703125" style="63" customWidth="1"/>
    <col min="258" max="258" width="17.85546875" style="63" customWidth="1"/>
    <col min="259" max="259" width="9.140625" style="63"/>
    <col min="260" max="264" width="10.5703125" style="63" customWidth="1"/>
    <col min="265" max="512" width="9.140625" style="63"/>
    <col min="513" max="513" width="18.5703125" style="63" customWidth="1"/>
    <col min="514" max="514" width="17.85546875" style="63" customWidth="1"/>
    <col min="515" max="515" width="9.140625" style="63"/>
    <col min="516" max="520" width="10.5703125" style="63" customWidth="1"/>
    <col min="521" max="768" width="9.140625" style="63"/>
    <col min="769" max="769" width="18.5703125" style="63" customWidth="1"/>
    <col min="770" max="770" width="17.85546875" style="63" customWidth="1"/>
    <col min="771" max="771" width="9.140625" style="63"/>
    <col min="772" max="776" width="10.5703125" style="63" customWidth="1"/>
    <col min="777" max="1024" width="9.140625" style="63"/>
    <col min="1025" max="1025" width="18.5703125" style="63" customWidth="1"/>
    <col min="1026" max="1026" width="17.85546875" style="63" customWidth="1"/>
    <col min="1027" max="1027" width="9.140625" style="63"/>
    <col min="1028" max="1032" width="10.5703125" style="63" customWidth="1"/>
    <col min="1033" max="1280" width="9.140625" style="63"/>
    <col min="1281" max="1281" width="18.5703125" style="63" customWidth="1"/>
    <col min="1282" max="1282" width="17.85546875" style="63" customWidth="1"/>
    <col min="1283" max="1283" width="9.140625" style="63"/>
    <col min="1284" max="1288" width="10.5703125" style="63" customWidth="1"/>
    <col min="1289" max="1536" width="9.140625" style="63"/>
    <col min="1537" max="1537" width="18.5703125" style="63" customWidth="1"/>
    <col min="1538" max="1538" width="17.85546875" style="63" customWidth="1"/>
    <col min="1539" max="1539" width="9.140625" style="63"/>
    <col min="1540" max="1544" width="10.5703125" style="63" customWidth="1"/>
    <col min="1545" max="1792" width="9.140625" style="63"/>
    <col min="1793" max="1793" width="18.5703125" style="63" customWidth="1"/>
    <col min="1794" max="1794" width="17.85546875" style="63" customWidth="1"/>
    <col min="1795" max="1795" width="9.140625" style="63"/>
    <col min="1796" max="1800" width="10.5703125" style="63" customWidth="1"/>
    <col min="1801" max="2048" width="9.140625" style="63"/>
    <col min="2049" max="2049" width="18.5703125" style="63" customWidth="1"/>
    <col min="2050" max="2050" width="17.85546875" style="63" customWidth="1"/>
    <col min="2051" max="2051" width="9.140625" style="63"/>
    <col min="2052" max="2056" width="10.5703125" style="63" customWidth="1"/>
    <col min="2057" max="2304" width="9.140625" style="63"/>
    <col min="2305" max="2305" width="18.5703125" style="63" customWidth="1"/>
    <col min="2306" max="2306" width="17.85546875" style="63" customWidth="1"/>
    <col min="2307" max="2307" width="9.140625" style="63"/>
    <col min="2308" max="2312" width="10.5703125" style="63" customWidth="1"/>
    <col min="2313" max="2560" width="9.140625" style="63"/>
    <col min="2561" max="2561" width="18.5703125" style="63" customWidth="1"/>
    <col min="2562" max="2562" width="17.85546875" style="63" customWidth="1"/>
    <col min="2563" max="2563" width="9.140625" style="63"/>
    <col min="2564" max="2568" width="10.5703125" style="63" customWidth="1"/>
    <col min="2569" max="2816" width="9.140625" style="63"/>
    <col min="2817" max="2817" width="18.5703125" style="63" customWidth="1"/>
    <col min="2818" max="2818" width="17.85546875" style="63" customWidth="1"/>
    <col min="2819" max="2819" width="9.140625" style="63"/>
    <col min="2820" max="2824" width="10.5703125" style="63" customWidth="1"/>
    <col min="2825" max="3072" width="9.140625" style="63"/>
    <col min="3073" max="3073" width="18.5703125" style="63" customWidth="1"/>
    <col min="3074" max="3074" width="17.85546875" style="63" customWidth="1"/>
    <col min="3075" max="3075" width="9.140625" style="63"/>
    <col min="3076" max="3080" width="10.5703125" style="63" customWidth="1"/>
    <col min="3081" max="3328" width="9.140625" style="63"/>
    <col min="3329" max="3329" width="18.5703125" style="63" customWidth="1"/>
    <col min="3330" max="3330" width="17.85546875" style="63" customWidth="1"/>
    <col min="3331" max="3331" width="9.140625" style="63"/>
    <col min="3332" max="3336" width="10.5703125" style="63" customWidth="1"/>
    <col min="3337" max="3584" width="9.140625" style="63"/>
    <col min="3585" max="3585" width="18.5703125" style="63" customWidth="1"/>
    <col min="3586" max="3586" width="17.85546875" style="63" customWidth="1"/>
    <col min="3587" max="3587" width="9.140625" style="63"/>
    <col min="3588" max="3592" width="10.5703125" style="63" customWidth="1"/>
    <col min="3593" max="3840" width="9.140625" style="63"/>
    <col min="3841" max="3841" width="18.5703125" style="63" customWidth="1"/>
    <col min="3842" max="3842" width="17.85546875" style="63" customWidth="1"/>
    <col min="3843" max="3843" width="9.140625" style="63"/>
    <col min="3844" max="3848" width="10.5703125" style="63" customWidth="1"/>
    <col min="3849" max="4096" width="9.140625" style="63"/>
    <col min="4097" max="4097" width="18.5703125" style="63" customWidth="1"/>
    <col min="4098" max="4098" width="17.85546875" style="63" customWidth="1"/>
    <col min="4099" max="4099" width="9.140625" style="63"/>
    <col min="4100" max="4104" width="10.5703125" style="63" customWidth="1"/>
    <col min="4105" max="4352" width="9.140625" style="63"/>
    <col min="4353" max="4353" width="18.5703125" style="63" customWidth="1"/>
    <col min="4354" max="4354" width="17.85546875" style="63" customWidth="1"/>
    <col min="4355" max="4355" width="9.140625" style="63"/>
    <col min="4356" max="4360" width="10.5703125" style="63" customWidth="1"/>
    <col min="4361" max="4608" width="9.140625" style="63"/>
    <col min="4609" max="4609" width="18.5703125" style="63" customWidth="1"/>
    <col min="4610" max="4610" width="17.85546875" style="63" customWidth="1"/>
    <col min="4611" max="4611" width="9.140625" style="63"/>
    <col min="4612" max="4616" width="10.5703125" style="63" customWidth="1"/>
    <col min="4617" max="4864" width="9.140625" style="63"/>
    <col min="4865" max="4865" width="18.5703125" style="63" customWidth="1"/>
    <col min="4866" max="4866" width="17.85546875" style="63" customWidth="1"/>
    <col min="4867" max="4867" width="9.140625" style="63"/>
    <col min="4868" max="4872" width="10.5703125" style="63" customWidth="1"/>
    <col min="4873" max="5120" width="9.140625" style="63"/>
    <col min="5121" max="5121" width="18.5703125" style="63" customWidth="1"/>
    <col min="5122" max="5122" width="17.85546875" style="63" customWidth="1"/>
    <col min="5123" max="5123" width="9.140625" style="63"/>
    <col min="5124" max="5128" width="10.5703125" style="63" customWidth="1"/>
    <col min="5129" max="5376" width="9.140625" style="63"/>
    <col min="5377" max="5377" width="18.5703125" style="63" customWidth="1"/>
    <col min="5378" max="5378" width="17.85546875" style="63" customWidth="1"/>
    <col min="5379" max="5379" width="9.140625" style="63"/>
    <col min="5380" max="5384" width="10.5703125" style="63" customWidth="1"/>
    <col min="5385" max="5632" width="9.140625" style="63"/>
    <col min="5633" max="5633" width="18.5703125" style="63" customWidth="1"/>
    <col min="5634" max="5634" width="17.85546875" style="63" customWidth="1"/>
    <col min="5635" max="5635" width="9.140625" style="63"/>
    <col min="5636" max="5640" width="10.5703125" style="63" customWidth="1"/>
    <col min="5641" max="5888" width="9.140625" style="63"/>
    <col min="5889" max="5889" width="18.5703125" style="63" customWidth="1"/>
    <col min="5890" max="5890" width="17.85546875" style="63" customWidth="1"/>
    <col min="5891" max="5891" width="9.140625" style="63"/>
    <col min="5892" max="5896" width="10.5703125" style="63" customWidth="1"/>
    <col min="5897" max="6144" width="9.140625" style="63"/>
    <col min="6145" max="6145" width="18.5703125" style="63" customWidth="1"/>
    <col min="6146" max="6146" width="17.85546875" style="63" customWidth="1"/>
    <col min="6147" max="6147" width="9.140625" style="63"/>
    <col min="6148" max="6152" width="10.5703125" style="63" customWidth="1"/>
    <col min="6153" max="6400" width="9.140625" style="63"/>
    <col min="6401" max="6401" width="18.5703125" style="63" customWidth="1"/>
    <col min="6402" max="6402" width="17.85546875" style="63" customWidth="1"/>
    <col min="6403" max="6403" width="9.140625" style="63"/>
    <col min="6404" max="6408" width="10.5703125" style="63" customWidth="1"/>
    <col min="6409" max="6656" width="9.140625" style="63"/>
    <col min="6657" max="6657" width="18.5703125" style="63" customWidth="1"/>
    <col min="6658" max="6658" width="17.85546875" style="63" customWidth="1"/>
    <col min="6659" max="6659" width="9.140625" style="63"/>
    <col min="6660" max="6664" width="10.5703125" style="63" customWidth="1"/>
    <col min="6665" max="6912" width="9.140625" style="63"/>
    <col min="6913" max="6913" width="18.5703125" style="63" customWidth="1"/>
    <col min="6914" max="6914" width="17.85546875" style="63" customWidth="1"/>
    <col min="6915" max="6915" width="9.140625" style="63"/>
    <col min="6916" max="6920" width="10.5703125" style="63" customWidth="1"/>
    <col min="6921" max="7168" width="9.140625" style="63"/>
    <col min="7169" max="7169" width="18.5703125" style="63" customWidth="1"/>
    <col min="7170" max="7170" width="17.85546875" style="63" customWidth="1"/>
    <col min="7171" max="7171" width="9.140625" style="63"/>
    <col min="7172" max="7176" width="10.5703125" style="63" customWidth="1"/>
    <col min="7177" max="7424" width="9.140625" style="63"/>
    <col min="7425" max="7425" width="18.5703125" style="63" customWidth="1"/>
    <col min="7426" max="7426" width="17.85546875" style="63" customWidth="1"/>
    <col min="7427" max="7427" width="9.140625" style="63"/>
    <col min="7428" max="7432" width="10.5703125" style="63" customWidth="1"/>
    <col min="7433" max="7680" width="9.140625" style="63"/>
    <col min="7681" max="7681" width="18.5703125" style="63" customWidth="1"/>
    <col min="7682" max="7682" width="17.85546875" style="63" customWidth="1"/>
    <col min="7683" max="7683" width="9.140625" style="63"/>
    <col min="7684" max="7688" width="10.5703125" style="63" customWidth="1"/>
    <col min="7689" max="7936" width="9.140625" style="63"/>
    <col min="7937" max="7937" width="18.5703125" style="63" customWidth="1"/>
    <col min="7938" max="7938" width="17.85546875" style="63" customWidth="1"/>
    <col min="7939" max="7939" width="9.140625" style="63"/>
    <col min="7940" max="7944" width="10.5703125" style="63" customWidth="1"/>
    <col min="7945" max="8192" width="9.140625" style="63"/>
    <col min="8193" max="8193" width="18.5703125" style="63" customWidth="1"/>
    <col min="8194" max="8194" width="17.85546875" style="63" customWidth="1"/>
    <col min="8195" max="8195" width="9.140625" style="63"/>
    <col min="8196" max="8200" width="10.5703125" style="63" customWidth="1"/>
    <col min="8201" max="8448" width="9.140625" style="63"/>
    <col min="8449" max="8449" width="18.5703125" style="63" customWidth="1"/>
    <col min="8450" max="8450" width="17.85546875" style="63" customWidth="1"/>
    <col min="8451" max="8451" width="9.140625" style="63"/>
    <col min="8452" max="8456" width="10.5703125" style="63" customWidth="1"/>
    <col min="8457" max="8704" width="9.140625" style="63"/>
    <col min="8705" max="8705" width="18.5703125" style="63" customWidth="1"/>
    <col min="8706" max="8706" width="17.85546875" style="63" customWidth="1"/>
    <col min="8707" max="8707" width="9.140625" style="63"/>
    <col min="8708" max="8712" width="10.5703125" style="63" customWidth="1"/>
    <col min="8713" max="8960" width="9.140625" style="63"/>
    <col min="8961" max="8961" width="18.5703125" style="63" customWidth="1"/>
    <col min="8962" max="8962" width="17.85546875" style="63" customWidth="1"/>
    <col min="8963" max="8963" width="9.140625" style="63"/>
    <col min="8964" max="8968" width="10.5703125" style="63" customWidth="1"/>
    <col min="8969" max="9216" width="9.140625" style="63"/>
    <col min="9217" max="9217" width="18.5703125" style="63" customWidth="1"/>
    <col min="9218" max="9218" width="17.85546875" style="63" customWidth="1"/>
    <col min="9219" max="9219" width="9.140625" style="63"/>
    <col min="9220" max="9224" width="10.5703125" style="63" customWidth="1"/>
    <col min="9225" max="9472" width="9.140625" style="63"/>
    <col min="9473" max="9473" width="18.5703125" style="63" customWidth="1"/>
    <col min="9474" max="9474" width="17.85546875" style="63" customWidth="1"/>
    <col min="9475" max="9475" width="9.140625" style="63"/>
    <col min="9476" max="9480" width="10.5703125" style="63" customWidth="1"/>
    <col min="9481" max="9728" width="9.140625" style="63"/>
    <col min="9729" max="9729" width="18.5703125" style="63" customWidth="1"/>
    <col min="9730" max="9730" width="17.85546875" style="63" customWidth="1"/>
    <col min="9731" max="9731" width="9.140625" style="63"/>
    <col min="9732" max="9736" width="10.5703125" style="63" customWidth="1"/>
    <col min="9737" max="9984" width="9.140625" style="63"/>
    <col min="9985" max="9985" width="18.5703125" style="63" customWidth="1"/>
    <col min="9986" max="9986" width="17.85546875" style="63" customWidth="1"/>
    <col min="9987" max="9987" width="9.140625" style="63"/>
    <col min="9988" max="9992" width="10.5703125" style="63" customWidth="1"/>
    <col min="9993" max="10240" width="9.140625" style="63"/>
    <col min="10241" max="10241" width="18.5703125" style="63" customWidth="1"/>
    <col min="10242" max="10242" width="17.85546875" style="63" customWidth="1"/>
    <col min="10243" max="10243" width="9.140625" style="63"/>
    <col min="10244" max="10248" width="10.5703125" style="63" customWidth="1"/>
    <col min="10249" max="10496" width="9.140625" style="63"/>
    <col min="10497" max="10497" width="18.5703125" style="63" customWidth="1"/>
    <col min="10498" max="10498" width="17.85546875" style="63" customWidth="1"/>
    <col min="10499" max="10499" width="9.140625" style="63"/>
    <col min="10500" max="10504" width="10.5703125" style="63" customWidth="1"/>
    <col min="10505" max="10752" width="9.140625" style="63"/>
    <col min="10753" max="10753" width="18.5703125" style="63" customWidth="1"/>
    <col min="10754" max="10754" width="17.85546875" style="63" customWidth="1"/>
    <col min="10755" max="10755" width="9.140625" style="63"/>
    <col min="10756" max="10760" width="10.5703125" style="63" customWidth="1"/>
    <col min="10761" max="11008" width="9.140625" style="63"/>
    <col min="11009" max="11009" width="18.5703125" style="63" customWidth="1"/>
    <col min="11010" max="11010" width="17.85546875" style="63" customWidth="1"/>
    <col min="11011" max="11011" width="9.140625" style="63"/>
    <col min="11012" max="11016" width="10.5703125" style="63" customWidth="1"/>
    <col min="11017" max="11264" width="9.140625" style="63"/>
    <col min="11265" max="11265" width="18.5703125" style="63" customWidth="1"/>
    <col min="11266" max="11266" width="17.85546875" style="63" customWidth="1"/>
    <col min="11267" max="11267" width="9.140625" style="63"/>
    <col min="11268" max="11272" width="10.5703125" style="63" customWidth="1"/>
    <col min="11273" max="11520" width="9.140625" style="63"/>
    <col min="11521" max="11521" width="18.5703125" style="63" customWidth="1"/>
    <col min="11522" max="11522" width="17.85546875" style="63" customWidth="1"/>
    <col min="11523" max="11523" width="9.140625" style="63"/>
    <col min="11524" max="11528" width="10.5703125" style="63" customWidth="1"/>
    <col min="11529" max="11776" width="9.140625" style="63"/>
    <col min="11777" max="11777" width="18.5703125" style="63" customWidth="1"/>
    <col min="11778" max="11778" width="17.85546875" style="63" customWidth="1"/>
    <col min="11779" max="11779" width="9.140625" style="63"/>
    <col min="11780" max="11784" width="10.5703125" style="63" customWidth="1"/>
    <col min="11785" max="12032" width="9.140625" style="63"/>
    <col min="12033" max="12033" width="18.5703125" style="63" customWidth="1"/>
    <col min="12034" max="12034" width="17.85546875" style="63" customWidth="1"/>
    <col min="12035" max="12035" width="9.140625" style="63"/>
    <col min="12036" max="12040" width="10.5703125" style="63" customWidth="1"/>
    <col min="12041" max="12288" width="9.140625" style="63"/>
    <col min="12289" max="12289" width="18.5703125" style="63" customWidth="1"/>
    <col min="12290" max="12290" width="17.85546875" style="63" customWidth="1"/>
    <col min="12291" max="12291" width="9.140625" style="63"/>
    <col min="12292" max="12296" width="10.5703125" style="63" customWidth="1"/>
    <col min="12297" max="12544" width="9.140625" style="63"/>
    <col min="12545" max="12545" width="18.5703125" style="63" customWidth="1"/>
    <col min="12546" max="12546" width="17.85546875" style="63" customWidth="1"/>
    <col min="12547" max="12547" width="9.140625" style="63"/>
    <col min="12548" max="12552" width="10.5703125" style="63" customWidth="1"/>
    <col min="12553" max="12800" width="9.140625" style="63"/>
    <col min="12801" max="12801" width="18.5703125" style="63" customWidth="1"/>
    <col min="12802" max="12802" width="17.85546875" style="63" customWidth="1"/>
    <col min="12803" max="12803" width="9.140625" style="63"/>
    <col min="12804" max="12808" width="10.5703125" style="63" customWidth="1"/>
    <col min="12809" max="13056" width="9.140625" style="63"/>
    <col min="13057" max="13057" width="18.5703125" style="63" customWidth="1"/>
    <col min="13058" max="13058" width="17.85546875" style="63" customWidth="1"/>
    <col min="13059" max="13059" width="9.140625" style="63"/>
    <col min="13060" max="13064" width="10.5703125" style="63" customWidth="1"/>
    <col min="13065" max="13312" width="9.140625" style="63"/>
    <col min="13313" max="13313" width="18.5703125" style="63" customWidth="1"/>
    <col min="13314" max="13314" width="17.85546875" style="63" customWidth="1"/>
    <col min="13315" max="13315" width="9.140625" style="63"/>
    <col min="13316" max="13320" width="10.5703125" style="63" customWidth="1"/>
    <col min="13321" max="13568" width="9.140625" style="63"/>
    <col min="13569" max="13569" width="18.5703125" style="63" customWidth="1"/>
    <col min="13570" max="13570" width="17.85546875" style="63" customWidth="1"/>
    <col min="13571" max="13571" width="9.140625" style="63"/>
    <col min="13572" max="13576" width="10.5703125" style="63" customWidth="1"/>
    <col min="13577" max="13824" width="9.140625" style="63"/>
    <col min="13825" max="13825" width="18.5703125" style="63" customWidth="1"/>
    <col min="13826" max="13826" width="17.85546875" style="63" customWidth="1"/>
    <col min="13827" max="13827" width="9.140625" style="63"/>
    <col min="13828" max="13832" width="10.5703125" style="63" customWidth="1"/>
    <col min="13833" max="14080" width="9.140625" style="63"/>
    <col min="14081" max="14081" width="18.5703125" style="63" customWidth="1"/>
    <col min="14082" max="14082" width="17.85546875" style="63" customWidth="1"/>
    <col min="14083" max="14083" width="9.140625" style="63"/>
    <col min="14084" max="14088" width="10.5703125" style="63" customWidth="1"/>
    <col min="14089" max="14336" width="9.140625" style="63"/>
    <col min="14337" max="14337" width="18.5703125" style="63" customWidth="1"/>
    <col min="14338" max="14338" width="17.85546875" style="63" customWidth="1"/>
    <col min="14339" max="14339" width="9.140625" style="63"/>
    <col min="14340" max="14344" width="10.5703125" style="63" customWidth="1"/>
    <col min="14345" max="14592" width="9.140625" style="63"/>
    <col min="14593" max="14593" width="18.5703125" style="63" customWidth="1"/>
    <col min="14594" max="14594" width="17.85546875" style="63" customWidth="1"/>
    <col min="14595" max="14595" width="9.140625" style="63"/>
    <col min="14596" max="14600" width="10.5703125" style="63" customWidth="1"/>
    <col min="14601" max="14848" width="9.140625" style="63"/>
    <col min="14849" max="14849" width="18.5703125" style="63" customWidth="1"/>
    <col min="14850" max="14850" width="17.85546875" style="63" customWidth="1"/>
    <col min="14851" max="14851" width="9.140625" style="63"/>
    <col min="14852" max="14856" width="10.5703125" style="63" customWidth="1"/>
    <col min="14857" max="15104" width="9.140625" style="63"/>
    <col min="15105" max="15105" width="18.5703125" style="63" customWidth="1"/>
    <col min="15106" max="15106" width="17.85546875" style="63" customWidth="1"/>
    <col min="15107" max="15107" width="9.140625" style="63"/>
    <col min="15108" max="15112" width="10.5703125" style="63" customWidth="1"/>
    <col min="15113" max="15360" width="9.140625" style="63"/>
    <col min="15361" max="15361" width="18.5703125" style="63" customWidth="1"/>
    <col min="15362" max="15362" width="17.85546875" style="63" customWidth="1"/>
    <col min="15363" max="15363" width="9.140625" style="63"/>
    <col min="15364" max="15368" width="10.5703125" style="63" customWidth="1"/>
    <col min="15369" max="15616" width="9.140625" style="63"/>
    <col min="15617" max="15617" width="18.5703125" style="63" customWidth="1"/>
    <col min="15618" max="15618" width="17.85546875" style="63" customWidth="1"/>
    <col min="15619" max="15619" width="9.140625" style="63"/>
    <col min="15620" max="15624" width="10.5703125" style="63" customWidth="1"/>
    <col min="15625" max="15872" width="9.140625" style="63"/>
    <col min="15873" max="15873" width="18.5703125" style="63" customWidth="1"/>
    <col min="15874" max="15874" width="17.85546875" style="63" customWidth="1"/>
    <col min="15875" max="15875" width="9.140625" style="63"/>
    <col min="15876" max="15880" width="10.5703125" style="63" customWidth="1"/>
    <col min="15881" max="16128" width="9.140625" style="63"/>
    <col min="16129" max="16129" width="18.5703125" style="63" customWidth="1"/>
    <col min="16130" max="16130" width="17.85546875" style="63" customWidth="1"/>
    <col min="16131" max="16131" width="9.140625" style="63"/>
    <col min="16132" max="16136" width="10.5703125" style="63" customWidth="1"/>
    <col min="16137" max="16384" width="9.140625" style="63"/>
  </cols>
  <sheetData>
    <row r="1" spans="1:8" ht="37.5" customHeight="1">
      <c r="A1" s="1217" t="s">
        <v>804</v>
      </c>
      <c r="B1" s="1217"/>
      <c r="C1" s="1217"/>
      <c r="D1" s="1217"/>
      <c r="E1" s="1217"/>
      <c r="F1" s="1217"/>
      <c r="G1" s="1217"/>
      <c r="H1" s="1217"/>
    </row>
    <row r="2" spans="1:8" ht="51">
      <c r="A2" s="818"/>
      <c r="B2" s="819" t="s">
        <v>805</v>
      </c>
      <c r="C2" s="818" t="s">
        <v>806</v>
      </c>
      <c r="D2" s="819" t="s">
        <v>807</v>
      </c>
      <c r="E2" s="819" t="s">
        <v>808</v>
      </c>
      <c r="F2" s="819" t="s">
        <v>809</v>
      </c>
      <c r="G2" s="819" t="s">
        <v>810</v>
      </c>
      <c r="H2" s="819" t="s">
        <v>811</v>
      </c>
    </row>
    <row r="3" spans="1:8">
      <c r="A3" s="1218" t="s">
        <v>233</v>
      </c>
      <c r="B3" s="820" t="s">
        <v>173</v>
      </c>
      <c r="C3" s="821">
        <v>0.4</v>
      </c>
      <c r="D3" s="821">
        <v>0.13400000000000001</v>
      </c>
      <c r="E3" s="821">
        <v>0.156</v>
      </c>
      <c r="F3" s="821">
        <v>0.17100000000000001</v>
      </c>
      <c r="G3" s="821">
        <v>0.13900000000000001</v>
      </c>
      <c r="H3" s="822">
        <v>720</v>
      </c>
    </row>
    <row r="4" spans="1:8">
      <c r="A4" s="1219"/>
      <c r="B4" s="823" t="s">
        <v>140</v>
      </c>
      <c r="C4" s="824">
        <v>0.317</v>
      </c>
      <c r="D4" s="824">
        <v>7.5999999999999998E-2</v>
      </c>
      <c r="E4" s="824">
        <v>0.157</v>
      </c>
      <c r="F4" s="824">
        <v>0.20199999999999999</v>
      </c>
      <c r="G4" s="824">
        <v>0.247</v>
      </c>
      <c r="H4" s="825">
        <v>347</v>
      </c>
    </row>
    <row r="5" spans="1:8">
      <c r="A5" s="1219"/>
      <c r="B5" s="823" t="s">
        <v>812</v>
      </c>
      <c r="C5" s="824">
        <v>0.156</v>
      </c>
      <c r="D5" s="824">
        <v>2.4E-2</v>
      </c>
      <c r="E5" s="824">
        <v>5.7000000000000002E-2</v>
      </c>
      <c r="F5" s="824">
        <v>0.113</v>
      </c>
      <c r="G5" s="824">
        <v>0.65</v>
      </c>
      <c r="H5" s="825">
        <v>15</v>
      </c>
    </row>
    <row r="6" spans="1:8">
      <c r="A6" s="1220"/>
      <c r="B6" s="826" t="s">
        <v>813</v>
      </c>
      <c r="C6" s="827">
        <v>0.36899999999999999</v>
      </c>
      <c r="D6" s="827">
        <v>0.114</v>
      </c>
      <c r="E6" s="827">
        <v>0.155</v>
      </c>
      <c r="F6" s="827">
        <v>0.18</v>
      </c>
      <c r="G6" s="827">
        <v>0.18100000000000002</v>
      </c>
      <c r="H6" s="828">
        <v>1082</v>
      </c>
    </row>
    <row r="7" spans="1:8">
      <c r="A7" s="1218" t="s">
        <v>232</v>
      </c>
      <c r="B7" s="820" t="s">
        <v>173</v>
      </c>
      <c r="C7" s="821">
        <v>0.31900000000000001</v>
      </c>
      <c r="D7" s="821">
        <v>0.114</v>
      </c>
      <c r="E7" s="821">
        <v>0.121</v>
      </c>
      <c r="F7" s="821">
        <v>0.17499999999999999</v>
      </c>
      <c r="G7" s="821">
        <v>0.27</v>
      </c>
      <c r="H7" s="829">
        <v>27</v>
      </c>
    </row>
    <row r="8" spans="1:8">
      <c r="A8" s="1221"/>
      <c r="B8" s="823" t="s">
        <v>140</v>
      </c>
      <c r="C8" s="824">
        <v>0.25600000000000001</v>
      </c>
      <c r="D8" s="824">
        <v>4.5999999999999999E-2</v>
      </c>
      <c r="E8" s="824">
        <v>0.125</v>
      </c>
      <c r="F8" s="824">
        <v>0.129</v>
      </c>
      <c r="G8" s="824">
        <v>0.44400000000000001</v>
      </c>
      <c r="H8" s="830">
        <v>21</v>
      </c>
    </row>
    <row r="9" spans="1:8">
      <c r="A9" s="1222"/>
      <c r="B9" s="826" t="s">
        <v>813</v>
      </c>
      <c r="C9" s="827">
        <v>0.252</v>
      </c>
      <c r="D9" s="827">
        <v>7.6999999999999999E-2</v>
      </c>
      <c r="E9" s="827">
        <v>0.10099999999999999</v>
      </c>
      <c r="F9" s="827">
        <v>0.13</v>
      </c>
      <c r="G9" s="827">
        <v>0.44</v>
      </c>
      <c r="H9" s="831">
        <v>58</v>
      </c>
    </row>
    <row r="10" spans="1:8" ht="24" customHeight="1">
      <c r="A10" s="832" t="s">
        <v>211</v>
      </c>
      <c r="B10" s="823" t="s">
        <v>814</v>
      </c>
      <c r="C10" s="824">
        <v>0.36409749730125701</v>
      </c>
      <c r="D10" s="824">
        <v>0.11203828343023141</v>
      </c>
      <c r="E10" s="824">
        <v>0.15224014738482183</v>
      </c>
      <c r="F10" s="824">
        <v>0.17762328381304113</v>
      </c>
      <c r="G10" s="833">
        <v>0.19400078807064852</v>
      </c>
      <c r="H10" s="825">
        <v>1140</v>
      </c>
    </row>
    <row r="11" spans="1:8" ht="115.5" customHeight="1">
      <c r="A11" s="1223" t="s">
        <v>815</v>
      </c>
      <c r="B11" s="1223"/>
      <c r="C11" s="1223"/>
      <c r="D11" s="1223"/>
      <c r="E11" s="1223"/>
      <c r="F11" s="1223"/>
      <c r="G11" s="1223"/>
      <c r="H11" s="1223"/>
    </row>
    <row r="12" spans="1:8" ht="24" customHeight="1">
      <c r="A12" s="63" t="s">
        <v>816</v>
      </c>
    </row>
    <row r="14" spans="1:8" ht="18" customHeight="1">
      <c r="A14" s="834" t="s">
        <v>817</v>
      </c>
      <c r="B14" s="835"/>
    </row>
  </sheetData>
  <mergeCells count="4">
    <mergeCell ref="A1:H1"/>
    <mergeCell ref="A3:A6"/>
    <mergeCell ref="A7:A9"/>
    <mergeCell ref="A11:H11"/>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E980A-95B9-43A4-883E-9749CAB2D5F6}">
  <sheetPr>
    <tabColor rgb="FFC00000"/>
  </sheetPr>
  <dimension ref="A1:I15"/>
  <sheetViews>
    <sheetView workbookViewId="0">
      <selection activeCell="M15" sqref="M15"/>
    </sheetView>
  </sheetViews>
  <sheetFormatPr defaultRowHeight="12.75"/>
  <cols>
    <col min="1" max="1" width="12.85546875" style="63" customWidth="1"/>
    <col min="2" max="2" width="24.5703125" style="63" customWidth="1"/>
    <col min="3" max="4" width="12.140625" style="63" customWidth="1"/>
    <col min="5" max="5" width="21.7109375" style="63" customWidth="1"/>
    <col min="6" max="6" width="17.28515625" style="63" customWidth="1"/>
    <col min="7" max="7" width="17.140625" style="63" customWidth="1"/>
    <col min="8" max="256" width="9.140625" style="63"/>
    <col min="257" max="257" width="12.85546875" style="63" customWidth="1"/>
    <col min="258" max="258" width="24.5703125" style="63" customWidth="1"/>
    <col min="259" max="260" width="12.140625" style="63" customWidth="1"/>
    <col min="261" max="261" width="21.7109375" style="63" customWidth="1"/>
    <col min="262" max="262" width="17.28515625" style="63" customWidth="1"/>
    <col min="263" max="263" width="17.140625" style="63" customWidth="1"/>
    <col min="264" max="512" width="9.140625" style="63"/>
    <col min="513" max="513" width="12.85546875" style="63" customWidth="1"/>
    <col min="514" max="514" width="24.5703125" style="63" customWidth="1"/>
    <col min="515" max="516" width="12.140625" style="63" customWidth="1"/>
    <col min="517" max="517" width="21.7109375" style="63" customWidth="1"/>
    <col min="518" max="518" width="17.28515625" style="63" customWidth="1"/>
    <col min="519" max="519" width="17.140625" style="63" customWidth="1"/>
    <col min="520" max="768" width="9.140625" style="63"/>
    <col min="769" max="769" width="12.85546875" style="63" customWidth="1"/>
    <col min="770" max="770" width="24.5703125" style="63" customWidth="1"/>
    <col min="771" max="772" width="12.140625" style="63" customWidth="1"/>
    <col min="773" max="773" width="21.7109375" style="63" customWidth="1"/>
    <col min="774" max="774" width="17.28515625" style="63" customWidth="1"/>
    <col min="775" max="775" width="17.140625" style="63" customWidth="1"/>
    <col min="776" max="1024" width="9.140625" style="63"/>
    <col min="1025" max="1025" width="12.85546875" style="63" customWidth="1"/>
    <col min="1026" max="1026" width="24.5703125" style="63" customWidth="1"/>
    <col min="1027" max="1028" width="12.140625" style="63" customWidth="1"/>
    <col min="1029" max="1029" width="21.7109375" style="63" customWidth="1"/>
    <col min="1030" max="1030" width="17.28515625" style="63" customWidth="1"/>
    <col min="1031" max="1031" width="17.140625" style="63" customWidth="1"/>
    <col min="1032" max="1280" width="9.140625" style="63"/>
    <col min="1281" max="1281" width="12.85546875" style="63" customWidth="1"/>
    <col min="1282" max="1282" width="24.5703125" style="63" customWidth="1"/>
    <col min="1283" max="1284" width="12.140625" style="63" customWidth="1"/>
    <col min="1285" max="1285" width="21.7109375" style="63" customWidth="1"/>
    <col min="1286" max="1286" width="17.28515625" style="63" customWidth="1"/>
    <col min="1287" max="1287" width="17.140625" style="63" customWidth="1"/>
    <col min="1288" max="1536" width="9.140625" style="63"/>
    <col min="1537" max="1537" width="12.85546875" style="63" customWidth="1"/>
    <col min="1538" max="1538" width="24.5703125" style="63" customWidth="1"/>
    <col min="1539" max="1540" width="12.140625" style="63" customWidth="1"/>
    <col min="1541" max="1541" width="21.7109375" style="63" customWidth="1"/>
    <col min="1542" max="1542" width="17.28515625" style="63" customWidth="1"/>
    <col min="1543" max="1543" width="17.140625" style="63" customWidth="1"/>
    <col min="1544" max="1792" width="9.140625" style="63"/>
    <col min="1793" max="1793" width="12.85546875" style="63" customWidth="1"/>
    <col min="1794" max="1794" width="24.5703125" style="63" customWidth="1"/>
    <col min="1795" max="1796" width="12.140625" style="63" customWidth="1"/>
    <col min="1797" max="1797" width="21.7109375" style="63" customWidth="1"/>
    <col min="1798" max="1798" width="17.28515625" style="63" customWidth="1"/>
    <col min="1799" max="1799" width="17.140625" style="63" customWidth="1"/>
    <col min="1800" max="2048" width="9.140625" style="63"/>
    <col min="2049" max="2049" width="12.85546875" style="63" customWidth="1"/>
    <col min="2050" max="2050" width="24.5703125" style="63" customWidth="1"/>
    <col min="2051" max="2052" width="12.140625" style="63" customWidth="1"/>
    <col min="2053" max="2053" width="21.7109375" style="63" customWidth="1"/>
    <col min="2054" max="2054" width="17.28515625" style="63" customWidth="1"/>
    <col min="2055" max="2055" width="17.140625" style="63" customWidth="1"/>
    <col min="2056" max="2304" width="9.140625" style="63"/>
    <col min="2305" max="2305" width="12.85546875" style="63" customWidth="1"/>
    <col min="2306" max="2306" width="24.5703125" style="63" customWidth="1"/>
    <col min="2307" max="2308" width="12.140625" style="63" customWidth="1"/>
    <col min="2309" max="2309" width="21.7109375" style="63" customWidth="1"/>
    <col min="2310" max="2310" width="17.28515625" style="63" customWidth="1"/>
    <col min="2311" max="2311" width="17.140625" style="63" customWidth="1"/>
    <col min="2312" max="2560" width="9.140625" style="63"/>
    <col min="2561" max="2561" width="12.85546875" style="63" customWidth="1"/>
    <col min="2562" max="2562" width="24.5703125" style="63" customWidth="1"/>
    <col min="2563" max="2564" width="12.140625" style="63" customWidth="1"/>
    <col min="2565" max="2565" width="21.7109375" style="63" customWidth="1"/>
    <col min="2566" max="2566" width="17.28515625" style="63" customWidth="1"/>
    <col min="2567" max="2567" width="17.140625" style="63" customWidth="1"/>
    <col min="2568" max="2816" width="9.140625" style="63"/>
    <col min="2817" max="2817" width="12.85546875" style="63" customWidth="1"/>
    <col min="2818" max="2818" width="24.5703125" style="63" customWidth="1"/>
    <col min="2819" max="2820" width="12.140625" style="63" customWidth="1"/>
    <col min="2821" max="2821" width="21.7109375" style="63" customWidth="1"/>
    <col min="2822" max="2822" width="17.28515625" style="63" customWidth="1"/>
    <col min="2823" max="2823" width="17.140625" style="63" customWidth="1"/>
    <col min="2824" max="3072" width="9.140625" style="63"/>
    <col min="3073" max="3073" width="12.85546875" style="63" customWidth="1"/>
    <col min="3074" max="3074" width="24.5703125" style="63" customWidth="1"/>
    <col min="3075" max="3076" width="12.140625" style="63" customWidth="1"/>
    <col min="3077" max="3077" width="21.7109375" style="63" customWidth="1"/>
    <col min="3078" max="3078" width="17.28515625" style="63" customWidth="1"/>
    <col min="3079" max="3079" width="17.140625" style="63" customWidth="1"/>
    <col min="3080" max="3328" width="9.140625" style="63"/>
    <col min="3329" max="3329" width="12.85546875" style="63" customWidth="1"/>
    <col min="3330" max="3330" width="24.5703125" style="63" customWidth="1"/>
    <col min="3331" max="3332" width="12.140625" style="63" customWidth="1"/>
    <col min="3333" max="3333" width="21.7109375" style="63" customWidth="1"/>
    <col min="3334" max="3334" width="17.28515625" style="63" customWidth="1"/>
    <col min="3335" max="3335" width="17.140625" style="63" customWidth="1"/>
    <col min="3336" max="3584" width="9.140625" style="63"/>
    <col min="3585" max="3585" width="12.85546875" style="63" customWidth="1"/>
    <col min="3586" max="3586" width="24.5703125" style="63" customWidth="1"/>
    <col min="3587" max="3588" width="12.140625" style="63" customWidth="1"/>
    <col min="3589" max="3589" width="21.7109375" style="63" customWidth="1"/>
    <col min="3590" max="3590" width="17.28515625" style="63" customWidth="1"/>
    <col min="3591" max="3591" width="17.140625" style="63" customWidth="1"/>
    <col min="3592" max="3840" width="9.140625" style="63"/>
    <col min="3841" max="3841" width="12.85546875" style="63" customWidth="1"/>
    <col min="3842" max="3842" width="24.5703125" style="63" customWidth="1"/>
    <col min="3843" max="3844" width="12.140625" style="63" customWidth="1"/>
    <col min="3845" max="3845" width="21.7109375" style="63" customWidth="1"/>
    <col min="3846" max="3846" width="17.28515625" style="63" customWidth="1"/>
    <col min="3847" max="3847" width="17.140625" style="63" customWidth="1"/>
    <col min="3848" max="4096" width="9.140625" style="63"/>
    <col min="4097" max="4097" width="12.85546875" style="63" customWidth="1"/>
    <col min="4098" max="4098" width="24.5703125" style="63" customWidth="1"/>
    <col min="4099" max="4100" width="12.140625" style="63" customWidth="1"/>
    <col min="4101" max="4101" width="21.7109375" style="63" customWidth="1"/>
    <col min="4102" max="4102" width="17.28515625" style="63" customWidth="1"/>
    <col min="4103" max="4103" width="17.140625" style="63" customWidth="1"/>
    <col min="4104" max="4352" width="9.140625" style="63"/>
    <col min="4353" max="4353" width="12.85546875" style="63" customWidth="1"/>
    <col min="4354" max="4354" width="24.5703125" style="63" customWidth="1"/>
    <col min="4355" max="4356" width="12.140625" style="63" customWidth="1"/>
    <col min="4357" max="4357" width="21.7109375" style="63" customWidth="1"/>
    <col min="4358" max="4358" width="17.28515625" style="63" customWidth="1"/>
    <col min="4359" max="4359" width="17.140625" style="63" customWidth="1"/>
    <col min="4360" max="4608" width="9.140625" style="63"/>
    <col min="4609" max="4609" width="12.85546875" style="63" customWidth="1"/>
    <col min="4610" max="4610" width="24.5703125" style="63" customWidth="1"/>
    <col min="4611" max="4612" width="12.140625" style="63" customWidth="1"/>
    <col min="4613" max="4613" width="21.7109375" style="63" customWidth="1"/>
    <col min="4614" max="4614" width="17.28515625" style="63" customWidth="1"/>
    <col min="4615" max="4615" width="17.140625" style="63" customWidth="1"/>
    <col min="4616" max="4864" width="9.140625" style="63"/>
    <col min="4865" max="4865" width="12.85546875" style="63" customWidth="1"/>
    <col min="4866" max="4866" width="24.5703125" style="63" customWidth="1"/>
    <col min="4867" max="4868" width="12.140625" style="63" customWidth="1"/>
    <col min="4869" max="4869" width="21.7109375" style="63" customWidth="1"/>
    <col min="4870" max="4870" width="17.28515625" style="63" customWidth="1"/>
    <col min="4871" max="4871" width="17.140625" style="63" customWidth="1"/>
    <col min="4872" max="5120" width="9.140625" style="63"/>
    <col min="5121" max="5121" width="12.85546875" style="63" customWidth="1"/>
    <col min="5122" max="5122" width="24.5703125" style="63" customWidth="1"/>
    <col min="5123" max="5124" width="12.140625" style="63" customWidth="1"/>
    <col min="5125" max="5125" width="21.7109375" style="63" customWidth="1"/>
    <col min="5126" max="5126" width="17.28515625" style="63" customWidth="1"/>
    <col min="5127" max="5127" width="17.140625" style="63" customWidth="1"/>
    <col min="5128" max="5376" width="9.140625" style="63"/>
    <col min="5377" max="5377" width="12.85546875" style="63" customWidth="1"/>
    <col min="5378" max="5378" width="24.5703125" style="63" customWidth="1"/>
    <col min="5379" max="5380" width="12.140625" style="63" customWidth="1"/>
    <col min="5381" max="5381" width="21.7109375" style="63" customWidth="1"/>
    <col min="5382" max="5382" width="17.28515625" style="63" customWidth="1"/>
    <col min="5383" max="5383" width="17.140625" style="63" customWidth="1"/>
    <col min="5384" max="5632" width="9.140625" style="63"/>
    <col min="5633" max="5633" width="12.85546875" style="63" customWidth="1"/>
    <col min="5634" max="5634" width="24.5703125" style="63" customWidth="1"/>
    <col min="5635" max="5636" width="12.140625" style="63" customWidth="1"/>
    <col min="5637" max="5637" width="21.7109375" style="63" customWidth="1"/>
    <col min="5638" max="5638" width="17.28515625" style="63" customWidth="1"/>
    <col min="5639" max="5639" width="17.140625" style="63" customWidth="1"/>
    <col min="5640" max="5888" width="9.140625" style="63"/>
    <col min="5889" max="5889" width="12.85546875" style="63" customWidth="1"/>
    <col min="5890" max="5890" width="24.5703125" style="63" customWidth="1"/>
    <col min="5891" max="5892" width="12.140625" style="63" customWidth="1"/>
    <col min="5893" max="5893" width="21.7109375" style="63" customWidth="1"/>
    <col min="5894" max="5894" width="17.28515625" style="63" customWidth="1"/>
    <col min="5895" max="5895" width="17.140625" style="63" customWidth="1"/>
    <col min="5896" max="6144" width="9.140625" style="63"/>
    <col min="6145" max="6145" width="12.85546875" style="63" customWidth="1"/>
    <col min="6146" max="6146" width="24.5703125" style="63" customWidth="1"/>
    <col min="6147" max="6148" width="12.140625" style="63" customWidth="1"/>
    <col min="6149" max="6149" width="21.7109375" style="63" customWidth="1"/>
    <col min="6150" max="6150" width="17.28515625" style="63" customWidth="1"/>
    <col min="6151" max="6151" width="17.140625" style="63" customWidth="1"/>
    <col min="6152" max="6400" width="9.140625" style="63"/>
    <col min="6401" max="6401" width="12.85546875" style="63" customWidth="1"/>
    <col min="6402" max="6402" width="24.5703125" style="63" customWidth="1"/>
    <col min="6403" max="6404" width="12.140625" style="63" customWidth="1"/>
    <col min="6405" max="6405" width="21.7109375" style="63" customWidth="1"/>
    <col min="6406" max="6406" width="17.28515625" style="63" customWidth="1"/>
    <col min="6407" max="6407" width="17.140625" style="63" customWidth="1"/>
    <col min="6408" max="6656" width="9.140625" style="63"/>
    <col min="6657" max="6657" width="12.85546875" style="63" customWidth="1"/>
    <col min="6658" max="6658" width="24.5703125" style="63" customWidth="1"/>
    <col min="6659" max="6660" width="12.140625" style="63" customWidth="1"/>
    <col min="6661" max="6661" width="21.7109375" style="63" customWidth="1"/>
    <col min="6662" max="6662" width="17.28515625" style="63" customWidth="1"/>
    <col min="6663" max="6663" width="17.140625" style="63" customWidth="1"/>
    <col min="6664" max="6912" width="9.140625" style="63"/>
    <col min="6913" max="6913" width="12.85546875" style="63" customWidth="1"/>
    <col min="6914" max="6914" width="24.5703125" style="63" customWidth="1"/>
    <col min="6915" max="6916" width="12.140625" style="63" customWidth="1"/>
    <col min="6917" max="6917" width="21.7109375" style="63" customWidth="1"/>
    <col min="6918" max="6918" width="17.28515625" style="63" customWidth="1"/>
    <col min="6919" max="6919" width="17.140625" style="63" customWidth="1"/>
    <col min="6920" max="7168" width="9.140625" style="63"/>
    <col min="7169" max="7169" width="12.85546875" style="63" customWidth="1"/>
    <col min="7170" max="7170" width="24.5703125" style="63" customWidth="1"/>
    <col min="7171" max="7172" width="12.140625" style="63" customWidth="1"/>
    <col min="7173" max="7173" width="21.7109375" style="63" customWidth="1"/>
    <col min="7174" max="7174" width="17.28515625" style="63" customWidth="1"/>
    <col min="7175" max="7175" width="17.140625" style="63" customWidth="1"/>
    <col min="7176" max="7424" width="9.140625" style="63"/>
    <col min="7425" max="7425" width="12.85546875" style="63" customWidth="1"/>
    <col min="7426" max="7426" width="24.5703125" style="63" customWidth="1"/>
    <col min="7427" max="7428" width="12.140625" style="63" customWidth="1"/>
    <col min="7429" max="7429" width="21.7109375" style="63" customWidth="1"/>
    <col min="7430" max="7430" width="17.28515625" style="63" customWidth="1"/>
    <col min="7431" max="7431" width="17.140625" style="63" customWidth="1"/>
    <col min="7432" max="7680" width="9.140625" style="63"/>
    <col min="7681" max="7681" width="12.85546875" style="63" customWidth="1"/>
    <col min="7682" max="7682" width="24.5703125" style="63" customWidth="1"/>
    <col min="7683" max="7684" width="12.140625" style="63" customWidth="1"/>
    <col min="7685" max="7685" width="21.7109375" style="63" customWidth="1"/>
    <col min="7686" max="7686" width="17.28515625" style="63" customWidth="1"/>
    <col min="7687" max="7687" width="17.140625" style="63" customWidth="1"/>
    <col min="7688" max="7936" width="9.140625" style="63"/>
    <col min="7937" max="7937" width="12.85546875" style="63" customWidth="1"/>
    <col min="7938" max="7938" width="24.5703125" style="63" customWidth="1"/>
    <col min="7939" max="7940" width="12.140625" style="63" customWidth="1"/>
    <col min="7941" max="7941" width="21.7109375" style="63" customWidth="1"/>
    <col min="7942" max="7942" width="17.28515625" style="63" customWidth="1"/>
    <col min="7943" max="7943" width="17.140625" style="63" customWidth="1"/>
    <col min="7944" max="8192" width="9.140625" style="63"/>
    <col min="8193" max="8193" width="12.85546875" style="63" customWidth="1"/>
    <col min="8194" max="8194" width="24.5703125" style="63" customWidth="1"/>
    <col min="8195" max="8196" width="12.140625" style="63" customWidth="1"/>
    <col min="8197" max="8197" width="21.7109375" style="63" customWidth="1"/>
    <col min="8198" max="8198" width="17.28515625" style="63" customWidth="1"/>
    <col min="8199" max="8199" width="17.140625" style="63" customWidth="1"/>
    <col min="8200" max="8448" width="9.140625" style="63"/>
    <col min="8449" max="8449" width="12.85546875" style="63" customWidth="1"/>
    <col min="8450" max="8450" width="24.5703125" style="63" customWidth="1"/>
    <col min="8451" max="8452" width="12.140625" style="63" customWidth="1"/>
    <col min="8453" max="8453" width="21.7109375" style="63" customWidth="1"/>
    <col min="8454" max="8454" width="17.28515625" style="63" customWidth="1"/>
    <col min="8455" max="8455" width="17.140625" style="63" customWidth="1"/>
    <col min="8456" max="8704" width="9.140625" style="63"/>
    <col min="8705" max="8705" width="12.85546875" style="63" customWidth="1"/>
    <col min="8706" max="8706" width="24.5703125" style="63" customWidth="1"/>
    <col min="8707" max="8708" width="12.140625" style="63" customWidth="1"/>
    <col min="8709" max="8709" width="21.7109375" style="63" customWidth="1"/>
    <col min="8710" max="8710" width="17.28515625" style="63" customWidth="1"/>
    <col min="8711" max="8711" width="17.140625" style="63" customWidth="1"/>
    <col min="8712" max="8960" width="9.140625" style="63"/>
    <col min="8961" max="8961" width="12.85546875" style="63" customWidth="1"/>
    <col min="8962" max="8962" width="24.5703125" style="63" customWidth="1"/>
    <col min="8963" max="8964" width="12.140625" style="63" customWidth="1"/>
    <col min="8965" max="8965" width="21.7109375" style="63" customWidth="1"/>
    <col min="8966" max="8966" width="17.28515625" style="63" customWidth="1"/>
    <col min="8967" max="8967" width="17.140625" style="63" customWidth="1"/>
    <col min="8968" max="9216" width="9.140625" style="63"/>
    <col min="9217" max="9217" width="12.85546875" style="63" customWidth="1"/>
    <col min="9218" max="9218" width="24.5703125" style="63" customWidth="1"/>
    <col min="9219" max="9220" width="12.140625" style="63" customWidth="1"/>
    <col min="9221" max="9221" width="21.7109375" style="63" customWidth="1"/>
    <col min="9222" max="9222" width="17.28515625" style="63" customWidth="1"/>
    <col min="9223" max="9223" width="17.140625" style="63" customWidth="1"/>
    <col min="9224" max="9472" width="9.140625" style="63"/>
    <col min="9473" max="9473" width="12.85546875" style="63" customWidth="1"/>
    <col min="9474" max="9474" width="24.5703125" style="63" customWidth="1"/>
    <col min="9475" max="9476" width="12.140625" style="63" customWidth="1"/>
    <col min="9477" max="9477" width="21.7109375" style="63" customWidth="1"/>
    <col min="9478" max="9478" width="17.28515625" style="63" customWidth="1"/>
    <col min="9479" max="9479" width="17.140625" style="63" customWidth="1"/>
    <col min="9480" max="9728" width="9.140625" style="63"/>
    <col min="9729" max="9729" width="12.85546875" style="63" customWidth="1"/>
    <col min="9730" max="9730" width="24.5703125" style="63" customWidth="1"/>
    <col min="9731" max="9732" width="12.140625" style="63" customWidth="1"/>
    <col min="9733" max="9733" width="21.7109375" style="63" customWidth="1"/>
    <col min="9734" max="9734" width="17.28515625" style="63" customWidth="1"/>
    <col min="9735" max="9735" width="17.140625" style="63" customWidth="1"/>
    <col min="9736" max="9984" width="9.140625" style="63"/>
    <col min="9985" max="9985" width="12.85546875" style="63" customWidth="1"/>
    <col min="9986" max="9986" width="24.5703125" style="63" customWidth="1"/>
    <col min="9987" max="9988" width="12.140625" style="63" customWidth="1"/>
    <col min="9989" max="9989" width="21.7109375" style="63" customWidth="1"/>
    <col min="9990" max="9990" width="17.28515625" style="63" customWidth="1"/>
    <col min="9991" max="9991" width="17.140625" style="63" customWidth="1"/>
    <col min="9992" max="10240" width="9.140625" style="63"/>
    <col min="10241" max="10241" width="12.85546875" style="63" customWidth="1"/>
    <col min="10242" max="10242" width="24.5703125" style="63" customWidth="1"/>
    <col min="10243" max="10244" width="12.140625" style="63" customWidth="1"/>
    <col min="10245" max="10245" width="21.7109375" style="63" customWidth="1"/>
    <col min="10246" max="10246" width="17.28515625" style="63" customWidth="1"/>
    <col min="10247" max="10247" width="17.140625" style="63" customWidth="1"/>
    <col min="10248" max="10496" width="9.140625" style="63"/>
    <col min="10497" max="10497" width="12.85546875" style="63" customWidth="1"/>
    <col min="10498" max="10498" width="24.5703125" style="63" customWidth="1"/>
    <col min="10499" max="10500" width="12.140625" style="63" customWidth="1"/>
    <col min="10501" max="10501" width="21.7109375" style="63" customWidth="1"/>
    <col min="10502" max="10502" width="17.28515625" style="63" customWidth="1"/>
    <col min="10503" max="10503" width="17.140625" style="63" customWidth="1"/>
    <col min="10504" max="10752" width="9.140625" style="63"/>
    <col min="10753" max="10753" width="12.85546875" style="63" customWidth="1"/>
    <col min="10754" max="10754" width="24.5703125" style="63" customWidth="1"/>
    <col min="10755" max="10756" width="12.140625" style="63" customWidth="1"/>
    <col min="10757" max="10757" width="21.7109375" style="63" customWidth="1"/>
    <col min="10758" max="10758" width="17.28515625" style="63" customWidth="1"/>
    <col min="10759" max="10759" width="17.140625" style="63" customWidth="1"/>
    <col min="10760" max="11008" width="9.140625" style="63"/>
    <col min="11009" max="11009" width="12.85546875" style="63" customWidth="1"/>
    <col min="11010" max="11010" width="24.5703125" style="63" customWidth="1"/>
    <col min="11011" max="11012" width="12.140625" style="63" customWidth="1"/>
    <col min="11013" max="11013" width="21.7109375" style="63" customWidth="1"/>
    <col min="11014" max="11014" width="17.28515625" style="63" customWidth="1"/>
    <col min="11015" max="11015" width="17.140625" style="63" customWidth="1"/>
    <col min="11016" max="11264" width="9.140625" style="63"/>
    <col min="11265" max="11265" width="12.85546875" style="63" customWidth="1"/>
    <col min="11266" max="11266" width="24.5703125" style="63" customWidth="1"/>
    <col min="11267" max="11268" width="12.140625" style="63" customWidth="1"/>
    <col min="11269" max="11269" width="21.7109375" style="63" customWidth="1"/>
    <col min="11270" max="11270" width="17.28515625" style="63" customWidth="1"/>
    <col min="11271" max="11271" width="17.140625" style="63" customWidth="1"/>
    <col min="11272" max="11520" width="9.140625" style="63"/>
    <col min="11521" max="11521" width="12.85546875" style="63" customWidth="1"/>
    <col min="11522" max="11522" width="24.5703125" style="63" customWidth="1"/>
    <col min="11523" max="11524" width="12.140625" style="63" customWidth="1"/>
    <col min="11525" max="11525" width="21.7109375" style="63" customWidth="1"/>
    <col min="11526" max="11526" width="17.28515625" style="63" customWidth="1"/>
    <col min="11527" max="11527" width="17.140625" style="63" customWidth="1"/>
    <col min="11528" max="11776" width="9.140625" style="63"/>
    <col min="11777" max="11777" width="12.85546875" style="63" customWidth="1"/>
    <col min="11778" max="11778" width="24.5703125" style="63" customWidth="1"/>
    <col min="11779" max="11780" width="12.140625" style="63" customWidth="1"/>
    <col min="11781" max="11781" width="21.7109375" style="63" customWidth="1"/>
    <col min="11782" max="11782" width="17.28515625" style="63" customWidth="1"/>
    <col min="11783" max="11783" width="17.140625" style="63" customWidth="1"/>
    <col min="11784" max="12032" width="9.140625" style="63"/>
    <col min="12033" max="12033" width="12.85546875" style="63" customWidth="1"/>
    <col min="12034" max="12034" width="24.5703125" style="63" customWidth="1"/>
    <col min="12035" max="12036" width="12.140625" style="63" customWidth="1"/>
    <col min="12037" max="12037" width="21.7109375" style="63" customWidth="1"/>
    <col min="12038" max="12038" width="17.28515625" style="63" customWidth="1"/>
    <col min="12039" max="12039" width="17.140625" style="63" customWidth="1"/>
    <col min="12040" max="12288" width="9.140625" style="63"/>
    <col min="12289" max="12289" width="12.85546875" style="63" customWidth="1"/>
    <col min="12290" max="12290" width="24.5703125" style="63" customWidth="1"/>
    <col min="12291" max="12292" width="12.140625" style="63" customWidth="1"/>
    <col min="12293" max="12293" width="21.7109375" style="63" customWidth="1"/>
    <col min="12294" max="12294" width="17.28515625" style="63" customWidth="1"/>
    <col min="12295" max="12295" width="17.140625" style="63" customWidth="1"/>
    <col min="12296" max="12544" width="9.140625" style="63"/>
    <col min="12545" max="12545" width="12.85546875" style="63" customWidth="1"/>
    <col min="12546" max="12546" width="24.5703125" style="63" customWidth="1"/>
    <col min="12547" max="12548" width="12.140625" style="63" customWidth="1"/>
    <col min="12549" max="12549" width="21.7109375" style="63" customWidth="1"/>
    <col min="12550" max="12550" width="17.28515625" style="63" customWidth="1"/>
    <col min="12551" max="12551" width="17.140625" style="63" customWidth="1"/>
    <col min="12552" max="12800" width="9.140625" style="63"/>
    <col min="12801" max="12801" width="12.85546875" style="63" customWidth="1"/>
    <col min="12802" max="12802" width="24.5703125" style="63" customWidth="1"/>
    <col min="12803" max="12804" width="12.140625" style="63" customWidth="1"/>
    <col min="12805" max="12805" width="21.7109375" style="63" customWidth="1"/>
    <col min="12806" max="12806" width="17.28515625" style="63" customWidth="1"/>
    <col min="12807" max="12807" width="17.140625" style="63" customWidth="1"/>
    <col min="12808" max="13056" width="9.140625" style="63"/>
    <col min="13057" max="13057" width="12.85546875" style="63" customWidth="1"/>
    <col min="13058" max="13058" width="24.5703125" style="63" customWidth="1"/>
    <col min="13059" max="13060" width="12.140625" style="63" customWidth="1"/>
    <col min="13061" max="13061" width="21.7109375" style="63" customWidth="1"/>
    <col min="13062" max="13062" width="17.28515625" style="63" customWidth="1"/>
    <col min="13063" max="13063" width="17.140625" style="63" customWidth="1"/>
    <col min="13064" max="13312" width="9.140625" style="63"/>
    <col min="13313" max="13313" width="12.85546875" style="63" customWidth="1"/>
    <col min="13314" max="13314" width="24.5703125" style="63" customWidth="1"/>
    <col min="13315" max="13316" width="12.140625" style="63" customWidth="1"/>
    <col min="13317" max="13317" width="21.7109375" style="63" customWidth="1"/>
    <col min="13318" max="13318" width="17.28515625" style="63" customWidth="1"/>
    <col min="13319" max="13319" width="17.140625" style="63" customWidth="1"/>
    <col min="13320" max="13568" width="9.140625" style="63"/>
    <col min="13569" max="13569" width="12.85546875" style="63" customWidth="1"/>
    <col min="13570" max="13570" width="24.5703125" style="63" customWidth="1"/>
    <col min="13571" max="13572" width="12.140625" style="63" customWidth="1"/>
    <col min="13573" max="13573" width="21.7109375" style="63" customWidth="1"/>
    <col min="13574" max="13574" width="17.28515625" style="63" customWidth="1"/>
    <col min="13575" max="13575" width="17.140625" style="63" customWidth="1"/>
    <col min="13576" max="13824" width="9.140625" style="63"/>
    <col min="13825" max="13825" width="12.85546875" style="63" customWidth="1"/>
    <col min="13826" max="13826" width="24.5703125" style="63" customWidth="1"/>
    <col min="13827" max="13828" width="12.140625" style="63" customWidth="1"/>
    <col min="13829" max="13829" width="21.7109375" style="63" customWidth="1"/>
    <col min="13830" max="13830" width="17.28515625" style="63" customWidth="1"/>
    <col min="13831" max="13831" width="17.140625" style="63" customWidth="1"/>
    <col min="13832" max="14080" width="9.140625" style="63"/>
    <col min="14081" max="14081" width="12.85546875" style="63" customWidth="1"/>
    <col min="14082" max="14082" width="24.5703125" style="63" customWidth="1"/>
    <col min="14083" max="14084" width="12.140625" style="63" customWidth="1"/>
    <col min="14085" max="14085" width="21.7109375" style="63" customWidth="1"/>
    <col min="14086" max="14086" width="17.28515625" style="63" customWidth="1"/>
    <col min="14087" max="14087" width="17.140625" style="63" customWidth="1"/>
    <col min="14088" max="14336" width="9.140625" style="63"/>
    <col min="14337" max="14337" width="12.85546875" style="63" customWidth="1"/>
    <col min="14338" max="14338" width="24.5703125" style="63" customWidth="1"/>
    <col min="14339" max="14340" width="12.140625" style="63" customWidth="1"/>
    <col min="14341" max="14341" width="21.7109375" style="63" customWidth="1"/>
    <col min="14342" max="14342" width="17.28515625" style="63" customWidth="1"/>
    <col min="14343" max="14343" width="17.140625" style="63" customWidth="1"/>
    <col min="14344" max="14592" width="9.140625" style="63"/>
    <col min="14593" max="14593" width="12.85546875" style="63" customWidth="1"/>
    <col min="14594" max="14594" width="24.5703125" style="63" customWidth="1"/>
    <col min="14595" max="14596" width="12.140625" style="63" customWidth="1"/>
    <col min="14597" max="14597" width="21.7109375" style="63" customWidth="1"/>
    <col min="14598" max="14598" width="17.28515625" style="63" customWidth="1"/>
    <col min="14599" max="14599" width="17.140625" style="63" customWidth="1"/>
    <col min="14600" max="14848" width="9.140625" style="63"/>
    <col min="14849" max="14849" width="12.85546875" style="63" customWidth="1"/>
    <col min="14850" max="14850" width="24.5703125" style="63" customWidth="1"/>
    <col min="14851" max="14852" width="12.140625" style="63" customWidth="1"/>
    <col min="14853" max="14853" width="21.7109375" style="63" customWidth="1"/>
    <col min="14854" max="14854" width="17.28515625" style="63" customWidth="1"/>
    <col min="14855" max="14855" width="17.140625" style="63" customWidth="1"/>
    <col min="14856" max="15104" width="9.140625" style="63"/>
    <col min="15105" max="15105" width="12.85546875" style="63" customWidth="1"/>
    <col min="15106" max="15106" width="24.5703125" style="63" customWidth="1"/>
    <col min="15107" max="15108" width="12.140625" style="63" customWidth="1"/>
    <col min="15109" max="15109" width="21.7109375" style="63" customWidth="1"/>
    <col min="15110" max="15110" width="17.28515625" style="63" customWidth="1"/>
    <col min="15111" max="15111" width="17.140625" style="63" customWidth="1"/>
    <col min="15112" max="15360" width="9.140625" style="63"/>
    <col min="15361" max="15361" width="12.85546875" style="63" customWidth="1"/>
    <col min="15362" max="15362" width="24.5703125" style="63" customWidth="1"/>
    <col min="15363" max="15364" width="12.140625" style="63" customWidth="1"/>
    <col min="15365" max="15365" width="21.7109375" style="63" customWidth="1"/>
    <col min="15366" max="15366" width="17.28515625" style="63" customWidth="1"/>
    <col min="15367" max="15367" width="17.140625" style="63" customWidth="1"/>
    <col min="15368" max="15616" width="9.140625" style="63"/>
    <col min="15617" max="15617" width="12.85546875" style="63" customWidth="1"/>
    <col min="15618" max="15618" width="24.5703125" style="63" customWidth="1"/>
    <col min="15619" max="15620" width="12.140625" style="63" customWidth="1"/>
    <col min="15621" max="15621" width="21.7109375" style="63" customWidth="1"/>
    <col min="15622" max="15622" width="17.28515625" style="63" customWidth="1"/>
    <col min="15623" max="15623" width="17.140625" style="63" customWidth="1"/>
    <col min="15624" max="15872" width="9.140625" style="63"/>
    <col min="15873" max="15873" width="12.85546875" style="63" customWidth="1"/>
    <col min="15874" max="15874" width="24.5703125" style="63" customWidth="1"/>
    <col min="15875" max="15876" width="12.140625" style="63" customWidth="1"/>
    <col min="15877" max="15877" width="21.7109375" style="63" customWidth="1"/>
    <col min="15878" max="15878" width="17.28515625" style="63" customWidth="1"/>
    <col min="15879" max="15879" width="17.140625" style="63" customWidth="1"/>
    <col min="15880" max="16128" width="9.140625" style="63"/>
    <col min="16129" max="16129" width="12.85546875" style="63" customWidth="1"/>
    <col min="16130" max="16130" width="24.5703125" style="63" customWidth="1"/>
    <col min="16131" max="16132" width="12.140625" style="63" customWidth="1"/>
    <col min="16133" max="16133" width="21.7109375" style="63" customWidth="1"/>
    <col min="16134" max="16134" width="17.28515625" style="63" customWidth="1"/>
    <col min="16135" max="16135" width="17.140625" style="63" customWidth="1"/>
    <col min="16136" max="16384" width="9.140625" style="63"/>
  </cols>
  <sheetData>
    <row r="1" spans="1:9" ht="41.25" customHeight="1">
      <c r="A1" s="1217" t="s">
        <v>818</v>
      </c>
      <c r="B1" s="1217"/>
      <c r="C1" s="1217"/>
      <c r="D1" s="1217"/>
      <c r="E1" s="1217"/>
      <c r="F1" s="1217"/>
      <c r="G1" s="1217"/>
      <c r="H1" s="1217"/>
    </row>
    <row r="2" spans="1:9" ht="38.25">
      <c r="A2" s="836"/>
      <c r="B2" s="837" t="s">
        <v>819</v>
      </c>
      <c r="C2" s="838" t="s">
        <v>806</v>
      </c>
      <c r="D2" s="838" t="s">
        <v>807</v>
      </c>
      <c r="E2" s="838" t="s">
        <v>808</v>
      </c>
      <c r="F2" s="838" t="s">
        <v>809</v>
      </c>
      <c r="G2" s="838" t="s">
        <v>820</v>
      </c>
      <c r="H2" s="838" t="s">
        <v>811</v>
      </c>
      <c r="I2" s="839"/>
    </row>
    <row r="3" spans="1:9">
      <c r="A3" s="1218" t="s">
        <v>233</v>
      </c>
      <c r="B3" s="820" t="s">
        <v>821</v>
      </c>
      <c r="C3" s="821">
        <v>0.37</v>
      </c>
      <c r="D3" s="821">
        <v>0.23699999999999999</v>
      </c>
      <c r="E3" s="821">
        <v>0.16500000000000001</v>
      </c>
      <c r="F3" s="821">
        <v>0.13300000000000001</v>
      </c>
      <c r="G3" s="821">
        <v>9.6000000000000002E-2</v>
      </c>
      <c r="H3" s="822">
        <v>400</v>
      </c>
    </row>
    <row r="4" spans="1:9">
      <c r="A4" s="1219"/>
      <c r="B4" s="823" t="s">
        <v>822</v>
      </c>
      <c r="C4" s="824">
        <v>0.28100000000000003</v>
      </c>
      <c r="D4" s="824">
        <v>0.21899999999999997</v>
      </c>
      <c r="E4" s="824">
        <v>0.17300000000000001</v>
      </c>
      <c r="F4" s="824">
        <v>0.161</v>
      </c>
      <c r="G4" s="824">
        <v>0.16600000000000001</v>
      </c>
      <c r="H4" s="825">
        <v>141</v>
      </c>
    </row>
    <row r="5" spans="1:9">
      <c r="A5" s="1219"/>
      <c r="B5" s="823" t="s">
        <v>823</v>
      </c>
      <c r="C5" s="824">
        <v>0.126</v>
      </c>
      <c r="D5" s="824">
        <v>0.27100000000000002</v>
      </c>
      <c r="E5" s="824">
        <v>0.28899999999999998</v>
      </c>
      <c r="F5" s="824">
        <v>0.16</v>
      </c>
      <c r="G5" s="824">
        <v>0.154</v>
      </c>
      <c r="H5" s="825">
        <v>82</v>
      </c>
    </row>
    <row r="6" spans="1:9">
      <c r="A6" s="1220"/>
      <c r="B6" s="826" t="s">
        <v>824</v>
      </c>
      <c r="C6" s="827">
        <v>0.318</v>
      </c>
      <c r="D6" s="827">
        <v>0.23699999999999999</v>
      </c>
      <c r="E6" s="827">
        <v>0.183</v>
      </c>
      <c r="F6" s="827">
        <v>0.14300000000000002</v>
      </c>
      <c r="G6" s="827">
        <v>0.11900000000000001</v>
      </c>
      <c r="H6" s="831">
        <v>623</v>
      </c>
    </row>
    <row r="7" spans="1:9">
      <c r="A7" s="1224" t="s">
        <v>232</v>
      </c>
      <c r="B7" s="820" t="s">
        <v>821</v>
      </c>
      <c r="C7" s="821">
        <v>0.36299999999999999</v>
      </c>
      <c r="D7" s="821">
        <v>0.222</v>
      </c>
      <c r="E7" s="821">
        <v>0.14899999999999999</v>
      </c>
      <c r="F7" s="821">
        <v>0.114</v>
      </c>
      <c r="G7" s="821">
        <v>0.154</v>
      </c>
      <c r="H7" s="829">
        <v>90</v>
      </c>
    </row>
    <row r="8" spans="1:9">
      <c r="A8" s="1225"/>
      <c r="B8" s="823" t="s">
        <v>822</v>
      </c>
      <c r="C8" s="824">
        <v>0.36599999999999999</v>
      </c>
      <c r="D8" s="824">
        <v>0.20300000000000001</v>
      </c>
      <c r="E8" s="824">
        <v>0.13400000000000001</v>
      </c>
      <c r="F8" s="824">
        <v>0.158</v>
      </c>
      <c r="G8" s="824">
        <v>0.13900000000000001</v>
      </c>
      <c r="H8" s="830">
        <v>46</v>
      </c>
    </row>
    <row r="9" spans="1:9">
      <c r="A9" s="1225"/>
      <c r="B9" s="823" t="s">
        <v>823</v>
      </c>
      <c r="C9" s="824">
        <v>0.15</v>
      </c>
      <c r="D9" s="824">
        <v>0.27899999999999997</v>
      </c>
      <c r="E9" s="824">
        <v>0.23499999999999999</v>
      </c>
      <c r="F9" s="824">
        <v>0.17300000000000001</v>
      </c>
      <c r="G9" s="824">
        <v>0.16200000000000001</v>
      </c>
      <c r="H9" s="840">
        <v>71</v>
      </c>
    </row>
    <row r="10" spans="1:9">
      <c r="A10" s="1226"/>
      <c r="B10" s="826" t="s">
        <v>824</v>
      </c>
      <c r="C10" s="827">
        <v>0.29100000000000004</v>
      </c>
      <c r="D10" s="827">
        <v>0.23699999999999999</v>
      </c>
      <c r="E10" s="827">
        <v>0.17499999999999999</v>
      </c>
      <c r="F10" s="827">
        <v>0.14400000000000002</v>
      </c>
      <c r="G10" s="827">
        <v>0.153</v>
      </c>
      <c r="H10" s="831">
        <v>207</v>
      </c>
    </row>
    <row r="11" spans="1:9">
      <c r="A11" s="832" t="s">
        <v>211</v>
      </c>
      <c r="B11" s="823" t="s">
        <v>824</v>
      </c>
      <c r="C11" s="824">
        <v>0.3112727930535456</v>
      </c>
      <c r="D11" s="824">
        <v>0.23699999999999999</v>
      </c>
      <c r="E11" s="824">
        <v>0.18100675349734682</v>
      </c>
      <c r="F11" s="824">
        <v>0.14324915581283165</v>
      </c>
      <c r="G11" s="833">
        <v>0.12747129763627593</v>
      </c>
      <c r="H11" s="841">
        <v>830</v>
      </c>
    </row>
    <row r="12" spans="1:9" s="198" customFormat="1" ht="74.25" customHeight="1">
      <c r="A12" s="1227" t="s">
        <v>825</v>
      </c>
      <c r="B12" s="1227"/>
      <c r="C12" s="1227"/>
      <c r="D12" s="1227"/>
      <c r="E12" s="1227"/>
      <c r="F12" s="1227"/>
      <c r="G12" s="1227"/>
      <c r="H12" s="1227"/>
    </row>
    <row r="13" spans="1:9" ht="24.75" customHeight="1">
      <c r="A13" s="63" t="s">
        <v>816</v>
      </c>
    </row>
    <row r="15" spans="1:9">
      <c r="A15" s="834" t="s">
        <v>826</v>
      </c>
      <c r="B15" s="835"/>
    </row>
  </sheetData>
  <mergeCells count="4">
    <mergeCell ref="A1:H1"/>
    <mergeCell ref="A3:A6"/>
    <mergeCell ref="A7:A10"/>
    <mergeCell ref="A12:H12"/>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0B86-D334-49F4-A81E-2BD0DA005CE3}">
  <sheetPr>
    <tabColor rgb="FFC00000"/>
  </sheetPr>
  <dimension ref="A1:D14"/>
  <sheetViews>
    <sheetView workbookViewId="0">
      <selection activeCell="M15" sqref="M15"/>
    </sheetView>
  </sheetViews>
  <sheetFormatPr defaultRowHeight="12.75"/>
  <cols>
    <col min="1" max="1" width="14" style="63" customWidth="1"/>
    <col min="2" max="2" width="24.140625" style="63" customWidth="1"/>
    <col min="3" max="3" width="9.140625" style="63" customWidth="1"/>
    <col min="4" max="4" width="10.42578125" style="63" customWidth="1"/>
    <col min="5" max="6" width="9.140625" style="63" customWidth="1"/>
    <col min="7" max="256" width="9.140625" style="63"/>
    <col min="257" max="257" width="14" style="63" customWidth="1"/>
    <col min="258" max="258" width="24.140625" style="63" customWidth="1"/>
    <col min="259" max="259" width="9.140625" style="63" customWidth="1"/>
    <col min="260" max="260" width="10.42578125" style="63" customWidth="1"/>
    <col min="261" max="262" width="9.140625" style="63" customWidth="1"/>
    <col min="263" max="512" width="9.140625" style="63"/>
    <col min="513" max="513" width="14" style="63" customWidth="1"/>
    <col min="514" max="514" width="24.140625" style="63" customWidth="1"/>
    <col min="515" max="515" width="9.140625" style="63" customWidth="1"/>
    <col min="516" max="516" width="10.42578125" style="63" customWidth="1"/>
    <col min="517" max="518" width="9.140625" style="63" customWidth="1"/>
    <col min="519" max="768" width="9.140625" style="63"/>
    <col min="769" max="769" width="14" style="63" customWidth="1"/>
    <col min="770" max="770" width="24.140625" style="63" customWidth="1"/>
    <col min="771" max="771" width="9.140625" style="63" customWidth="1"/>
    <col min="772" max="772" width="10.42578125" style="63" customWidth="1"/>
    <col min="773" max="774" width="9.140625" style="63" customWidth="1"/>
    <col min="775" max="1024" width="9.140625" style="63"/>
    <col min="1025" max="1025" width="14" style="63" customWidth="1"/>
    <col min="1026" max="1026" width="24.140625" style="63" customWidth="1"/>
    <col min="1027" max="1027" width="9.140625" style="63" customWidth="1"/>
    <col min="1028" max="1028" width="10.42578125" style="63" customWidth="1"/>
    <col min="1029" max="1030" width="9.140625" style="63" customWidth="1"/>
    <col min="1031" max="1280" width="9.140625" style="63"/>
    <col min="1281" max="1281" width="14" style="63" customWidth="1"/>
    <col min="1282" max="1282" width="24.140625" style="63" customWidth="1"/>
    <col min="1283" max="1283" width="9.140625" style="63" customWidth="1"/>
    <col min="1284" max="1284" width="10.42578125" style="63" customWidth="1"/>
    <col min="1285" max="1286" width="9.140625" style="63" customWidth="1"/>
    <col min="1287" max="1536" width="9.140625" style="63"/>
    <col min="1537" max="1537" width="14" style="63" customWidth="1"/>
    <col min="1538" max="1538" width="24.140625" style="63" customWidth="1"/>
    <col min="1539" max="1539" width="9.140625" style="63" customWidth="1"/>
    <col min="1540" max="1540" width="10.42578125" style="63" customWidth="1"/>
    <col min="1541" max="1542" width="9.140625" style="63" customWidth="1"/>
    <col min="1543" max="1792" width="9.140625" style="63"/>
    <col min="1793" max="1793" width="14" style="63" customWidth="1"/>
    <col min="1794" max="1794" width="24.140625" style="63" customWidth="1"/>
    <col min="1795" max="1795" width="9.140625" style="63" customWidth="1"/>
    <col min="1796" max="1796" width="10.42578125" style="63" customWidth="1"/>
    <col min="1797" max="1798" width="9.140625" style="63" customWidth="1"/>
    <col min="1799" max="2048" width="9.140625" style="63"/>
    <col min="2049" max="2049" width="14" style="63" customWidth="1"/>
    <col min="2050" max="2050" width="24.140625" style="63" customWidth="1"/>
    <col min="2051" max="2051" width="9.140625" style="63" customWidth="1"/>
    <col min="2052" max="2052" width="10.42578125" style="63" customWidth="1"/>
    <col min="2053" max="2054" width="9.140625" style="63" customWidth="1"/>
    <col min="2055" max="2304" width="9.140625" style="63"/>
    <col min="2305" max="2305" width="14" style="63" customWidth="1"/>
    <col min="2306" max="2306" width="24.140625" style="63" customWidth="1"/>
    <col min="2307" max="2307" width="9.140625" style="63" customWidth="1"/>
    <col min="2308" max="2308" width="10.42578125" style="63" customWidth="1"/>
    <col min="2309" max="2310" width="9.140625" style="63" customWidth="1"/>
    <col min="2311" max="2560" width="9.140625" style="63"/>
    <col min="2561" max="2561" width="14" style="63" customWidth="1"/>
    <col min="2562" max="2562" width="24.140625" style="63" customWidth="1"/>
    <col min="2563" max="2563" width="9.140625" style="63" customWidth="1"/>
    <col min="2564" max="2564" width="10.42578125" style="63" customWidth="1"/>
    <col min="2565" max="2566" width="9.140625" style="63" customWidth="1"/>
    <col min="2567" max="2816" width="9.140625" style="63"/>
    <col min="2817" max="2817" width="14" style="63" customWidth="1"/>
    <col min="2818" max="2818" width="24.140625" style="63" customWidth="1"/>
    <col min="2819" max="2819" width="9.140625" style="63" customWidth="1"/>
    <col min="2820" max="2820" width="10.42578125" style="63" customWidth="1"/>
    <col min="2821" max="2822" width="9.140625" style="63" customWidth="1"/>
    <col min="2823" max="3072" width="9.140625" style="63"/>
    <col min="3073" max="3073" width="14" style="63" customWidth="1"/>
    <col min="3074" max="3074" width="24.140625" style="63" customWidth="1"/>
    <col min="3075" max="3075" width="9.140625" style="63" customWidth="1"/>
    <col min="3076" max="3076" width="10.42578125" style="63" customWidth="1"/>
    <col min="3077" max="3078" width="9.140625" style="63" customWidth="1"/>
    <col min="3079" max="3328" width="9.140625" style="63"/>
    <col min="3329" max="3329" width="14" style="63" customWidth="1"/>
    <col min="3330" max="3330" width="24.140625" style="63" customWidth="1"/>
    <col min="3331" max="3331" width="9.140625" style="63" customWidth="1"/>
    <col min="3332" max="3332" width="10.42578125" style="63" customWidth="1"/>
    <col min="3333" max="3334" width="9.140625" style="63" customWidth="1"/>
    <col min="3335" max="3584" width="9.140625" style="63"/>
    <col min="3585" max="3585" width="14" style="63" customWidth="1"/>
    <col min="3586" max="3586" width="24.140625" style="63" customWidth="1"/>
    <col min="3587" max="3587" width="9.140625" style="63" customWidth="1"/>
    <col min="3588" max="3588" width="10.42578125" style="63" customWidth="1"/>
    <col min="3589" max="3590" width="9.140625" style="63" customWidth="1"/>
    <col min="3591" max="3840" width="9.140625" style="63"/>
    <col min="3841" max="3841" width="14" style="63" customWidth="1"/>
    <col min="3842" max="3842" width="24.140625" style="63" customWidth="1"/>
    <col min="3843" max="3843" width="9.140625" style="63" customWidth="1"/>
    <col min="3844" max="3844" width="10.42578125" style="63" customWidth="1"/>
    <col min="3845" max="3846" width="9.140625" style="63" customWidth="1"/>
    <col min="3847" max="4096" width="9.140625" style="63"/>
    <col min="4097" max="4097" width="14" style="63" customWidth="1"/>
    <col min="4098" max="4098" width="24.140625" style="63" customWidth="1"/>
    <col min="4099" max="4099" width="9.140625" style="63" customWidth="1"/>
    <col min="4100" max="4100" width="10.42578125" style="63" customWidth="1"/>
    <col min="4101" max="4102" width="9.140625" style="63" customWidth="1"/>
    <col min="4103" max="4352" width="9.140625" style="63"/>
    <col min="4353" max="4353" width="14" style="63" customWidth="1"/>
    <col min="4354" max="4354" width="24.140625" style="63" customWidth="1"/>
    <col min="4355" max="4355" width="9.140625" style="63" customWidth="1"/>
    <col min="4356" max="4356" width="10.42578125" style="63" customWidth="1"/>
    <col min="4357" max="4358" width="9.140625" style="63" customWidth="1"/>
    <col min="4359" max="4608" width="9.140625" style="63"/>
    <col min="4609" max="4609" width="14" style="63" customWidth="1"/>
    <col min="4610" max="4610" width="24.140625" style="63" customWidth="1"/>
    <col min="4611" max="4611" width="9.140625" style="63" customWidth="1"/>
    <col min="4612" max="4612" width="10.42578125" style="63" customWidth="1"/>
    <col min="4613" max="4614" width="9.140625" style="63" customWidth="1"/>
    <col min="4615" max="4864" width="9.140625" style="63"/>
    <col min="4865" max="4865" width="14" style="63" customWidth="1"/>
    <col min="4866" max="4866" width="24.140625" style="63" customWidth="1"/>
    <col min="4867" max="4867" width="9.140625" style="63" customWidth="1"/>
    <col min="4868" max="4868" width="10.42578125" style="63" customWidth="1"/>
    <col min="4869" max="4870" width="9.140625" style="63" customWidth="1"/>
    <col min="4871" max="5120" width="9.140625" style="63"/>
    <col min="5121" max="5121" width="14" style="63" customWidth="1"/>
    <col min="5122" max="5122" width="24.140625" style="63" customWidth="1"/>
    <col min="5123" max="5123" width="9.140625" style="63" customWidth="1"/>
    <col min="5124" max="5124" width="10.42578125" style="63" customWidth="1"/>
    <col min="5125" max="5126" width="9.140625" style="63" customWidth="1"/>
    <col min="5127" max="5376" width="9.140625" style="63"/>
    <col min="5377" max="5377" width="14" style="63" customWidth="1"/>
    <col min="5378" max="5378" width="24.140625" style="63" customWidth="1"/>
    <col min="5379" max="5379" width="9.140625" style="63" customWidth="1"/>
    <col min="5380" max="5380" width="10.42578125" style="63" customWidth="1"/>
    <col min="5381" max="5382" width="9.140625" style="63" customWidth="1"/>
    <col min="5383" max="5632" width="9.140625" style="63"/>
    <col min="5633" max="5633" width="14" style="63" customWidth="1"/>
    <col min="5634" max="5634" width="24.140625" style="63" customWidth="1"/>
    <col min="5635" max="5635" width="9.140625" style="63" customWidth="1"/>
    <col min="5636" max="5636" width="10.42578125" style="63" customWidth="1"/>
    <col min="5637" max="5638" width="9.140625" style="63" customWidth="1"/>
    <col min="5639" max="5888" width="9.140625" style="63"/>
    <col min="5889" max="5889" width="14" style="63" customWidth="1"/>
    <col min="5890" max="5890" width="24.140625" style="63" customWidth="1"/>
    <col min="5891" max="5891" width="9.140625" style="63" customWidth="1"/>
    <col min="5892" max="5892" width="10.42578125" style="63" customWidth="1"/>
    <col min="5893" max="5894" width="9.140625" style="63" customWidth="1"/>
    <col min="5895" max="6144" width="9.140625" style="63"/>
    <col min="6145" max="6145" width="14" style="63" customWidth="1"/>
    <col min="6146" max="6146" width="24.140625" style="63" customWidth="1"/>
    <col min="6147" max="6147" width="9.140625" style="63" customWidth="1"/>
    <col min="6148" max="6148" width="10.42578125" style="63" customWidth="1"/>
    <col min="6149" max="6150" width="9.140625" style="63" customWidth="1"/>
    <col min="6151" max="6400" width="9.140625" style="63"/>
    <col min="6401" max="6401" width="14" style="63" customWidth="1"/>
    <col min="6402" max="6402" width="24.140625" style="63" customWidth="1"/>
    <col min="6403" max="6403" width="9.140625" style="63" customWidth="1"/>
    <col min="6404" max="6404" width="10.42578125" style="63" customWidth="1"/>
    <col min="6405" max="6406" width="9.140625" style="63" customWidth="1"/>
    <col min="6407" max="6656" width="9.140625" style="63"/>
    <col min="6657" max="6657" width="14" style="63" customWidth="1"/>
    <col min="6658" max="6658" width="24.140625" style="63" customWidth="1"/>
    <col min="6659" max="6659" width="9.140625" style="63" customWidth="1"/>
    <col min="6660" max="6660" width="10.42578125" style="63" customWidth="1"/>
    <col min="6661" max="6662" width="9.140625" style="63" customWidth="1"/>
    <col min="6663" max="6912" width="9.140625" style="63"/>
    <col min="6913" max="6913" width="14" style="63" customWidth="1"/>
    <col min="6914" max="6914" width="24.140625" style="63" customWidth="1"/>
    <col min="6915" max="6915" width="9.140625" style="63" customWidth="1"/>
    <col min="6916" max="6916" width="10.42578125" style="63" customWidth="1"/>
    <col min="6917" max="6918" width="9.140625" style="63" customWidth="1"/>
    <col min="6919" max="7168" width="9.140625" style="63"/>
    <col min="7169" max="7169" width="14" style="63" customWidth="1"/>
    <col min="7170" max="7170" width="24.140625" style="63" customWidth="1"/>
    <col min="7171" max="7171" width="9.140625" style="63" customWidth="1"/>
    <col min="7172" max="7172" width="10.42578125" style="63" customWidth="1"/>
    <col min="7173" max="7174" width="9.140625" style="63" customWidth="1"/>
    <col min="7175" max="7424" width="9.140625" style="63"/>
    <col min="7425" max="7425" width="14" style="63" customWidth="1"/>
    <col min="7426" max="7426" width="24.140625" style="63" customWidth="1"/>
    <col min="7427" max="7427" width="9.140625" style="63" customWidth="1"/>
    <col min="7428" max="7428" width="10.42578125" style="63" customWidth="1"/>
    <col min="7429" max="7430" width="9.140625" style="63" customWidth="1"/>
    <col min="7431" max="7680" width="9.140625" style="63"/>
    <col min="7681" max="7681" width="14" style="63" customWidth="1"/>
    <col min="7682" max="7682" width="24.140625" style="63" customWidth="1"/>
    <col min="7683" max="7683" width="9.140625" style="63" customWidth="1"/>
    <col min="7684" max="7684" width="10.42578125" style="63" customWidth="1"/>
    <col min="7685" max="7686" width="9.140625" style="63" customWidth="1"/>
    <col min="7687" max="7936" width="9.140625" style="63"/>
    <col min="7937" max="7937" width="14" style="63" customWidth="1"/>
    <col min="7938" max="7938" width="24.140625" style="63" customWidth="1"/>
    <col min="7939" max="7939" width="9.140625" style="63" customWidth="1"/>
    <col min="7940" max="7940" width="10.42578125" style="63" customWidth="1"/>
    <col min="7941" max="7942" width="9.140625" style="63" customWidth="1"/>
    <col min="7943" max="8192" width="9.140625" style="63"/>
    <col min="8193" max="8193" width="14" style="63" customWidth="1"/>
    <col min="8194" max="8194" width="24.140625" style="63" customWidth="1"/>
    <col min="8195" max="8195" width="9.140625" style="63" customWidth="1"/>
    <col min="8196" max="8196" width="10.42578125" style="63" customWidth="1"/>
    <col min="8197" max="8198" width="9.140625" style="63" customWidth="1"/>
    <col min="8199" max="8448" width="9.140625" style="63"/>
    <col min="8449" max="8449" width="14" style="63" customWidth="1"/>
    <col min="8450" max="8450" width="24.140625" style="63" customWidth="1"/>
    <col min="8451" max="8451" width="9.140625" style="63" customWidth="1"/>
    <col min="8452" max="8452" width="10.42578125" style="63" customWidth="1"/>
    <col min="8453" max="8454" width="9.140625" style="63" customWidth="1"/>
    <col min="8455" max="8704" width="9.140625" style="63"/>
    <col min="8705" max="8705" width="14" style="63" customWidth="1"/>
    <col min="8706" max="8706" width="24.140625" style="63" customWidth="1"/>
    <col min="8707" max="8707" width="9.140625" style="63" customWidth="1"/>
    <col min="8708" max="8708" width="10.42578125" style="63" customWidth="1"/>
    <col min="8709" max="8710" width="9.140625" style="63" customWidth="1"/>
    <col min="8711" max="8960" width="9.140625" style="63"/>
    <col min="8961" max="8961" width="14" style="63" customWidth="1"/>
    <col min="8962" max="8962" width="24.140625" style="63" customWidth="1"/>
    <col min="8963" max="8963" width="9.140625" style="63" customWidth="1"/>
    <col min="8964" max="8964" width="10.42578125" style="63" customWidth="1"/>
    <col min="8965" max="8966" width="9.140625" style="63" customWidth="1"/>
    <col min="8967" max="9216" width="9.140625" style="63"/>
    <col min="9217" max="9217" width="14" style="63" customWidth="1"/>
    <col min="9218" max="9218" width="24.140625" style="63" customWidth="1"/>
    <col min="9219" max="9219" width="9.140625" style="63" customWidth="1"/>
    <col min="9220" max="9220" width="10.42578125" style="63" customWidth="1"/>
    <col min="9221" max="9222" width="9.140625" style="63" customWidth="1"/>
    <col min="9223" max="9472" width="9.140625" style="63"/>
    <col min="9473" max="9473" width="14" style="63" customWidth="1"/>
    <col min="9474" max="9474" width="24.140625" style="63" customWidth="1"/>
    <col min="9475" max="9475" width="9.140625" style="63" customWidth="1"/>
    <col min="9476" max="9476" width="10.42578125" style="63" customWidth="1"/>
    <col min="9477" max="9478" width="9.140625" style="63" customWidth="1"/>
    <col min="9479" max="9728" width="9.140625" style="63"/>
    <col min="9729" max="9729" width="14" style="63" customWidth="1"/>
    <col min="9730" max="9730" width="24.140625" style="63" customWidth="1"/>
    <col min="9731" max="9731" width="9.140625" style="63" customWidth="1"/>
    <col min="9732" max="9732" width="10.42578125" style="63" customWidth="1"/>
    <col min="9733" max="9734" width="9.140625" style="63" customWidth="1"/>
    <col min="9735" max="9984" width="9.140625" style="63"/>
    <col min="9985" max="9985" width="14" style="63" customWidth="1"/>
    <col min="9986" max="9986" width="24.140625" style="63" customWidth="1"/>
    <col min="9987" max="9987" width="9.140625" style="63" customWidth="1"/>
    <col min="9988" max="9988" width="10.42578125" style="63" customWidth="1"/>
    <col min="9989" max="9990" width="9.140625" style="63" customWidth="1"/>
    <col min="9991" max="10240" width="9.140625" style="63"/>
    <col min="10241" max="10241" width="14" style="63" customWidth="1"/>
    <col min="10242" max="10242" width="24.140625" style="63" customWidth="1"/>
    <col min="10243" max="10243" width="9.140625" style="63" customWidth="1"/>
    <col min="10244" max="10244" width="10.42578125" style="63" customWidth="1"/>
    <col min="10245" max="10246" width="9.140625" style="63" customWidth="1"/>
    <col min="10247" max="10496" width="9.140625" style="63"/>
    <col min="10497" max="10497" width="14" style="63" customWidth="1"/>
    <col min="10498" max="10498" width="24.140625" style="63" customWidth="1"/>
    <col min="10499" max="10499" width="9.140625" style="63" customWidth="1"/>
    <col min="10500" max="10500" width="10.42578125" style="63" customWidth="1"/>
    <col min="10501" max="10502" width="9.140625" style="63" customWidth="1"/>
    <col min="10503" max="10752" width="9.140625" style="63"/>
    <col min="10753" max="10753" width="14" style="63" customWidth="1"/>
    <col min="10754" max="10754" width="24.140625" style="63" customWidth="1"/>
    <col min="10755" max="10755" width="9.140625" style="63" customWidth="1"/>
    <col min="10756" max="10756" width="10.42578125" style="63" customWidth="1"/>
    <col min="10757" max="10758" width="9.140625" style="63" customWidth="1"/>
    <col min="10759" max="11008" width="9.140625" style="63"/>
    <col min="11009" max="11009" width="14" style="63" customWidth="1"/>
    <col min="11010" max="11010" width="24.140625" style="63" customWidth="1"/>
    <col min="11011" max="11011" width="9.140625" style="63" customWidth="1"/>
    <col min="11012" max="11012" width="10.42578125" style="63" customWidth="1"/>
    <col min="11013" max="11014" width="9.140625" style="63" customWidth="1"/>
    <col min="11015" max="11264" width="9.140625" style="63"/>
    <col min="11265" max="11265" width="14" style="63" customWidth="1"/>
    <col min="11266" max="11266" width="24.140625" style="63" customWidth="1"/>
    <col min="11267" max="11267" width="9.140625" style="63" customWidth="1"/>
    <col min="11268" max="11268" width="10.42578125" style="63" customWidth="1"/>
    <col min="11269" max="11270" width="9.140625" style="63" customWidth="1"/>
    <col min="11271" max="11520" width="9.140625" style="63"/>
    <col min="11521" max="11521" width="14" style="63" customWidth="1"/>
    <col min="11522" max="11522" width="24.140625" style="63" customWidth="1"/>
    <col min="11523" max="11523" width="9.140625" style="63" customWidth="1"/>
    <col min="11524" max="11524" width="10.42578125" style="63" customWidth="1"/>
    <col min="11525" max="11526" width="9.140625" style="63" customWidth="1"/>
    <col min="11527" max="11776" width="9.140625" style="63"/>
    <col min="11777" max="11777" width="14" style="63" customWidth="1"/>
    <col min="11778" max="11778" width="24.140625" style="63" customWidth="1"/>
    <col min="11779" max="11779" width="9.140625" style="63" customWidth="1"/>
    <col min="11780" max="11780" width="10.42578125" style="63" customWidth="1"/>
    <col min="11781" max="11782" width="9.140625" style="63" customWidth="1"/>
    <col min="11783" max="12032" width="9.140625" style="63"/>
    <col min="12033" max="12033" width="14" style="63" customWidth="1"/>
    <col min="12034" max="12034" width="24.140625" style="63" customWidth="1"/>
    <col min="12035" max="12035" width="9.140625" style="63" customWidth="1"/>
    <col min="12036" max="12036" width="10.42578125" style="63" customWidth="1"/>
    <col min="12037" max="12038" width="9.140625" style="63" customWidth="1"/>
    <col min="12039" max="12288" width="9.140625" style="63"/>
    <col min="12289" max="12289" width="14" style="63" customWidth="1"/>
    <col min="12290" max="12290" width="24.140625" style="63" customWidth="1"/>
    <col min="12291" max="12291" width="9.140625" style="63" customWidth="1"/>
    <col min="12292" max="12292" width="10.42578125" style="63" customWidth="1"/>
    <col min="12293" max="12294" width="9.140625" style="63" customWidth="1"/>
    <col min="12295" max="12544" width="9.140625" style="63"/>
    <col min="12545" max="12545" width="14" style="63" customWidth="1"/>
    <col min="12546" max="12546" width="24.140625" style="63" customWidth="1"/>
    <col min="12547" max="12547" width="9.140625" style="63" customWidth="1"/>
    <col min="12548" max="12548" width="10.42578125" style="63" customWidth="1"/>
    <col min="12549" max="12550" width="9.140625" style="63" customWidth="1"/>
    <col min="12551" max="12800" width="9.140625" style="63"/>
    <col min="12801" max="12801" width="14" style="63" customWidth="1"/>
    <col min="12802" max="12802" width="24.140625" style="63" customWidth="1"/>
    <col min="12803" max="12803" width="9.140625" style="63" customWidth="1"/>
    <col min="12804" max="12804" width="10.42578125" style="63" customWidth="1"/>
    <col min="12805" max="12806" width="9.140625" style="63" customWidth="1"/>
    <col min="12807" max="13056" width="9.140625" style="63"/>
    <col min="13057" max="13057" width="14" style="63" customWidth="1"/>
    <col min="13058" max="13058" width="24.140625" style="63" customWidth="1"/>
    <col min="13059" max="13059" width="9.140625" style="63" customWidth="1"/>
    <col min="13060" max="13060" width="10.42578125" style="63" customWidth="1"/>
    <col min="13061" max="13062" width="9.140625" style="63" customWidth="1"/>
    <col min="13063" max="13312" width="9.140625" style="63"/>
    <col min="13313" max="13313" width="14" style="63" customWidth="1"/>
    <col min="13314" max="13314" width="24.140625" style="63" customWidth="1"/>
    <col min="13315" max="13315" width="9.140625" style="63" customWidth="1"/>
    <col min="13316" max="13316" width="10.42578125" style="63" customWidth="1"/>
    <col min="13317" max="13318" width="9.140625" style="63" customWidth="1"/>
    <col min="13319" max="13568" width="9.140625" style="63"/>
    <col min="13569" max="13569" width="14" style="63" customWidth="1"/>
    <col min="13570" max="13570" width="24.140625" style="63" customWidth="1"/>
    <col min="13571" max="13571" width="9.140625" style="63" customWidth="1"/>
    <col min="13572" max="13572" width="10.42578125" style="63" customWidth="1"/>
    <col min="13573" max="13574" width="9.140625" style="63" customWidth="1"/>
    <col min="13575" max="13824" width="9.140625" style="63"/>
    <col min="13825" max="13825" width="14" style="63" customWidth="1"/>
    <col min="13826" max="13826" width="24.140625" style="63" customWidth="1"/>
    <col min="13827" max="13827" width="9.140625" style="63" customWidth="1"/>
    <col min="13828" max="13828" width="10.42578125" style="63" customWidth="1"/>
    <col min="13829" max="13830" width="9.140625" style="63" customWidth="1"/>
    <col min="13831" max="14080" width="9.140625" style="63"/>
    <col min="14081" max="14081" width="14" style="63" customWidth="1"/>
    <col min="14082" max="14082" width="24.140625" style="63" customWidth="1"/>
    <col min="14083" max="14083" width="9.140625" style="63" customWidth="1"/>
    <col min="14084" max="14084" width="10.42578125" style="63" customWidth="1"/>
    <col min="14085" max="14086" width="9.140625" style="63" customWidth="1"/>
    <col min="14087" max="14336" width="9.140625" style="63"/>
    <col min="14337" max="14337" width="14" style="63" customWidth="1"/>
    <col min="14338" max="14338" width="24.140625" style="63" customWidth="1"/>
    <col min="14339" max="14339" width="9.140625" style="63" customWidth="1"/>
    <col min="14340" max="14340" width="10.42578125" style="63" customWidth="1"/>
    <col min="14341" max="14342" width="9.140625" style="63" customWidth="1"/>
    <col min="14343" max="14592" width="9.140625" style="63"/>
    <col min="14593" max="14593" width="14" style="63" customWidth="1"/>
    <col min="14594" max="14594" width="24.140625" style="63" customWidth="1"/>
    <col min="14595" max="14595" width="9.140625" style="63" customWidth="1"/>
    <col min="14596" max="14596" width="10.42578125" style="63" customWidth="1"/>
    <col min="14597" max="14598" width="9.140625" style="63" customWidth="1"/>
    <col min="14599" max="14848" width="9.140625" style="63"/>
    <col min="14849" max="14849" width="14" style="63" customWidth="1"/>
    <col min="14850" max="14850" width="24.140625" style="63" customWidth="1"/>
    <col min="14851" max="14851" width="9.140625" style="63" customWidth="1"/>
    <col min="14852" max="14852" width="10.42578125" style="63" customWidth="1"/>
    <col min="14853" max="14854" width="9.140625" style="63" customWidth="1"/>
    <col min="14855" max="15104" width="9.140625" style="63"/>
    <col min="15105" max="15105" width="14" style="63" customWidth="1"/>
    <col min="15106" max="15106" width="24.140625" style="63" customWidth="1"/>
    <col min="15107" max="15107" width="9.140625" style="63" customWidth="1"/>
    <col min="15108" max="15108" width="10.42578125" style="63" customWidth="1"/>
    <col min="15109" max="15110" width="9.140625" style="63" customWidth="1"/>
    <col min="15111" max="15360" width="9.140625" style="63"/>
    <col min="15361" max="15361" width="14" style="63" customWidth="1"/>
    <col min="15362" max="15362" width="24.140625" style="63" customWidth="1"/>
    <col min="15363" max="15363" width="9.140625" style="63" customWidth="1"/>
    <col min="15364" max="15364" width="10.42578125" style="63" customWidth="1"/>
    <col min="15365" max="15366" width="9.140625" style="63" customWidth="1"/>
    <col min="15367" max="15616" width="9.140625" style="63"/>
    <col min="15617" max="15617" width="14" style="63" customWidth="1"/>
    <col min="15618" max="15618" width="24.140625" style="63" customWidth="1"/>
    <col min="15619" max="15619" width="9.140625" style="63" customWidth="1"/>
    <col min="15620" max="15620" width="10.42578125" style="63" customWidth="1"/>
    <col min="15621" max="15622" width="9.140625" style="63" customWidth="1"/>
    <col min="15623" max="15872" width="9.140625" style="63"/>
    <col min="15873" max="15873" width="14" style="63" customWidth="1"/>
    <col min="15874" max="15874" width="24.140625" style="63" customWidth="1"/>
    <col min="15875" max="15875" width="9.140625" style="63" customWidth="1"/>
    <col min="15876" max="15876" width="10.42578125" style="63" customWidth="1"/>
    <col min="15877" max="15878" width="9.140625" style="63" customWidth="1"/>
    <col min="15879" max="16128" width="9.140625" style="63"/>
    <col min="16129" max="16129" width="14" style="63" customWidth="1"/>
    <col min="16130" max="16130" width="24.140625" style="63" customWidth="1"/>
    <col min="16131" max="16131" width="9.140625" style="63" customWidth="1"/>
    <col min="16132" max="16132" width="10.42578125" style="63" customWidth="1"/>
    <col min="16133" max="16134" width="9.140625" style="63" customWidth="1"/>
    <col min="16135" max="16384" width="9.140625" style="63"/>
  </cols>
  <sheetData>
    <row r="1" spans="1:4" ht="51.75" customHeight="1">
      <c r="A1" s="1228" t="s">
        <v>827</v>
      </c>
      <c r="B1" s="1228"/>
      <c r="C1" s="1228"/>
      <c r="D1" s="1228"/>
    </row>
    <row r="2" spans="1:4">
      <c r="A2" s="842" t="s">
        <v>828</v>
      </c>
      <c r="B2" s="843"/>
      <c r="C2" s="843" t="s">
        <v>115</v>
      </c>
      <c r="D2" s="844" t="s">
        <v>49</v>
      </c>
    </row>
    <row r="3" spans="1:4">
      <c r="A3" s="845"/>
      <c r="B3" s="846" t="s">
        <v>179</v>
      </c>
      <c r="C3" s="824">
        <v>0.11700000000000001</v>
      </c>
      <c r="D3" s="847">
        <v>0.39399999999999996</v>
      </c>
    </row>
    <row r="4" spans="1:4">
      <c r="A4" s="845"/>
      <c r="B4" s="846" t="s">
        <v>140</v>
      </c>
      <c r="C4" s="824">
        <v>0.121</v>
      </c>
      <c r="D4" s="847">
        <v>0.248</v>
      </c>
    </row>
    <row r="5" spans="1:4">
      <c r="A5" s="845"/>
      <c r="B5" s="846" t="s">
        <v>173</v>
      </c>
      <c r="C5" s="824">
        <v>6.5000000000000002E-2</v>
      </c>
      <c r="D5" s="847">
        <v>0.13900000000000001</v>
      </c>
    </row>
    <row r="6" spans="1:4">
      <c r="A6" s="845"/>
      <c r="B6" s="846" t="s">
        <v>147</v>
      </c>
      <c r="C6" s="824">
        <v>1.6E-2</v>
      </c>
      <c r="D6" s="847">
        <v>4.2999999999999997E-2</v>
      </c>
    </row>
    <row r="7" spans="1:4">
      <c r="A7" s="848"/>
      <c r="B7" s="849" t="s">
        <v>6</v>
      </c>
      <c r="C7" s="827">
        <v>0.06</v>
      </c>
      <c r="D7" s="850">
        <v>0.14199999999999999</v>
      </c>
    </row>
    <row r="8" spans="1:4">
      <c r="A8" s="842" t="s">
        <v>829</v>
      </c>
      <c r="B8" s="843"/>
      <c r="C8" s="843" t="s">
        <v>115</v>
      </c>
      <c r="D8" s="844" t="s">
        <v>49</v>
      </c>
    </row>
    <row r="9" spans="1:4">
      <c r="A9" s="845"/>
      <c r="B9" s="846" t="s">
        <v>179</v>
      </c>
      <c r="C9" s="824">
        <v>0.05</v>
      </c>
      <c r="D9" s="847">
        <v>0.29399999999999998</v>
      </c>
    </row>
    <row r="10" spans="1:4">
      <c r="A10" s="845"/>
      <c r="B10" s="846" t="s">
        <v>140</v>
      </c>
      <c r="C10" s="824">
        <v>4.8000000000000001E-2</v>
      </c>
      <c r="D10" s="847">
        <v>0.122</v>
      </c>
    </row>
    <row r="11" spans="1:4">
      <c r="A11" s="845"/>
      <c r="B11" s="846" t="s">
        <v>173</v>
      </c>
      <c r="C11" s="824">
        <v>0.03</v>
      </c>
      <c r="D11" s="847">
        <v>5.9000000000000004E-2</v>
      </c>
    </row>
    <row r="12" spans="1:4">
      <c r="A12" s="848"/>
      <c r="B12" s="849" t="s">
        <v>6</v>
      </c>
      <c r="C12" s="827">
        <v>0.04</v>
      </c>
      <c r="D12" s="850">
        <v>0.107</v>
      </c>
    </row>
    <row r="13" spans="1:4" ht="25.5" customHeight="1">
      <c r="A13" s="63" t="s">
        <v>830</v>
      </c>
    </row>
    <row r="14" spans="1:4" ht="27" customHeight="1">
      <c r="A14" s="456" t="s">
        <v>831</v>
      </c>
    </row>
  </sheetData>
  <mergeCells count="1">
    <mergeCell ref="A1:D1"/>
  </mergeCell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911D4-885A-4225-8A1E-902E4E8013A7}">
  <sheetPr>
    <tabColor rgb="FFC00000"/>
  </sheetPr>
  <dimension ref="A1:F11"/>
  <sheetViews>
    <sheetView workbookViewId="0">
      <selection activeCell="M15" sqref="M15"/>
    </sheetView>
  </sheetViews>
  <sheetFormatPr defaultRowHeight="12.75"/>
  <cols>
    <col min="1" max="1" width="14.5703125" style="63" customWidth="1"/>
    <col min="2" max="5" width="9.140625" style="63"/>
    <col min="6" max="6" width="14.42578125" style="63" customWidth="1"/>
    <col min="7" max="256" width="9.140625" style="63"/>
    <col min="257" max="257" width="14.5703125" style="63" customWidth="1"/>
    <col min="258" max="261" width="9.140625" style="63"/>
    <col min="262" max="262" width="14.42578125" style="63" customWidth="1"/>
    <col min="263" max="512" width="9.140625" style="63"/>
    <col min="513" max="513" width="14.5703125" style="63" customWidth="1"/>
    <col min="514" max="517" width="9.140625" style="63"/>
    <col min="518" max="518" width="14.42578125" style="63" customWidth="1"/>
    <col min="519" max="768" width="9.140625" style="63"/>
    <col min="769" max="769" width="14.5703125" style="63" customWidth="1"/>
    <col min="770" max="773" width="9.140625" style="63"/>
    <col min="774" max="774" width="14.42578125" style="63" customWidth="1"/>
    <col min="775" max="1024" width="9.140625" style="63"/>
    <col min="1025" max="1025" width="14.5703125" style="63" customWidth="1"/>
    <col min="1026" max="1029" width="9.140625" style="63"/>
    <col min="1030" max="1030" width="14.42578125" style="63" customWidth="1"/>
    <col min="1031" max="1280" width="9.140625" style="63"/>
    <col min="1281" max="1281" width="14.5703125" style="63" customWidth="1"/>
    <col min="1282" max="1285" width="9.140625" style="63"/>
    <col min="1286" max="1286" width="14.42578125" style="63" customWidth="1"/>
    <col min="1287" max="1536" width="9.140625" style="63"/>
    <col min="1537" max="1537" width="14.5703125" style="63" customWidth="1"/>
    <col min="1538" max="1541" width="9.140625" style="63"/>
    <col min="1542" max="1542" width="14.42578125" style="63" customWidth="1"/>
    <col min="1543" max="1792" width="9.140625" style="63"/>
    <col min="1793" max="1793" width="14.5703125" style="63" customWidth="1"/>
    <col min="1794" max="1797" width="9.140625" style="63"/>
    <col min="1798" max="1798" width="14.42578125" style="63" customWidth="1"/>
    <col min="1799" max="2048" width="9.140625" style="63"/>
    <col min="2049" max="2049" width="14.5703125" style="63" customWidth="1"/>
    <col min="2050" max="2053" width="9.140625" style="63"/>
    <col min="2054" max="2054" width="14.42578125" style="63" customWidth="1"/>
    <col min="2055" max="2304" width="9.140625" style="63"/>
    <col min="2305" max="2305" width="14.5703125" style="63" customWidth="1"/>
    <col min="2306" max="2309" width="9.140625" style="63"/>
    <col min="2310" max="2310" width="14.42578125" style="63" customWidth="1"/>
    <col min="2311" max="2560" width="9.140625" style="63"/>
    <col min="2561" max="2561" width="14.5703125" style="63" customWidth="1"/>
    <col min="2562" max="2565" width="9.140625" style="63"/>
    <col min="2566" max="2566" width="14.42578125" style="63" customWidth="1"/>
    <col min="2567" max="2816" width="9.140625" style="63"/>
    <col min="2817" max="2817" width="14.5703125" style="63" customWidth="1"/>
    <col min="2818" max="2821" width="9.140625" style="63"/>
    <col min="2822" max="2822" width="14.42578125" style="63" customWidth="1"/>
    <col min="2823" max="3072" width="9.140625" style="63"/>
    <col min="3073" max="3073" width="14.5703125" style="63" customWidth="1"/>
    <col min="3074" max="3077" width="9.140625" style="63"/>
    <col min="3078" max="3078" width="14.42578125" style="63" customWidth="1"/>
    <col min="3079" max="3328" width="9.140625" style="63"/>
    <col min="3329" max="3329" width="14.5703125" style="63" customWidth="1"/>
    <col min="3330" max="3333" width="9.140625" style="63"/>
    <col min="3334" max="3334" width="14.42578125" style="63" customWidth="1"/>
    <col min="3335" max="3584" width="9.140625" style="63"/>
    <col min="3585" max="3585" width="14.5703125" style="63" customWidth="1"/>
    <col min="3586" max="3589" width="9.140625" style="63"/>
    <col min="3590" max="3590" width="14.42578125" style="63" customWidth="1"/>
    <col min="3591" max="3840" width="9.140625" style="63"/>
    <col min="3841" max="3841" width="14.5703125" style="63" customWidth="1"/>
    <col min="3842" max="3845" width="9.140625" style="63"/>
    <col min="3846" max="3846" width="14.42578125" style="63" customWidth="1"/>
    <col min="3847" max="4096" width="9.140625" style="63"/>
    <col min="4097" max="4097" width="14.5703125" style="63" customWidth="1"/>
    <col min="4098" max="4101" width="9.140625" style="63"/>
    <col min="4102" max="4102" width="14.42578125" style="63" customWidth="1"/>
    <col min="4103" max="4352" width="9.140625" style="63"/>
    <col min="4353" max="4353" width="14.5703125" style="63" customWidth="1"/>
    <col min="4354" max="4357" width="9.140625" style="63"/>
    <col min="4358" max="4358" width="14.42578125" style="63" customWidth="1"/>
    <col min="4359" max="4608" width="9.140625" style="63"/>
    <col min="4609" max="4609" width="14.5703125" style="63" customWidth="1"/>
    <col min="4610" max="4613" width="9.140625" style="63"/>
    <col min="4614" max="4614" width="14.42578125" style="63" customWidth="1"/>
    <col min="4615" max="4864" width="9.140625" style="63"/>
    <col min="4865" max="4865" width="14.5703125" style="63" customWidth="1"/>
    <col min="4866" max="4869" width="9.140625" style="63"/>
    <col min="4870" max="4870" width="14.42578125" style="63" customWidth="1"/>
    <col min="4871" max="5120" width="9.140625" style="63"/>
    <col min="5121" max="5121" width="14.5703125" style="63" customWidth="1"/>
    <col min="5122" max="5125" width="9.140625" style="63"/>
    <col min="5126" max="5126" width="14.42578125" style="63" customWidth="1"/>
    <col min="5127" max="5376" width="9.140625" style="63"/>
    <col min="5377" max="5377" width="14.5703125" style="63" customWidth="1"/>
    <col min="5378" max="5381" width="9.140625" style="63"/>
    <col min="5382" max="5382" width="14.42578125" style="63" customWidth="1"/>
    <col min="5383" max="5632" width="9.140625" style="63"/>
    <col min="5633" max="5633" width="14.5703125" style="63" customWidth="1"/>
    <col min="5634" max="5637" width="9.140625" style="63"/>
    <col min="5638" max="5638" width="14.42578125" style="63" customWidth="1"/>
    <col min="5639" max="5888" width="9.140625" style="63"/>
    <col min="5889" max="5889" width="14.5703125" style="63" customWidth="1"/>
    <col min="5890" max="5893" width="9.140625" style="63"/>
    <col min="5894" max="5894" width="14.42578125" style="63" customWidth="1"/>
    <col min="5895" max="6144" width="9.140625" style="63"/>
    <col min="6145" max="6145" width="14.5703125" style="63" customWidth="1"/>
    <col min="6146" max="6149" width="9.140625" style="63"/>
    <col min="6150" max="6150" width="14.42578125" style="63" customWidth="1"/>
    <col min="6151" max="6400" width="9.140625" style="63"/>
    <col min="6401" max="6401" width="14.5703125" style="63" customWidth="1"/>
    <col min="6402" max="6405" width="9.140625" style="63"/>
    <col min="6406" max="6406" width="14.42578125" style="63" customWidth="1"/>
    <col min="6407" max="6656" width="9.140625" style="63"/>
    <col min="6657" max="6657" width="14.5703125" style="63" customWidth="1"/>
    <col min="6658" max="6661" width="9.140625" style="63"/>
    <col min="6662" max="6662" width="14.42578125" style="63" customWidth="1"/>
    <col min="6663" max="6912" width="9.140625" style="63"/>
    <col min="6913" max="6913" width="14.5703125" style="63" customWidth="1"/>
    <col min="6914" max="6917" width="9.140625" style="63"/>
    <col min="6918" max="6918" width="14.42578125" style="63" customWidth="1"/>
    <col min="6919" max="7168" width="9.140625" style="63"/>
    <col min="7169" max="7169" width="14.5703125" style="63" customWidth="1"/>
    <col min="7170" max="7173" width="9.140625" style="63"/>
    <col min="7174" max="7174" width="14.42578125" style="63" customWidth="1"/>
    <col min="7175" max="7424" width="9.140625" style="63"/>
    <col min="7425" max="7425" width="14.5703125" style="63" customWidth="1"/>
    <col min="7426" max="7429" width="9.140625" style="63"/>
    <col min="7430" max="7430" width="14.42578125" style="63" customWidth="1"/>
    <col min="7431" max="7680" width="9.140625" style="63"/>
    <col min="7681" max="7681" width="14.5703125" style="63" customWidth="1"/>
    <col min="7682" max="7685" width="9.140625" style="63"/>
    <col min="7686" max="7686" width="14.42578125" style="63" customWidth="1"/>
    <col min="7687" max="7936" width="9.140625" style="63"/>
    <col min="7937" max="7937" width="14.5703125" style="63" customWidth="1"/>
    <col min="7938" max="7941" width="9.140625" style="63"/>
    <col min="7942" max="7942" width="14.42578125" style="63" customWidth="1"/>
    <col min="7943" max="8192" width="9.140625" style="63"/>
    <col min="8193" max="8193" width="14.5703125" style="63" customWidth="1"/>
    <col min="8194" max="8197" width="9.140625" style="63"/>
    <col min="8198" max="8198" width="14.42578125" style="63" customWidth="1"/>
    <col min="8199" max="8448" width="9.140625" style="63"/>
    <col min="8449" max="8449" width="14.5703125" style="63" customWidth="1"/>
    <col min="8450" max="8453" width="9.140625" style="63"/>
    <col min="8454" max="8454" width="14.42578125" style="63" customWidth="1"/>
    <col min="8455" max="8704" width="9.140625" style="63"/>
    <col min="8705" max="8705" width="14.5703125" style="63" customWidth="1"/>
    <col min="8706" max="8709" width="9.140625" style="63"/>
    <col min="8710" max="8710" width="14.42578125" style="63" customWidth="1"/>
    <col min="8711" max="8960" width="9.140625" style="63"/>
    <col min="8961" max="8961" width="14.5703125" style="63" customWidth="1"/>
    <col min="8962" max="8965" width="9.140625" style="63"/>
    <col min="8966" max="8966" width="14.42578125" style="63" customWidth="1"/>
    <col min="8967" max="9216" width="9.140625" style="63"/>
    <col min="9217" max="9217" width="14.5703125" style="63" customWidth="1"/>
    <col min="9218" max="9221" width="9.140625" style="63"/>
    <col min="9222" max="9222" width="14.42578125" style="63" customWidth="1"/>
    <col min="9223" max="9472" width="9.140625" style="63"/>
    <col min="9473" max="9473" width="14.5703125" style="63" customWidth="1"/>
    <col min="9474" max="9477" width="9.140625" style="63"/>
    <col min="9478" max="9478" width="14.42578125" style="63" customWidth="1"/>
    <col min="9479" max="9728" width="9.140625" style="63"/>
    <col min="9729" max="9729" width="14.5703125" style="63" customWidth="1"/>
    <col min="9730" max="9733" width="9.140625" style="63"/>
    <col min="9734" max="9734" width="14.42578125" style="63" customWidth="1"/>
    <col min="9735" max="9984" width="9.140625" style="63"/>
    <col min="9985" max="9985" width="14.5703125" style="63" customWidth="1"/>
    <col min="9986" max="9989" width="9.140625" style="63"/>
    <col min="9990" max="9990" width="14.42578125" style="63" customWidth="1"/>
    <col min="9991" max="10240" width="9.140625" style="63"/>
    <col min="10241" max="10241" width="14.5703125" style="63" customWidth="1"/>
    <col min="10242" max="10245" width="9.140625" style="63"/>
    <col min="10246" max="10246" width="14.42578125" style="63" customWidth="1"/>
    <col min="10247" max="10496" width="9.140625" style="63"/>
    <col min="10497" max="10497" width="14.5703125" style="63" customWidth="1"/>
    <col min="10498" max="10501" width="9.140625" style="63"/>
    <col min="10502" max="10502" width="14.42578125" style="63" customWidth="1"/>
    <col min="10503" max="10752" width="9.140625" style="63"/>
    <col min="10753" max="10753" width="14.5703125" style="63" customWidth="1"/>
    <col min="10754" max="10757" width="9.140625" style="63"/>
    <col min="10758" max="10758" width="14.42578125" style="63" customWidth="1"/>
    <col min="10759" max="11008" width="9.140625" style="63"/>
    <col min="11009" max="11009" width="14.5703125" style="63" customWidth="1"/>
    <col min="11010" max="11013" width="9.140625" style="63"/>
    <col min="11014" max="11014" width="14.42578125" style="63" customWidth="1"/>
    <col min="11015" max="11264" width="9.140625" style="63"/>
    <col min="11265" max="11265" width="14.5703125" style="63" customWidth="1"/>
    <col min="11266" max="11269" width="9.140625" style="63"/>
    <col min="11270" max="11270" width="14.42578125" style="63" customWidth="1"/>
    <col min="11271" max="11520" width="9.140625" style="63"/>
    <col min="11521" max="11521" width="14.5703125" style="63" customWidth="1"/>
    <col min="11522" max="11525" width="9.140625" style="63"/>
    <col min="11526" max="11526" width="14.42578125" style="63" customWidth="1"/>
    <col min="11527" max="11776" width="9.140625" style="63"/>
    <col min="11777" max="11777" width="14.5703125" style="63" customWidth="1"/>
    <col min="11778" max="11781" width="9.140625" style="63"/>
    <col min="11782" max="11782" width="14.42578125" style="63" customWidth="1"/>
    <col min="11783" max="12032" width="9.140625" style="63"/>
    <col min="12033" max="12033" width="14.5703125" style="63" customWidth="1"/>
    <col min="12034" max="12037" width="9.140625" style="63"/>
    <col min="12038" max="12038" width="14.42578125" style="63" customWidth="1"/>
    <col min="12039" max="12288" width="9.140625" style="63"/>
    <col min="12289" max="12289" width="14.5703125" style="63" customWidth="1"/>
    <col min="12290" max="12293" width="9.140625" style="63"/>
    <col min="12294" max="12294" width="14.42578125" style="63" customWidth="1"/>
    <col min="12295" max="12544" width="9.140625" style="63"/>
    <col min="12545" max="12545" width="14.5703125" style="63" customWidth="1"/>
    <col min="12546" max="12549" width="9.140625" style="63"/>
    <col min="12550" max="12550" width="14.42578125" style="63" customWidth="1"/>
    <col min="12551" max="12800" width="9.140625" style="63"/>
    <col min="12801" max="12801" width="14.5703125" style="63" customWidth="1"/>
    <col min="12802" max="12805" width="9.140625" style="63"/>
    <col min="12806" max="12806" width="14.42578125" style="63" customWidth="1"/>
    <col min="12807" max="13056" width="9.140625" style="63"/>
    <col min="13057" max="13057" width="14.5703125" style="63" customWidth="1"/>
    <col min="13058" max="13061" width="9.140625" style="63"/>
    <col min="13062" max="13062" width="14.42578125" style="63" customWidth="1"/>
    <col min="13063" max="13312" width="9.140625" style="63"/>
    <col min="13313" max="13313" width="14.5703125" style="63" customWidth="1"/>
    <col min="13314" max="13317" width="9.140625" style="63"/>
    <col min="13318" max="13318" width="14.42578125" style="63" customWidth="1"/>
    <col min="13319" max="13568" width="9.140625" style="63"/>
    <col min="13569" max="13569" width="14.5703125" style="63" customWidth="1"/>
    <col min="13570" max="13573" width="9.140625" style="63"/>
    <col min="13574" max="13574" width="14.42578125" style="63" customWidth="1"/>
    <col min="13575" max="13824" width="9.140625" style="63"/>
    <col min="13825" max="13825" width="14.5703125" style="63" customWidth="1"/>
    <col min="13826" max="13829" width="9.140625" style="63"/>
    <col min="13830" max="13830" width="14.42578125" style="63" customWidth="1"/>
    <col min="13831" max="14080" width="9.140625" style="63"/>
    <col min="14081" max="14081" width="14.5703125" style="63" customWidth="1"/>
    <col min="14082" max="14085" width="9.140625" style="63"/>
    <col min="14086" max="14086" width="14.42578125" style="63" customWidth="1"/>
    <col min="14087" max="14336" width="9.140625" style="63"/>
    <col min="14337" max="14337" width="14.5703125" style="63" customWidth="1"/>
    <col min="14338" max="14341" width="9.140625" style="63"/>
    <col min="14342" max="14342" width="14.42578125" style="63" customWidth="1"/>
    <col min="14343" max="14592" width="9.140625" style="63"/>
    <col min="14593" max="14593" width="14.5703125" style="63" customWidth="1"/>
    <col min="14594" max="14597" width="9.140625" style="63"/>
    <col min="14598" max="14598" width="14.42578125" style="63" customWidth="1"/>
    <col min="14599" max="14848" width="9.140625" style="63"/>
    <col min="14849" max="14849" width="14.5703125" style="63" customWidth="1"/>
    <col min="14850" max="14853" width="9.140625" style="63"/>
    <col min="14854" max="14854" width="14.42578125" style="63" customWidth="1"/>
    <col min="14855" max="15104" width="9.140625" style="63"/>
    <col min="15105" max="15105" width="14.5703125" style="63" customWidth="1"/>
    <col min="15106" max="15109" width="9.140625" style="63"/>
    <col min="15110" max="15110" width="14.42578125" style="63" customWidth="1"/>
    <col min="15111" max="15360" width="9.140625" style="63"/>
    <col min="15361" max="15361" width="14.5703125" style="63" customWidth="1"/>
    <col min="15362" max="15365" width="9.140625" style="63"/>
    <col min="15366" max="15366" width="14.42578125" style="63" customWidth="1"/>
    <col min="15367" max="15616" width="9.140625" style="63"/>
    <col min="15617" max="15617" width="14.5703125" style="63" customWidth="1"/>
    <col min="15618" max="15621" width="9.140625" style="63"/>
    <col min="15622" max="15622" width="14.42578125" style="63" customWidth="1"/>
    <col min="15623" max="15872" width="9.140625" style="63"/>
    <col min="15873" max="15873" width="14.5703125" style="63" customWidth="1"/>
    <col min="15874" max="15877" width="9.140625" style="63"/>
    <col min="15878" max="15878" width="14.42578125" style="63" customWidth="1"/>
    <col min="15879" max="16128" width="9.140625" style="63"/>
    <col min="16129" max="16129" width="14.5703125" style="63" customWidth="1"/>
    <col min="16130" max="16133" width="9.140625" style="63"/>
    <col min="16134" max="16134" width="14.42578125" style="63" customWidth="1"/>
    <col min="16135" max="16384" width="9.140625" style="63"/>
  </cols>
  <sheetData>
    <row r="1" spans="1:6" ht="37.5" customHeight="1">
      <c r="A1" s="1229" t="s">
        <v>832</v>
      </c>
      <c r="B1" s="1229"/>
      <c r="C1" s="1229"/>
      <c r="D1" s="1229"/>
      <c r="E1" s="1229"/>
      <c r="F1" s="1229"/>
    </row>
    <row r="2" spans="1:6" ht="27.75" customHeight="1">
      <c r="A2" s="1230" t="s">
        <v>805</v>
      </c>
      <c r="B2" s="1232" t="s">
        <v>833</v>
      </c>
      <c r="C2" s="1233"/>
      <c r="D2" s="1233"/>
      <c r="E2" s="1234"/>
      <c r="F2" s="1235" t="s">
        <v>834</v>
      </c>
    </row>
    <row r="3" spans="1:6" ht="38.25">
      <c r="A3" s="1231"/>
      <c r="B3" s="851" t="s">
        <v>835</v>
      </c>
      <c r="C3" s="852" t="s">
        <v>836</v>
      </c>
      <c r="D3" s="852" t="s">
        <v>837</v>
      </c>
      <c r="E3" s="853" t="s">
        <v>838</v>
      </c>
      <c r="F3" s="1236"/>
    </row>
    <row r="4" spans="1:6">
      <c r="A4" s="845" t="s">
        <v>179</v>
      </c>
      <c r="B4" s="854">
        <v>0.11599999999999999</v>
      </c>
      <c r="C4" s="854">
        <v>0.14699999999999999</v>
      </c>
      <c r="D4" s="854">
        <v>0.17800000000000002</v>
      </c>
      <c r="E4" s="855">
        <v>0.109</v>
      </c>
      <c r="F4" s="855">
        <v>0.113</v>
      </c>
    </row>
    <row r="5" spans="1:6">
      <c r="A5" s="845" t="s">
        <v>839</v>
      </c>
      <c r="B5" s="854">
        <v>8.4000000000000005E-2</v>
      </c>
      <c r="C5" s="854">
        <v>0.14300000000000002</v>
      </c>
      <c r="D5" s="854">
        <v>0.19500000000000001</v>
      </c>
      <c r="E5" s="855">
        <v>0.125</v>
      </c>
      <c r="F5" s="855">
        <v>0.09</v>
      </c>
    </row>
    <row r="6" spans="1:6">
      <c r="A6" s="845" t="s">
        <v>173</v>
      </c>
      <c r="B6" s="854">
        <v>4.4000000000000004E-2</v>
      </c>
      <c r="C6" s="854">
        <v>8.900000000000001E-2</v>
      </c>
      <c r="D6" s="854">
        <v>0.10099999999999999</v>
      </c>
      <c r="E6" s="855">
        <v>7.4999999999999997E-2</v>
      </c>
      <c r="F6" s="855">
        <v>4.4999999999999998E-2</v>
      </c>
    </row>
    <row r="7" spans="1:6">
      <c r="A7" s="845" t="s">
        <v>147</v>
      </c>
      <c r="B7" s="854">
        <v>1.4999999999999999E-2</v>
      </c>
      <c r="C7" s="854">
        <v>1.7000000000000001E-2</v>
      </c>
      <c r="D7" s="854">
        <v>0.02</v>
      </c>
      <c r="E7" s="855">
        <v>2.4E-2</v>
      </c>
      <c r="F7" s="855">
        <v>1.3999999999999999E-2</v>
      </c>
    </row>
    <row r="8" spans="1:6">
      <c r="A8" s="848" t="s">
        <v>6</v>
      </c>
      <c r="B8" s="856">
        <v>4.4999999999999998E-2</v>
      </c>
      <c r="C8" s="856">
        <v>7.2999999999999995E-2</v>
      </c>
      <c r="D8" s="856">
        <v>9.1999999999999998E-2</v>
      </c>
      <c r="E8" s="857">
        <v>7.4999999999999997E-2</v>
      </c>
      <c r="F8" s="857">
        <v>4.9000000000000002E-2</v>
      </c>
    </row>
    <row r="9" spans="1:6" ht="23.25" customHeight="1">
      <c r="A9" s="63" t="s">
        <v>840</v>
      </c>
      <c r="B9" s="858"/>
      <c r="C9" s="858"/>
      <c r="D9" s="858"/>
      <c r="E9" s="858"/>
    </row>
    <row r="10" spans="1:6" ht="24" customHeight="1">
      <c r="A10" s="63" t="s">
        <v>830</v>
      </c>
    </row>
    <row r="11" spans="1:6" ht="24" customHeight="1">
      <c r="A11" s="456" t="s">
        <v>831</v>
      </c>
    </row>
  </sheetData>
  <mergeCells count="4">
    <mergeCell ref="A1:F1"/>
    <mergeCell ref="A2:A3"/>
    <mergeCell ref="B2:E2"/>
    <mergeCell ref="F2:F3"/>
  </mergeCell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A5CF-09D0-4751-BFE3-22469767226C}">
  <sheetPr>
    <tabColor rgb="FFC00000"/>
  </sheetPr>
  <dimension ref="A1:I31"/>
  <sheetViews>
    <sheetView workbookViewId="0">
      <selection activeCell="M15" sqref="M15"/>
    </sheetView>
  </sheetViews>
  <sheetFormatPr defaultRowHeight="12.75"/>
  <cols>
    <col min="1" max="1" width="25.5703125" style="79" customWidth="1"/>
    <col min="2" max="8" width="10" style="79" customWidth="1"/>
    <col min="9" max="9" width="9.140625" style="63" customWidth="1"/>
    <col min="10" max="256" width="9.140625" style="63"/>
    <col min="257" max="257" width="25.5703125" style="63" customWidth="1"/>
    <col min="258" max="264" width="10" style="63" customWidth="1"/>
    <col min="265" max="265" width="9.140625" style="63" customWidth="1"/>
    <col min="266" max="512" width="9.140625" style="63"/>
    <col min="513" max="513" width="25.5703125" style="63" customWidth="1"/>
    <col min="514" max="520" width="10" style="63" customWidth="1"/>
    <col min="521" max="521" width="9.140625" style="63" customWidth="1"/>
    <col min="522" max="768" width="9.140625" style="63"/>
    <col min="769" max="769" width="25.5703125" style="63" customWidth="1"/>
    <col min="770" max="776" width="10" style="63" customWidth="1"/>
    <col min="777" max="777" width="9.140625" style="63" customWidth="1"/>
    <col min="778" max="1024" width="9.140625" style="63"/>
    <col min="1025" max="1025" width="25.5703125" style="63" customWidth="1"/>
    <col min="1026" max="1032" width="10" style="63" customWidth="1"/>
    <col min="1033" max="1033" width="9.140625" style="63" customWidth="1"/>
    <col min="1034" max="1280" width="9.140625" style="63"/>
    <col min="1281" max="1281" width="25.5703125" style="63" customWidth="1"/>
    <col min="1282" max="1288" width="10" style="63" customWidth="1"/>
    <col min="1289" max="1289" width="9.140625" style="63" customWidth="1"/>
    <col min="1290" max="1536" width="9.140625" style="63"/>
    <col min="1537" max="1537" width="25.5703125" style="63" customWidth="1"/>
    <col min="1538" max="1544" width="10" style="63" customWidth="1"/>
    <col min="1545" max="1545" width="9.140625" style="63" customWidth="1"/>
    <col min="1546" max="1792" width="9.140625" style="63"/>
    <col min="1793" max="1793" width="25.5703125" style="63" customWidth="1"/>
    <col min="1794" max="1800" width="10" style="63" customWidth="1"/>
    <col min="1801" max="1801" width="9.140625" style="63" customWidth="1"/>
    <col min="1802" max="2048" width="9.140625" style="63"/>
    <col min="2049" max="2049" width="25.5703125" style="63" customWidth="1"/>
    <col min="2050" max="2056" width="10" style="63" customWidth="1"/>
    <col min="2057" max="2057" width="9.140625" style="63" customWidth="1"/>
    <col min="2058" max="2304" width="9.140625" style="63"/>
    <col min="2305" max="2305" width="25.5703125" style="63" customWidth="1"/>
    <col min="2306" max="2312" width="10" style="63" customWidth="1"/>
    <col min="2313" max="2313" width="9.140625" style="63" customWidth="1"/>
    <col min="2314" max="2560" width="9.140625" style="63"/>
    <col min="2561" max="2561" width="25.5703125" style="63" customWidth="1"/>
    <col min="2562" max="2568" width="10" style="63" customWidth="1"/>
    <col min="2569" max="2569" width="9.140625" style="63" customWidth="1"/>
    <col min="2570" max="2816" width="9.140625" style="63"/>
    <col min="2817" max="2817" width="25.5703125" style="63" customWidth="1"/>
    <col min="2818" max="2824" width="10" style="63" customWidth="1"/>
    <col min="2825" max="2825" width="9.140625" style="63" customWidth="1"/>
    <col min="2826" max="3072" width="9.140625" style="63"/>
    <col min="3073" max="3073" width="25.5703125" style="63" customWidth="1"/>
    <col min="3074" max="3080" width="10" style="63" customWidth="1"/>
    <col min="3081" max="3081" width="9.140625" style="63" customWidth="1"/>
    <col min="3082" max="3328" width="9.140625" style="63"/>
    <col min="3329" max="3329" width="25.5703125" style="63" customWidth="1"/>
    <col min="3330" max="3336" width="10" style="63" customWidth="1"/>
    <col min="3337" max="3337" width="9.140625" style="63" customWidth="1"/>
    <col min="3338" max="3584" width="9.140625" style="63"/>
    <col min="3585" max="3585" width="25.5703125" style="63" customWidth="1"/>
    <col min="3586" max="3592" width="10" style="63" customWidth="1"/>
    <col min="3593" max="3593" width="9.140625" style="63" customWidth="1"/>
    <col min="3594" max="3840" width="9.140625" style="63"/>
    <col min="3841" max="3841" width="25.5703125" style="63" customWidth="1"/>
    <col min="3842" max="3848" width="10" style="63" customWidth="1"/>
    <col min="3849" max="3849" width="9.140625" style="63" customWidth="1"/>
    <col min="3850" max="4096" width="9.140625" style="63"/>
    <col min="4097" max="4097" width="25.5703125" style="63" customWidth="1"/>
    <col min="4098" max="4104" width="10" style="63" customWidth="1"/>
    <col min="4105" max="4105" width="9.140625" style="63" customWidth="1"/>
    <col min="4106" max="4352" width="9.140625" style="63"/>
    <col min="4353" max="4353" width="25.5703125" style="63" customWidth="1"/>
    <col min="4354" max="4360" width="10" style="63" customWidth="1"/>
    <col min="4361" max="4361" width="9.140625" style="63" customWidth="1"/>
    <col min="4362" max="4608" width="9.140625" style="63"/>
    <col min="4609" max="4609" width="25.5703125" style="63" customWidth="1"/>
    <col min="4610" max="4616" width="10" style="63" customWidth="1"/>
    <col min="4617" max="4617" width="9.140625" style="63" customWidth="1"/>
    <col min="4618" max="4864" width="9.140625" style="63"/>
    <col min="4865" max="4865" width="25.5703125" style="63" customWidth="1"/>
    <col min="4866" max="4872" width="10" style="63" customWidth="1"/>
    <col min="4873" max="4873" width="9.140625" style="63" customWidth="1"/>
    <col min="4874" max="5120" width="9.140625" style="63"/>
    <col min="5121" max="5121" width="25.5703125" style="63" customWidth="1"/>
    <col min="5122" max="5128" width="10" style="63" customWidth="1"/>
    <col min="5129" max="5129" width="9.140625" style="63" customWidth="1"/>
    <col min="5130" max="5376" width="9.140625" style="63"/>
    <col min="5377" max="5377" width="25.5703125" style="63" customWidth="1"/>
    <col min="5378" max="5384" width="10" style="63" customWidth="1"/>
    <col min="5385" max="5385" width="9.140625" style="63" customWidth="1"/>
    <col min="5386" max="5632" width="9.140625" style="63"/>
    <col min="5633" max="5633" width="25.5703125" style="63" customWidth="1"/>
    <col min="5634" max="5640" width="10" style="63" customWidth="1"/>
    <col min="5641" max="5641" width="9.140625" style="63" customWidth="1"/>
    <col min="5642" max="5888" width="9.140625" style="63"/>
    <col min="5889" max="5889" width="25.5703125" style="63" customWidth="1"/>
    <col min="5890" max="5896" width="10" style="63" customWidth="1"/>
    <col min="5897" max="5897" width="9.140625" style="63" customWidth="1"/>
    <col min="5898" max="6144" width="9.140625" style="63"/>
    <col min="6145" max="6145" width="25.5703125" style="63" customWidth="1"/>
    <col min="6146" max="6152" width="10" style="63" customWidth="1"/>
    <col min="6153" max="6153" width="9.140625" style="63" customWidth="1"/>
    <col min="6154" max="6400" width="9.140625" style="63"/>
    <col min="6401" max="6401" width="25.5703125" style="63" customWidth="1"/>
    <col min="6402" max="6408" width="10" style="63" customWidth="1"/>
    <col min="6409" max="6409" width="9.140625" style="63" customWidth="1"/>
    <col min="6410" max="6656" width="9.140625" style="63"/>
    <col min="6657" max="6657" width="25.5703125" style="63" customWidth="1"/>
    <col min="6658" max="6664" width="10" style="63" customWidth="1"/>
    <col min="6665" max="6665" width="9.140625" style="63" customWidth="1"/>
    <col min="6666" max="6912" width="9.140625" style="63"/>
    <col min="6913" max="6913" width="25.5703125" style="63" customWidth="1"/>
    <col min="6914" max="6920" width="10" style="63" customWidth="1"/>
    <col min="6921" max="6921" width="9.140625" style="63" customWidth="1"/>
    <col min="6922" max="7168" width="9.140625" style="63"/>
    <col min="7169" max="7169" width="25.5703125" style="63" customWidth="1"/>
    <col min="7170" max="7176" width="10" style="63" customWidth="1"/>
    <col min="7177" max="7177" width="9.140625" style="63" customWidth="1"/>
    <col min="7178" max="7424" width="9.140625" style="63"/>
    <col min="7425" max="7425" width="25.5703125" style="63" customWidth="1"/>
    <col min="7426" max="7432" width="10" style="63" customWidth="1"/>
    <col min="7433" max="7433" width="9.140625" style="63" customWidth="1"/>
    <col min="7434" max="7680" width="9.140625" style="63"/>
    <col min="7681" max="7681" width="25.5703125" style="63" customWidth="1"/>
    <col min="7682" max="7688" width="10" style="63" customWidth="1"/>
    <col min="7689" max="7689" width="9.140625" style="63" customWidth="1"/>
    <col min="7690" max="7936" width="9.140625" style="63"/>
    <col min="7937" max="7937" width="25.5703125" style="63" customWidth="1"/>
    <col min="7938" max="7944" width="10" style="63" customWidth="1"/>
    <col min="7945" max="7945" width="9.140625" style="63" customWidth="1"/>
    <col min="7946" max="8192" width="9.140625" style="63"/>
    <col min="8193" max="8193" width="25.5703125" style="63" customWidth="1"/>
    <col min="8194" max="8200" width="10" style="63" customWidth="1"/>
    <col min="8201" max="8201" width="9.140625" style="63" customWidth="1"/>
    <col min="8202" max="8448" width="9.140625" style="63"/>
    <col min="8449" max="8449" width="25.5703125" style="63" customWidth="1"/>
    <col min="8450" max="8456" width="10" style="63" customWidth="1"/>
    <col min="8457" max="8457" width="9.140625" style="63" customWidth="1"/>
    <col min="8458" max="8704" width="9.140625" style="63"/>
    <col min="8705" max="8705" width="25.5703125" style="63" customWidth="1"/>
    <col min="8706" max="8712" width="10" style="63" customWidth="1"/>
    <col min="8713" max="8713" width="9.140625" style="63" customWidth="1"/>
    <col min="8714" max="8960" width="9.140625" style="63"/>
    <col min="8961" max="8961" width="25.5703125" style="63" customWidth="1"/>
    <col min="8962" max="8968" width="10" style="63" customWidth="1"/>
    <col min="8969" max="8969" width="9.140625" style="63" customWidth="1"/>
    <col min="8970" max="9216" width="9.140625" style="63"/>
    <col min="9217" max="9217" width="25.5703125" style="63" customWidth="1"/>
    <col min="9218" max="9224" width="10" style="63" customWidth="1"/>
    <col min="9225" max="9225" width="9.140625" style="63" customWidth="1"/>
    <col min="9226" max="9472" width="9.140625" style="63"/>
    <col min="9473" max="9473" width="25.5703125" style="63" customWidth="1"/>
    <col min="9474" max="9480" width="10" style="63" customWidth="1"/>
    <col min="9481" max="9481" width="9.140625" style="63" customWidth="1"/>
    <col min="9482" max="9728" width="9.140625" style="63"/>
    <col min="9729" max="9729" width="25.5703125" style="63" customWidth="1"/>
    <col min="9730" max="9736" width="10" style="63" customWidth="1"/>
    <col min="9737" max="9737" width="9.140625" style="63" customWidth="1"/>
    <col min="9738" max="9984" width="9.140625" style="63"/>
    <col min="9985" max="9985" width="25.5703125" style="63" customWidth="1"/>
    <col min="9986" max="9992" width="10" style="63" customWidth="1"/>
    <col min="9993" max="9993" width="9.140625" style="63" customWidth="1"/>
    <col min="9994" max="10240" width="9.140625" style="63"/>
    <col min="10241" max="10241" width="25.5703125" style="63" customWidth="1"/>
    <col min="10242" max="10248" width="10" style="63" customWidth="1"/>
    <col min="10249" max="10249" width="9.140625" style="63" customWidth="1"/>
    <col min="10250" max="10496" width="9.140625" style="63"/>
    <col min="10497" max="10497" width="25.5703125" style="63" customWidth="1"/>
    <col min="10498" max="10504" width="10" style="63" customWidth="1"/>
    <col min="10505" max="10505" width="9.140625" style="63" customWidth="1"/>
    <col min="10506" max="10752" width="9.140625" style="63"/>
    <col min="10753" max="10753" width="25.5703125" style="63" customWidth="1"/>
    <col min="10754" max="10760" width="10" style="63" customWidth="1"/>
    <col min="10761" max="10761" width="9.140625" style="63" customWidth="1"/>
    <col min="10762" max="11008" width="9.140625" style="63"/>
    <col min="11009" max="11009" width="25.5703125" style="63" customWidth="1"/>
    <col min="11010" max="11016" width="10" style="63" customWidth="1"/>
    <col min="11017" max="11017" width="9.140625" style="63" customWidth="1"/>
    <col min="11018" max="11264" width="9.140625" style="63"/>
    <col min="11265" max="11265" width="25.5703125" style="63" customWidth="1"/>
    <col min="11266" max="11272" width="10" style="63" customWidth="1"/>
    <col min="11273" max="11273" width="9.140625" style="63" customWidth="1"/>
    <col min="11274" max="11520" width="9.140625" style="63"/>
    <col min="11521" max="11521" width="25.5703125" style="63" customWidth="1"/>
    <col min="11522" max="11528" width="10" style="63" customWidth="1"/>
    <col min="11529" max="11529" width="9.140625" style="63" customWidth="1"/>
    <col min="11530" max="11776" width="9.140625" style="63"/>
    <col min="11777" max="11777" width="25.5703125" style="63" customWidth="1"/>
    <col min="11778" max="11784" width="10" style="63" customWidth="1"/>
    <col min="11785" max="11785" width="9.140625" style="63" customWidth="1"/>
    <col min="11786" max="12032" width="9.140625" style="63"/>
    <col min="12033" max="12033" width="25.5703125" style="63" customWidth="1"/>
    <col min="12034" max="12040" width="10" style="63" customWidth="1"/>
    <col min="12041" max="12041" width="9.140625" style="63" customWidth="1"/>
    <col min="12042" max="12288" width="9.140625" style="63"/>
    <col min="12289" max="12289" width="25.5703125" style="63" customWidth="1"/>
    <col min="12290" max="12296" width="10" style="63" customWidth="1"/>
    <col min="12297" max="12297" width="9.140625" style="63" customWidth="1"/>
    <col min="12298" max="12544" width="9.140625" style="63"/>
    <col min="12545" max="12545" width="25.5703125" style="63" customWidth="1"/>
    <col min="12546" max="12552" width="10" style="63" customWidth="1"/>
    <col min="12553" max="12553" width="9.140625" style="63" customWidth="1"/>
    <col min="12554" max="12800" width="9.140625" style="63"/>
    <col min="12801" max="12801" width="25.5703125" style="63" customWidth="1"/>
    <col min="12802" max="12808" width="10" style="63" customWidth="1"/>
    <col min="12809" max="12809" width="9.140625" style="63" customWidth="1"/>
    <col min="12810" max="13056" width="9.140625" style="63"/>
    <col min="13057" max="13057" width="25.5703125" style="63" customWidth="1"/>
    <col min="13058" max="13064" width="10" style="63" customWidth="1"/>
    <col min="13065" max="13065" width="9.140625" style="63" customWidth="1"/>
    <col min="13066" max="13312" width="9.140625" style="63"/>
    <col min="13313" max="13313" width="25.5703125" style="63" customWidth="1"/>
    <col min="13314" max="13320" width="10" style="63" customWidth="1"/>
    <col min="13321" max="13321" width="9.140625" style="63" customWidth="1"/>
    <col min="13322" max="13568" width="9.140625" style="63"/>
    <col min="13569" max="13569" width="25.5703125" style="63" customWidth="1"/>
    <col min="13570" max="13576" width="10" style="63" customWidth="1"/>
    <col min="13577" max="13577" width="9.140625" style="63" customWidth="1"/>
    <col min="13578" max="13824" width="9.140625" style="63"/>
    <col min="13825" max="13825" width="25.5703125" style="63" customWidth="1"/>
    <col min="13826" max="13832" width="10" style="63" customWidth="1"/>
    <col min="13833" max="13833" width="9.140625" style="63" customWidth="1"/>
    <col min="13834" max="14080" width="9.140625" style="63"/>
    <col min="14081" max="14081" width="25.5703125" style="63" customWidth="1"/>
    <col min="14082" max="14088" width="10" style="63" customWidth="1"/>
    <col min="14089" max="14089" width="9.140625" style="63" customWidth="1"/>
    <col min="14090" max="14336" width="9.140625" style="63"/>
    <col min="14337" max="14337" width="25.5703125" style="63" customWidth="1"/>
    <col min="14338" max="14344" width="10" style="63" customWidth="1"/>
    <col min="14345" max="14345" width="9.140625" style="63" customWidth="1"/>
    <col min="14346" max="14592" width="9.140625" style="63"/>
    <col min="14593" max="14593" width="25.5703125" style="63" customWidth="1"/>
    <col min="14594" max="14600" width="10" style="63" customWidth="1"/>
    <col min="14601" max="14601" width="9.140625" style="63" customWidth="1"/>
    <col min="14602" max="14848" width="9.140625" style="63"/>
    <col min="14849" max="14849" width="25.5703125" style="63" customWidth="1"/>
    <col min="14850" max="14856" width="10" style="63" customWidth="1"/>
    <col min="14857" max="14857" width="9.140625" style="63" customWidth="1"/>
    <col min="14858" max="15104" width="9.140625" style="63"/>
    <col min="15105" max="15105" width="25.5703125" style="63" customWidth="1"/>
    <col min="15106" max="15112" width="10" style="63" customWidth="1"/>
    <col min="15113" max="15113" width="9.140625" style="63" customWidth="1"/>
    <col min="15114" max="15360" width="9.140625" style="63"/>
    <col min="15361" max="15361" width="25.5703125" style="63" customWidth="1"/>
    <col min="15362" max="15368" width="10" style="63" customWidth="1"/>
    <col min="15369" max="15369" width="9.140625" style="63" customWidth="1"/>
    <col min="15370" max="15616" width="9.140625" style="63"/>
    <col min="15617" max="15617" width="25.5703125" style="63" customWidth="1"/>
    <col min="15618" max="15624" width="10" style="63" customWidth="1"/>
    <col min="15625" max="15625" width="9.140625" style="63" customWidth="1"/>
    <col min="15626" max="15872" width="9.140625" style="63"/>
    <col min="15873" max="15873" width="25.5703125" style="63" customWidth="1"/>
    <col min="15874" max="15880" width="10" style="63" customWidth="1"/>
    <col min="15881" max="15881" width="9.140625" style="63" customWidth="1"/>
    <col min="15882" max="16128" width="9.140625" style="63"/>
    <col min="16129" max="16129" width="25.5703125" style="63" customWidth="1"/>
    <col min="16130" max="16136" width="10" style="63" customWidth="1"/>
    <col min="16137" max="16137" width="9.140625" style="63" customWidth="1"/>
    <col min="16138" max="16384" width="9.140625" style="63"/>
  </cols>
  <sheetData>
    <row r="1" spans="1:9" ht="36" customHeight="1">
      <c r="A1" s="1228" t="s">
        <v>841</v>
      </c>
      <c r="B1" s="1228"/>
      <c r="C1" s="1228"/>
      <c r="D1" s="1228"/>
      <c r="E1" s="1228"/>
      <c r="F1" s="1228"/>
      <c r="G1" s="1228"/>
      <c r="H1" s="1228"/>
    </row>
    <row r="2" spans="1:9" ht="36" customHeight="1">
      <c r="A2" s="859"/>
      <c r="B2" s="859"/>
      <c r="C2" s="860" t="s">
        <v>246</v>
      </c>
      <c r="D2" s="861" t="s">
        <v>842</v>
      </c>
      <c r="E2" s="861" t="s">
        <v>189</v>
      </c>
      <c r="F2" s="861" t="s">
        <v>248</v>
      </c>
      <c r="G2" s="861" t="s">
        <v>249</v>
      </c>
      <c r="H2" s="861" t="s">
        <v>256</v>
      </c>
    </row>
    <row r="3" spans="1:9">
      <c r="A3" s="862" t="s">
        <v>6</v>
      </c>
      <c r="B3" s="863" t="s">
        <v>115</v>
      </c>
      <c r="C3" s="864">
        <v>0.29699999999999999</v>
      </c>
      <c r="D3" s="864">
        <v>0.10400000000000001</v>
      </c>
      <c r="E3" s="864">
        <v>0.129</v>
      </c>
      <c r="F3" s="864">
        <v>0.17499999999999999</v>
      </c>
      <c r="G3" s="864">
        <v>0.11900000000000001</v>
      </c>
      <c r="H3" s="864">
        <v>0.17699999999999999</v>
      </c>
    </row>
    <row r="4" spans="1:9">
      <c r="A4" s="863"/>
      <c r="B4" s="863" t="s">
        <v>49</v>
      </c>
      <c r="C4" s="864">
        <v>0.32600000000000001</v>
      </c>
      <c r="D4" s="864">
        <v>0.15</v>
      </c>
      <c r="E4" s="864">
        <v>0.20800000000000002</v>
      </c>
      <c r="F4" s="864">
        <v>0.156</v>
      </c>
      <c r="G4" s="864">
        <v>8.199999999999999E-2</v>
      </c>
      <c r="H4" s="864">
        <v>7.9000000000000001E-2</v>
      </c>
      <c r="I4" s="83"/>
    </row>
    <row r="5" spans="1:9">
      <c r="A5" s="863"/>
      <c r="B5" s="863" t="s">
        <v>108</v>
      </c>
      <c r="C5" s="864">
        <v>0.34899999999999998</v>
      </c>
      <c r="D5" s="864">
        <v>0.23800000000000002</v>
      </c>
      <c r="E5" s="864">
        <v>0.255</v>
      </c>
      <c r="F5" s="864">
        <v>0.10099999999999999</v>
      </c>
      <c r="G5" s="864">
        <v>3.7000000000000005E-2</v>
      </c>
      <c r="H5" s="864">
        <v>1.9E-2</v>
      </c>
      <c r="I5" s="83"/>
    </row>
    <row r="6" spans="1:9" ht="19.5" customHeight="1">
      <c r="A6" s="862" t="s">
        <v>598</v>
      </c>
      <c r="B6" s="863" t="s">
        <v>115</v>
      </c>
      <c r="C6" s="864">
        <v>0.34399999999999997</v>
      </c>
      <c r="D6" s="864">
        <v>0.12300000000000001</v>
      </c>
      <c r="E6" s="864">
        <v>0.14099999999999999</v>
      </c>
      <c r="F6" s="864">
        <v>0.17499999999999999</v>
      </c>
      <c r="G6" s="864">
        <v>0.10199999999999999</v>
      </c>
      <c r="H6" s="864">
        <v>0.11599999999999999</v>
      </c>
      <c r="I6" s="83"/>
    </row>
    <row r="7" spans="1:9">
      <c r="A7" s="863"/>
      <c r="B7" s="863" t="s">
        <v>49</v>
      </c>
      <c r="C7" s="864">
        <v>0.36299999999999999</v>
      </c>
      <c r="D7" s="864">
        <v>0.17</v>
      </c>
      <c r="E7" s="864">
        <v>0.21</v>
      </c>
      <c r="F7" s="864">
        <v>0.14400000000000002</v>
      </c>
      <c r="G7" s="864">
        <v>6.2E-2</v>
      </c>
      <c r="H7" s="864">
        <v>0.05</v>
      </c>
    </row>
    <row r="8" spans="1:9">
      <c r="A8" s="863"/>
      <c r="B8" s="863" t="s">
        <v>108</v>
      </c>
      <c r="C8" s="864">
        <v>0.38100000000000001</v>
      </c>
      <c r="D8" s="864">
        <v>0.25800000000000001</v>
      </c>
      <c r="E8" s="864">
        <v>0.23399999999999999</v>
      </c>
      <c r="F8" s="864">
        <v>8.6999999999999994E-2</v>
      </c>
      <c r="G8" s="864">
        <v>3.1E-2</v>
      </c>
      <c r="H8" s="864">
        <v>8.0000000000000002E-3</v>
      </c>
      <c r="I8" s="83"/>
    </row>
    <row r="9" spans="1:9" ht="23.25" customHeight="1">
      <c r="A9" s="862" t="s">
        <v>140</v>
      </c>
      <c r="B9" s="863" t="s">
        <v>115</v>
      </c>
      <c r="C9" s="864">
        <v>0.254</v>
      </c>
      <c r="D9" s="864">
        <v>8.4000000000000005E-2</v>
      </c>
      <c r="E9" s="864">
        <v>0.124</v>
      </c>
      <c r="F9" s="864">
        <v>0.19699999999999998</v>
      </c>
      <c r="G9" s="864">
        <v>0.14000000000000001</v>
      </c>
      <c r="H9" s="864">
        <v>0.20199999999999999</v>
      </c>
      <c r="I9" s="83"/>
    </row>
    <row r="10" spans="1:9">
      <c r="A10" s="863"/>
      <c r="B10" s="863" t="s">
        <v>49</v>
      </c>
      <c r="C10" s="864">
        <v>0.26300000000000001</v>
      </c>
      <c r="D10" s="864">
        <v>0.109</v>
      </c>
      <c r="E10" s="864">
        <v>0.217</v>
      </c>
      <c r="F10" s="864">
        <v>0.17100000000000001</v>
      </c>
      <c r="G10" s="864">
        <v>0.106</v>
      </c>
      <c r="H10" s="864">
        <v>0.13300000000000001</v>
      </c>
      <c r="I10" s="83"/>
    </row>
    <row r="11" spans="1:9">
      <c r="A11" s="863"/>
      <c r="B11" s="863" t="s">
        <v>108</v>
      </c>
      <c r="C11" s="864">
        <v>0.27899999999999997</v>
      </c>
      <c r="D11" s="864">
        <v>0.19399999999999998</v>
      </c>
      <c r="E11" s="864">
        <v>0.318</v>
      </c>
      <c r="F11" s="864">
        <v>0.121</v>
      </c>
      <c r="G11" s="864">
        <v>4.5999999999999999E-2</v>
      </c>
      <c r="H11" s="864">
        <v>4.0999999999999995E-2</v>
      </c>
    </row>
    <row r="12" spans="1:9" ht="21" customHeight="1">
      <c r="A12" s="862" t="s">
        <v>179</v>
      </c>
      <c r="B12" s="863" t="s">
        <v>115</v>
      </c>
      <c r="C12" s="864">
        <v>0.12</v>
      </c>
      <c r="D12" s="864">
        <v>4.0999999999999995E-2</v>
      </c>
      <c r="E12" s="864">
        <v>6.7000000000000004E-2</v>
      </c>
      <c r="F12" s="864">
        <v>0.13699999999999998</v>
      </c>
      <c r="G12" s="864">
        <v>0.159</v>
      </c>
      <c r="H12" s="864">
        <v>0.47499999999999998</v>
      </c>
      <c r="I12" s="83"/>
    </row>
    <row r="13" spans="1:9">
      <c r="A13" s="863"/>
      <c r="B13" s="863" t="s">
        <v>49</v>
      </c>
      <c r="C13" s="864">
        <v>0.106</v>
      </c>
      <c r="D13" s="864">
        <v>6.0999999999999999E-2</v>
      </c>
      <c r="E13" s="864">
        <v>0.14699999999999999</v>
      </c>
      <c r="F13" s="864">
        <v>0.27200000000000002</v>
      </c>
      <c r="G13" s="864">
        <v>0.23399999999999999</v>
      </c>
      <c r="H13" s="864">
        <v>0.17899999999999999</v>
      </c>
      <c r="I13" s="83"/>
    </row>
    <row r="14" spans="1:9">
      <c r="A14" s="865"/>
      <c r="B14" s="865" t="s">
        <v>108</v>
      </c>
      <c r="C14" s="866">
        <v>0.14699999999999999</v>
      </c>
      <c r="D14" s="866">
        <v>0.14800000000000002</v>
      </c>
      <c r="E14" s="867">
        <v>0.32200000000000001</v>
      </c>
      <c r="F14" s="867">
        <v>0.21100000000000002</v>
      </c>
      <c r="G14" s="867">
        <v>0.13400000000000001</v>
      </c>
      <c r="H14" s="866">
        <v>3.7999999999999999E-2</v>
      </c>
      <c r="I14" s="83"/>
    </row>
    <row r="15" spans="1:9" ht="24.75" customHeight="1">
      <c r="A15" s="863" t="s">
        <v>843</v>
      </c>
      <c r="B15" s="863"/>
      <c r="C15" s="868"/>
      <c r="D15" s="868"/>
      <c r="E15" s="864"/>
      <c r="F15" s="864"/>
      <c r="G15" s="864"/>
      <c r="H15" s="868"/>
    </row>
    <row r="16" spans="1:9" ht="23.25" customHeight="1">
      <c r="A16" s="863" t="s">
        <v>844</v>
      </c>
      <c r="B16" s="863"/>
      <c r="C16" s="869"/>
      <c r="D16" s="863"/>
      <c r="E16" s="863"/>
      <c r="F16" s="863"/>
      <c r="G16" s="863"/>
      <c r="H16" s="863"/>
      <c r="I16" s="83"/>
    </row>
    <row r="17" spans="1:9" ht="26.25" customHeight="1">
      <c r="A17" s="63" t="s">
        <v>845</v>
      </c>
      <c r="B17" s="63"/>
      <c r="C17" s="863"/>
      <c r="D17" s="863"/>
      <c r="E17" s="863"/>
      <c r="F17" s="863"/>
      <c r="G17" s="863"/>
      <c r="H17" s="863"/>
    </row>
    <row r="19" spans="1:9">
      <c r="C19" s="870"/>
      <c r="D19" s="870"/>
      <c r="E19" s="870"/>
      <c r="F19" s="870"/>
      <c r="G19" s="870"/>
      <c r="H19" s="870"/>
      <c r="I19" s="83"/>
    </row>
    <row r="20" spans="1:9">
      <c r="C20" s="870"/>
      <c r="D20" s="870"/>
      <c r="E20" s="870"/>
      <c r="F20" s="870"/>
      <c r="G20" s="870"/>
      <c r="H20" s="870"/>
      <c r="I20" s="83"/>
    </row>
    <row r="21" spans="1:9">
      <c r="C21" s="870"/>
      <c r="D21" s="870"/>
      <c r="E21" s="870"/>
      <c r="F21" s="870"/>
      <c r="G21" s="870"/>
      <c r="H21" s="870"/>
      <c r="I21" s="83"/>
    </row>
    <row r="23" spans="1:9">
      <c r="C23" s="870"/>
      <c r="D23" s="870"/>
      <c r="E23" s="870"/>
      <c r="F23" s="870"/>
      <c r="G23" s="870"/>
      <c r="H23" s="870"/>
      <c r="I23" s="83"/>
    </row>
    <row r="24" spans="1:9">
      <c r="C24" s="870"/>
      <c r="D24" s="870"/>
      <c r="E24" s="870"/>
      <c r="F24" s="870"/>
      <c r="G24" s="870"/>
      <c r="H24" s="870"/>
      <c r="I24" s="83"/>
    </row>
    <row r="25" spans="1:9">
      <c r="C25" s="870"/>
      <c r="D25" s="870"/>
      <c r="E25" s="870"/>
      <c r="F25" s="870"/>
      <c r="G25" s="870"/>
      <c r="H25" s="870"/>
      <c r="I25" s="83"/>
    </row>
    <row r="27" spans="1:9">
      <c r="C27" s="870"/>
      <c r="D27" s="870"/>
      <c r="E27" s="870"/>
      <c r="F27" s="870"/>
      <c r="G27" s="870"/>
      <c r="H27" s="870"/>
      <c r="I27" s="83"/>
    </row>
    <row r="28" spans="1:9">
      <c r="C28" s="870"/>
      <c r="D28" s="870"/>
      <c r="E28" s="870"/>
      <c r="F28" s="870"/>
      <c r="G28" s="870"/>
      <c r="H28" s="870"/>
      <c r="I28" s="83"/>
    </row>
    <row r="29" spans="1:9">
      <c r="C29" s="870"/>
      <c r="D29" s="870"/>
      <c r="E29" s="870"/>
      <c r="F29" s="870"/>
      <c r="G29" s="870"/>
      <c r="H29" s="870"/>
      <c r="I29" s="83"/>
    </row>
    <row r="31" spans="1:9">
      <c r="C31" s="870"/>
      <c r="D31" s="870"/>
      <c r="E31" s="870"/>
      <c r="F31" s="870"/>
      <c r="G31" s="870"/>
      <c r="H31" s="870"/>
      <c r="I31" s="83"/>
    </row>
  </sheetData>
  <mergeCells count="1">
    <mergeCell ref="A1:H1"/>
  </mergeCell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B9B75-2F7D-45D8-B122-9B266F23DA23}">
  <sheetPr>
    <tabColor rgb="FFC00000"/>
  </sheetPr>
  <dimension ref="A1:H26"/>
  <sheetViews>
    <sheetView workbookViewId="0">
      <selection activeCell="M15" sqref="M15"/>
    </sheetView>
  </sheetViews>
  <sheetFormatPr defaultRowHeight="12.75"/>
  <cols>
    <col min="1" max="1" width="31.140625" style="79" customWidth="1"/>
    <col min="2" max="7" width="10" style="79" customWidth="1"/>
    <col min="8" max="8" width="13.42578125" style="79" customWidth="1"/>
    <col min="9" max="256" width="9.140625" style="63"/>
    <col min="257" max="257" width="31.140625" style="63" customWidth="1"/>
    <col min="258" max="263" width="10" style="63" customWidth="1"/>
    <col min="264" max="264" width="13.42578125" style="63" customWidth="1"/>
    <col min="265" max="512" width="9.140625" style="63"/>
    <col min="513" max="513" width="31.140625" style="63" customWidth="1"/>
    <col min="514" max="519" width="10" style="63" customWidth="1"/>
    <col min="520" max="520" width="13.42578125" style="63" customWidth="1"/>
    <col min="521" max="768" width="9.140625" style="63"/>
    <col min="769" max="769" width="31.140625" style="63" customWidth="1"/>
    <col min="770" max="775" width="10" style="63" customWidth="1"/>
    <col min="776" max="776" width="13.42578125" style="63" customWidth="1"/>
    <col min="777" max="1024" width="9.140625" style="63"/>
    <col min="1025" max="1025" width="31.140625" style="63" customWidth="1"/>
    <col min="1026" max="1031" width="10" style="63" customWidth="1"/>
    <col min="1032" max="1032" width="13.42578125" style="63" customWidth="1"/>
    <col min="1033" max="1280" width="9.140625" style="63"/>
    <col min="1281" max="1281" width="31.140625" style="63" customWidth="1"/>
    <col min="1282" max="1287" width="10" style="63" customWidth="1"/>
    <col min="1288" max="1288" width="13.42578125" style="63" customWidth="1"/>
    <col min="1289" max="1536" width="9.140625" style="63"/>
    <col min="1537" max="1537" width="31.140625" style="63" customWidth="1"/>
    <col min="1538" max="1543" width="10" style="63" customWidth="1"/>
    <col min="1544" max="1544" width="13.42578125" style="63" customWidth="1"/>
    <col min="1545" max="1792" width="9.140625" style="63"/>
    <col min="1793" max="1793" width="31.140625" style="63" customWidth="1"/>
    <col min="1794" max="1799" width="10" style="63" customWidth="1"/>
    <col min="1800" max="1800" width="13.42578125" style="63" customWidth="1"/>
    <col min="1801" max="2048" width="9.140625" style="63"/>
    <col min="2049" max="2049" width="31.140625" style="63" customWidth="1"/>
    <col min="2050" max="2055" width="10" style="63" customWidth="1"/>
    <col min="2056" max="2056" width="13.42578125" style="63" customWidth="1"/>
    <col min="2057" max="2304" width="9.140625" style="63"/>
    <col min="2305" max="2305" width="31.140625" style="63" customWidth="1"/>
    <col min="2306" max="2311" width="10" style="63" customWidth="1"/>
    <col min="2312" max="2312" width="13.42578125" style="63" customWidth="1"/>
    <col min="2313" max="2560" width="9.140625" style="63"/>
    <col min="2561" max="2561" width="31.140625" style="63" customWidth="1"/>
    <col min="2562" max="2567" width="10" style="63" customWidth="1"/>
    <col min="2568" max="2568" width="13.42578125" style="63" customWidth="1"/>
    <col min="2569" max="2816" width="9.140625" style="63"/>
    <col min="2817" max="2817" width="31.140625" style="63" customWidth="1"/>
    <col min="2818" max="2823" width="10" style="63" customWidth="1"/>
    <col min="2824" max="2824" width="13.42578125" style="63" customWidth="1"/>
    <col min="2825" max="3072" width="9.140625" style="63"/>
    <col min="3073" max="3073" width="31.140625" style="63" customWidth="1"/>
    <col min="3074" max="3079" width="10" style="63" customWidth="1"/>
    <col min="3080" max="3080" width="13.42578125" style="63" customWidth="1"/>
    <col min="3081" max="3328" width="9.140625" style="63"/>
    <col min="3329" max="3329" width="31.140625" style="63" customWidth="1"/>
    <col min="3330" max="3335" width="10" style="63" customWidth="1"/>
    <col min="3336" max="3336" width="13.42578125" style="63" customWidth="1"/>
    <col min="3337" max="3584" width="9.140625" style="63"/>
    <col min="3585" max="3585" width="31.140625" style="63" customWidth="1"/>
    <col min="3586" max="3591" width="10" style="63" customWidth="1"/>
    <col min="3592" max="3592" width="13.42578125" style="63" customWidth="1"/>
    <col min="3593" max="3840" width="9.140625" style="63"/>
    <col min="3841" max="3841" width="31.140625" style="63" customWidth="1"/>
    <col min="3842" max="3847" width="10" style="63" customWidth="1"/>
    <col min="3848" max="3848" width="13.42578125" style="63" customWidth="1"/>
    <col min="3849" max="4096" width="9.140625" style="63"/>
    <col min="4097" max="4097" width="31.140625" style="63" customWidth="1"/>
    <col min="4098" max="4103" width="10" style="63" customWidth="1"/>
    <col min="4104" max="4104" width="13.42578125" style="63" customWidth="1"/>
    <col min="4105" max="4352" width="9.140625" style="63"/>
    <col min="4353" max="4353" width="31.140625" style="63" customWidth="1"/>
    <col min="4354" max="4359" width="10" style="63" customWidth="1"/>
    <col min="4360" max="4360" width="13.42578125" style="63" customWidth="1"/>
    <col min="4361" max="4608" width="9.140625" style="63"/>
    <col min="4609" max="4609" width="31.140625" style="63" customWidth="1"/>
    <col min="4610" max="4615" width="10" style="63" customWidth="1"/>
    <col min="4616" max="4616" width="13.42578125" style="63" customWidth="1"/>
    <col min="4617" max="4864" width="9.140625" style="63"/>
    <col min="4865" max="4865" width="31.140625" style="63" customWidth="1"/>
    <col min="4866" max="4871" width="10" style="63" customWidth="1"/>
    <col min="4872" max="4872" width="13.42578125" style="63" customWidth="1"/>
    <col min="4873" max="5120" width="9.140625" style="63"/>
    <col min="5121" max="5121" width="31.140625" style="63" customWidth="1"/>
    <col min="5122" max="5127" width="10" style="63" customWidth="1"/>
    <col min="5128" max="5128" width="13.42578125" style="63" customWidth="1"/>
    <col min="5129" max="5376" width="9.140625" style="63"/>
    <col min="5377" max="5377" width="31.140625" style="63" customWidth="1"/>
    <col min="5378" max="5383" width="10" style="63" customWidth="1"/>
    <col min="5384" max="5384" width="13.42578125" style="63" customWidth="1"/>
    <col min="5385" max="5632" width="9.140625" style="63"/>
    <col min="5633" max="5633" width="31.140625" style="63" customWidth="1"/>
    <col min="5634" max="5639" width="10" style="63" customWidth="1"/>
    <col min="5640" max="5640" width="13.42578125" style="63" customWidth="1"/>
    <col min="5641" max="5888" width="9.140625" style="63"/>
    <col min="5889" max="5889" width="31.140625" style="63" customWidth="1"/>
    <col min="5890" max="5895" width="10" style="63" customWidth="1"/>
    <col min="5896" max="5896" width="13.42578125" style="63" customWidth="1"/>
    <col min="5897" max="6144" width="9.140625" style="63"/>
    <col min="6145" max="6145" width="31.140625" style="63" customWidth="1"/>
    <col min="6146" max="6151" width="10" style="63" customWidth="1"/>
    <col min="6152" max="6152" width="13.42578125" style="63" customWidth="1"/>
    <col min="6153" max="6400" width="9.140625" style="63"/>
    <col min="6401" max="6401" width="31.140625" style="63" customWidth="1"/>
    <col min="6402" max="6407" width="10" style="63" customWidth="1"/>
    <col min="6408" max="6408" width="13.42578125" style="63" customWidth="1"/>
    <col min="6409" max="6656" width="9.140625" style="63"/>
    <col min="6657" max="6657" width="31.140625" style="63" customWidth="1"/>
    <col min="6658" max="6663" width="10" style="63" customWidth="1"/>
    <col min="6664" max="6664" width="13.42578125" style="63" customWidth="1"/>
    <col min="6665" max="6912" width="9.140625" style="63"/>
    <col min="6913" max="6913" width="31.140625" style="63" customWidth="1"/>
    <col min="6914" max="6919" width="10" style="63" customWidth="1"/>
    <col min="6920" max="6920" width="13.42578125" style="63" customWidth="1"/>
    <col min="6921" max="7168" width="9.140625" style="63"/>
    <col min="7169" max="7169" width="31.140625" style="63" customWidth="1"/>
    <col min="7170" max="7175" width="10" style="63" customWidth="1"/>
    <col min="7176" max="7176" width="13.42578125" style="63" customWidth="1"/>
    <col min="7177" max="7424" width="9.140625" style="63"/>
    <col min="7425" max="7425" width="31.140625" style="63" customWidth="1"/>
    <col min="7426" max="7431" width="10" style="63" customWidth="1"/>
    <col min="7432" max="7432" width="13.42578125" style="63" customWidth="1"/>
    <col min="7433" max="7680" width="9.140625" style="63"/>
    <col min="7681" max="7681" width="31.140625" style="63" customWidth="1"/>
    <col min="7682" max="7687" width="10" style="63" customWidth="1"/>
    <col min="7688" max="7688" width="13.42578125" style="63" customWidth="1"/>
    <col min="7689" max="7936" width="9.140625" style="63"/>
    <col min="7937" max="7937" width="31.140625" style="63" customWidth="1"/>
    <col min="7938" max="7943" width="10" style="63" customWidth="1"/>
    <col min="7944" max="7944" width="13.42578125" style="63" customWidth="1"/>
    <col min="7945" max="8192" width="9.140625" style="63"/>
    <col min="8193" max="8193" width="31.140625" style="63" customWidth="1"/>
    <col min="8194" max="8199" width="10" style="63" customWidth="1"/>
    <col min="8200" max="8200" width="13.42578125" style="63" customWidth="1"/>
    <col min="8201" max="8448" width="9.140625" style="63"/>
    <col min="8449" max="8449" width="31.140625" style="63" customWidth="1"/>
    <col min="8450" max="8455" width="10" style="63" customWidth="1"/>
    <col min="8456" max="8456" width="13.42578125" style="63" customWidth="1"/>
    <col min="8457" max="8704" width="9.140625" style="63"/>
    <col min="8705" max="8705" width="31.140625" style="63" customWidth="1"/>
    <col min="8706" max="8711" width="10" style="63" customWidth="1"/>
    <col min="8712" max="8712" width="13.42578125" style="63" customWidth="1"/>
    <col min="8713" max="8960" width="9.140625" style="63"/>
    <col min="8961" max="8961" width="31.140625" style="63" customWidth="1"/>
    <col min="8962" max="8967" width="10" style="63" customWidth="1"/>
    <col min="8968" max="8968" width="13.42578125" style="63" customWidth="1"/>
    <col min="8969" max="9216" width="9.140625" style="63"/>
    <col min="9217" max="9217" width="31.140625" style="63" customWidth="1"/>
    <col min="9218" max="9223" width="10" style="63" customWidth="1"/>
    <col min="9224" max="9224" width="13.42578125" style="63" customWidth="1"/>
    <col min="9225" max="9472" width="9.140625" style="63"/>
    <col min="9473" max="9473" width="31.140625" style="63" customWidth="1"/>
    <col min="9474" max="9479" width="10" style="63" customWidth="1"/>
    <col min="9480" max="9480" width="13.42578125" style="63" customWidth="1"/>
    <col min="9481" max="9728" width="9.140625" style="63"/>
    <col min="9729" max="9729" width="31.140625" style="63" customWidth="1"/>
    <col min="9730" max="9735" width="10" style="63" customWidth="1"/>
    <col min="9736" max="9736" width="13.42578125" style="63" customWidth="1"/>
    <col min="9737" max="9984" width="9.140625" style="63"/>
    <col min="9985" max="9985" width="31.140625" style="63" customWidth="1"/>
    <col min="9986" max="9991" width="10" style="63" customWidth="1"/>
    <col min="9992" max="9992" width="13.42578125" style="63" customWidth="1"/>
    <col min="9993" max="10240" width="9.140625" style="63"/>
    <col min="10241" max="10241" width="31.140625" style="63" customWidth="1"/>
    <col min="10242" max="10247" width="10" style="63" customWidth="1"/>
    <col min="10248" max="10248" width="13.42578125" style="63" customWidth="1"/>
    <col min="10249" max="10496" width="9.140625" style="63"/>
    <col min="10497" max="10497" width="31.140625" style="63" customWidth="1"/>
    <col min="10498" max="10503" width="10" style="63" customWidth="1"/>
    <col min="10504" max="10504" width="13.42578125" style="63" customWidth="1"/>
    <col min="10505" max="10752" width="9.140625" style="63"/>
    <col min="10753" max="10753" width="31.140625" style="63" customWidth="1"/>
    <col min="10754" max="10759" width="10" style="63" customWidth="1"/>
    <col min="10760" max="10760" width="13.42578125" style="63" customWidth="1"/>
    <col min="10761" max="11008" width="9.140625" style="63"/>
    <col min="11009" max="11009" width="31.140625" style="63" customWidth="1"/>
    <col min="11010" max="11015" width="10" style="63" customWidth="1"/>
    <col min="11016" max="11016" width="13.42578125" style="63" customWidth="1"/>
    <col min="11017" max="11264" width="9.140625" style="63"/>
    <col min="11265" max="11265" width="31.140625" style="63" customWidth="1"/>
    <col min="11266" max="11271" width="10" style="63" customWidth="1"/>
    <col min="11272" max="11272" width="13.42578125" style="63" customWidth="1"/>
    <col min="11273" max="11520" width="9.140625" style="63"/>
    <col min="11521" max="11521" width="31.140625" style="63" customWidth="1"/>
    <col min="11522" max="11527" width="10" style="63" customWidth="1"/>
    <col min="11528" max="11528" width="13.42578125" style="63" customWidth="1"/>
    <col min="11529" max="11776" width="9.140625" style="63"/>
    <col min="11777" max="11777" width="31.140625" style="63" customWidth="1"/>
    <col min="11778" max="11783" width="10" style="63" customWidth="1"/>
    <col min="11784" max="11784" width="13.42578125" style="63" customWidth="1"/>
    <col min="11785" max="12032" width="9.140625" style="63"/>
    <col min="12033" max="12033" width="31.140625" style="63" customWidth="1"/>
    <col min="12034" max="12039" width="10" style="63" customWidth="1"/>
    <col min="12040" max="12040" width="13.42578125" style="63" customWidth="1"/>
    <col min="12041" max="12288" width="9.140625" style="63"/>
    <col min="12289" max="12289" width="31.140625" style="63" customWidth="1"/>
    <col min="12290" max="12295" width="10" style="63" customWidth="1"/>
    <col min="12296" max="12296" width="13.42578125" style="63" customWidth="1"/>
    <col min="12297" max="12544" width="9.140625" style="63"/>
    <col min="12545" max="12545" width="31.140625" style="63" customWidth="1"/>
    <col min="12546" max="12551" width="10" style="63" customWidth="1"/>
    <col min="12552" max="12552" width="13.42578125" style="63" customWidth="1"/>
    <col min="12553" max="12800" width="9.140625" style="63"/>
    <col min="12801" max="12801" width="31.140625" style="63" customWidth="1"/>
    <col min="12802" max="12807" width="10" style="63" customWidth="1"/>
    <col min="12808" max="12808" width="13.42578125" style="63" customWidth="1"/>
    <col min="12809" max="13056" width="9.140625" style="63"/>
    <col min="13057" max="13057" width="31.140625" style="63" customWidth="1"/>
    <col min="13058" max="13063" width="10" style="63" customWidth="1"/>
    <col min="13064" max="13064" width="13.42578125" style="63" customWidth="1"/>
    <col min="13065" max="13312" width="9.140625" style="63"/>
    <col min="13313" max="13313" width="31.140625" style="63" customWidth="1"/>
    <col min="13314" max="13319" width="10" style="63" customWidth="1"/>
    <col min="13320" max="13320" width="13.42578125" style="63" customWidth="1"/>
    <col min="13321" max="13568" width="9.140625" style="63"/>
    <col min="13569" max="13569" width="31.140625" style="63" customWidth="1"/>
    <col min="13570" max="13575" width="10" style="63" customWidth="1"/>
    <col min="13576" max="13576" width="13.42578125" style="63" customWidth="1"/>
    <col min="13577" max="13824" width="9.140625" style="63"/>
    <col min="13825" max="13825" width="31.140625" style="63" customWidth="1"/>
    <col min="13826" max="13831" width="10" style="63" customWidth="1"/>
    <col min="13832" max="13832" width="13.42578125" style="63" customWidth="1"/>
    <col min="13833" max="14080" width="9.140625" style="63"/>
    <col min="14081" max="14081" width="31.140625" style="63" customWidth="1"/>
    <col min="14082" max="14087" width="10" style="63" customWidth="1"/>
    <col min="14088" max="14088" width="13.42578125" style="63" customWidth="1"/>
    <col min="14089" max="14336" width="9.140625" style="63"/>
    <col min="14337" max="14337" width="31.140625" style="63" customWidth="1"/>
    <col min="14338" max="14343" width="10" style="63" customWidth="1"/>
    <col min="14344" max="14344" width="13.42578125" style="63" customWidth="1"/>
    <col min="14345" max="14592" width="9.140625" style="63"/>
    <col min="14593" max="14593" width="31.140625" style="63" customWidth="1"/>
    <col min="14594" max="14599" width="10" style="63" customWidth="1"/>
    <col min="14600" max="14600" width="13.42578125" style="63" customWidth="1"/>
    <col min="14601" max="14848" width="9.140625" style="63"/>
    <col min="14849" max="14849" width="31.140625" style="63" customWidth="1"/>
    <col min="14850" max="14855" width="10" style="63" customWidth="1"/>
    <col min="14856" max="14856" width="13.42578125" style="63" customWidth="1"/>
    <col min="14857" max="15104" width="9.140625" style="63"/>
    <col min="15105" max="15105" width="31.140625" style="63" customWidth="1"/>
    <col min="15106" max="15111" width="10" style="63" customWidth="1"/>
    <col min="15112" max="15112" width="13.42578125" style="63" customWidth="1"/>
    <col min="15113" max="15360" width="9.140625" style="63"/>
    <col min="15361" max="15361" width="31.140625" style="63" customWidth="1"/>
    <col min="15362" max="15367" width="10" style="63" customWidth="1"/>
    <col min="15368" max="15368" width="13.42578125" style="63" customWidth="1"/>
    <col min="15369" max="15616" width="9.140625" style="63"/>
    <col min="15617" max="15617" width="31.140625" style="63" customWidth="1"/>
    <col min="15618" max="15623" width="10" style="63" customWidth="1"/>
    <col min="15624" max="15624" width="13.42578125" style="63" customWidth="1"/>
    <col min="15625" max="15872" width="9.140625" style="63"/>
    <col min="15873" max="15873" width="31.140625" style="63" customWidth="1"/>
    <col min="15874" max="15879" width="10" style="63" customWidth="1"/>
    <col min="15880" max="15880" width="13.42578125" style="63" customWidth="1"/>
    <col min="15881" max="16128" width="9.140625" style="63"/>
    <col min="16129" max="16129" width="31.140625" style="63" customWidth="1"/>
    <col min="16130" max="16135" width="10" style="63" customWidth="1"/>
    <col min="16136" max="16136" width="13.42578125" style="63" customWidth="1"/>
    <col min="16137" max="16384" width="9.140625" style="63"/>
  </cols>
  <sheetData>
    <row r="1" spans="1:8" ht="37.5" customHeight="1">
      <c r="A1" s="1228" t="s">
        <v>846</v>
      </c>
      <c r="B1" s="1228"/>
      <c r="C1" s="1228"/>
      <c r="D1" s="1228"/>
      <c r="E1" s="1228"/>
      <c r="F1" s="1228"/>
      <c r="G1" s="1228"/>
      <c r="H1" s="1228"/>
    </row>
    <row r="2" spans="1:8" ht="25.5">
      <c r="A2" s="859"/>
      <c r="B2" s="860" t="s">
        <v>246</v>
      </c>
      <c r="C2" s="861" t="s">
        <v>842</v>
      </c>
      <c r="D2" s="861" t="s">
        <v>189</v>
      </c>
      <c r="E2" s="861" t="s">
        <v>248</v>
      </c>
      <c r="F2" s="861" t="s">
        <v>249</v>
      </c>
      <c r="G2" s="861" t="s">
        <v>256</v>
      </c>
      <c r="H2" s="861" t="s">
        <v>847</v>
      </c>
    </row>
    <row r="3" spans="1:8">
      <c r="A3" s="863" t="s">
        <v>233</v>
      </c>
      <c r="B3" s="864">
        <v>0.34058999999999995</v>
      </c>
      <c r="C3" s="864">
        <v>0.11519</v>
      </c>
      <c r="D3" s="864">
        <v>0.14105000000000001</v>
      </c>
      <c r="E3" s="864">
        <v>0.19477</v>
      </c>
      <c r="F3" s="864">
        <v>0.10285</v>
      </c>
      <c r="G3" s="864">
        <v>0.10555999999999999</v>
      </c>
      <c r="H3" s="870">
        <v>0.56000000000000005</v>
      </c>
    </row>
    <row r="4" spans="1:8">
      <c r="A4" s="863" t="s">
        <v>232</v>
      </c>
      <c r="B4" s="864">
        <v>0.24077999999999999</v>
      </c>
      <c r="C4" s="864">
        <v>8.9009999999999992E-2</v>
      </c>
      <c r="D4" s="864">
        <v>0.11308</v>
      </c>
      <c r="E4" s="864">
        <v>0.14981</v>
      </c>
      <c r="F4" s="864">
        <v>0.13875999999999999</v>
      </c>
      <c r="G4" s="864">
        <v>0.26857999999999999</v>
      </c>
      <c r="H4" s="870">
        <v>0.44</v>
      </c>
    </row>
    <row r="5" spans="1:8" ht="25.5" customHeight="1">
      <c r="A5" s="863" t="s">
        <v>848</v>
      </c>
      <c r="B5" s="864"/>
      <c r="C5" s="864"/>
      <c r="D5" s="864"/>
      <c r="E5" s="864"/>
      <c r="F5" s="864"/>
      <c r="G5" s="864"/>
    </row>
    <row r="6" spans="1:8">
      <c r="A6" s="863" t="s">
        <v>849</v>
      </c>
      <c r="B6" s="864">
        <v>0.20594000000000001</v>
      </c>
      <c r="C6" s="864">
        <v>0.14598</v>
      </c>
      <c r="D6" s="864">
        <v>0.21381</v>
      </c>
      <c r="E6" s="864">
        <v>0.20059000000000002</v>
      </c>
      <c r="F6" s="864">
        <v>0.12098</v>
      </c>
      <c r="G6" s="864">
        <v>0.11269999999999999</v>
      </c>
      <c r="H6" s="870">
        <v>0.16</v>
      </c>
    </row>
    <row r="7" spans="1:8">
      <c r="A7" s="863" t="s">
        <v>850</v>
      </c>
      <c r="B7" s="864">
        <v>0.20548</v>
      </c>
      <c r="C7" s="864">
        <v>0.12057000000000001</v>
      </c>
      <c r="D7" s="864">
        <v>0.15371000000000001</v>
      </c>
      <c r="E7" s="864">
        <v>0.26995999999999998</v>
      </c>
      <c r="F7" s="864">
        <v>0.13311000000000001</v>
      </c>
      <c r="G7" s="864">
        <v>0.11718000000000001</v>
      </c>
      <c r="H7" s="870">
        <v>0.22</v>
      </c>
    </row>
    <row r="8" spans="1:8">
      <c r="A8" s="863" t="s">
        <v>851</v>
      </c>
      <c r="B8" s="864">
        <v>0.38267000000000001</v>
      </c>
      <c r="C8" s="864">
        <v>0.10654</v>
      </c>
      <c r="D8" s="864">
        <v>0.12364000000000001</v>
      </c>
      <c r="E8" s="864">
        <v>0.16286</v>
      </c>
      <c r="F8" s="864">
        <v>9.9060000000000009E-2</v>
      </c>
      <c r="G8" s="864">
        <v>0.12525</v>
      </c>
      <c r="H8" s="870">
        <v>0.27</v>
      </c>
    </row>
    <row r="9" spans="1:8">
      <c r="A9" s="859" t="s">
        <v>852</v>
      </c>
      <c r="B9" s="871">
        <v>0.45116999999999996</v>
      </c>
      <c r="C9" s="871">
        <v>0.10465999999999999</v>
      </c>
      <c r="D9" s="871">
        <v>0.11396000000000001</v>
      </c>
      <c r="E9" s="871">
        <v>0.17047999999999999</v>
      </c>
      <c r="F9" s="871">
        <v>7.9229999999999995E-2</v>
      </c>
      <c r="G9" s="871">
        <v>8.0500000000000002E-2</v>
      </c>
      <c r="H9" s="872">
        <v>0.36</v>
      </c>
    </row>
    <row r="10" spans="1:8" ht="87.75" customHeight="1">
      <c r="A10" s="1237" t="s">
        <v>853</v>
      </c>
      <c r="B10" s="1237"/>
      <c r="C10" s="1237"/>
      <c r="D10" s="1237"/>
      <c r="E10" s="1237"/>
      <c r="F10" s="1237"/>
      <c r="G10" s="1237"/>
      <c r="H10" s="1237"/>
    </row>
    <row r="11" spans="1:8" ht="22.5" customHeight="1">
      <c r="A11" s="863" t="s">
        <v>854</v>
      </c>
      <c r="B11" s="863"/>
      <c r="C11" s="869"/>
      <c r="D11" s="863"/>
      <c r="E11" s="863"/>
      <c r="F11" s="863"/>
      <c r="G11" s="863"/>
      <c r="H11" s="863"/>
    </row>
    <row r="12" spans="1:8" ht="18.75" customHeight="1">
      <c r="A12" s="63" t="s">
        <v>845</v>
      </c>
      <c r="B12" s="63"/>
      <c r="C12" s="863"/>
      <c r="D12" s="863"/>
      <c r="E12" s="863"/>
      <c r="F12" s="863"/>
      <c r="G12" s="863"/>
      <c r="H12" s="863"/>
    </row>
    <row r="14" spans="1:8">
      <c r="C14" s="870"/>
      <c r="D14" s="870"/>
      <c r="E14" s="870"/>
      <c r="F14" s="870"/>
      <c r="G14" s="870"/>
      <c r="H14" s="870"/>
    </row>
    <row r="15" spans="1:8">
      <c r="C15" s="870"/>
      <c r="D15" s="870"/>
      <c r="E15" s="870"/>
      <c r="F15" s="870"/>
      <c r="G15" s="870"/>
      <c r="H15" s="870"/>
    </row>
    <row r="16" spans="1:8">
      <c r="C16" s="870"/>
      <c r="D16" s="870"/>
      <c r="E16" s="870"/>
      <c r="F16" s="870"/>
      <c r="G16" s="870"/>
      <c r="H16" s="870"/>
    </row>
    <row r="18" spans="3:8">
      <c r="C18" s="870"/>
      <c r="D18" s="870"/>
      <c r="E18" s="870"/>
      <c r="F18" s="870"/>
      <c r="G18" s="870"/>
      <c r="H18" s="870"/>
    </row>
    <row r="19" spans="3:8">
      <c r="C19" s="870"/>
      <c r="D19" s="870"/>
      <c r="E19" s="870"/>
      <c r="F19" s="870"/>
      <c r="G19" s="870"/>
      <c r="H19" s="870"/>
    </row>
    <row r="20" spans="3:8">
      <c r="C20" s="870"/>
      <c r="D20" s="870"/>
      <c r="E20" s="870"/>
      <c r="F20" s="870"/>
      <c r="G20" s="870"/>
      <c r="H20" s="870"/>
    </row>
    <row r="22" spans="3:8">
      <c r="C22" s="870"/>
      <c r="D22" s="870"/>
      <c r="E22" s="870"/>
      <c r="F22" s="870"/>
      <c r="G22" s="870"/>
      <c r="H22" s="870"/>
    </row>
    <row r="23" spans="3:8">
      <c r="C23" s="870"/>
      <c r="D23" s="870"/>
      <c r="E23" s="870"/>
      <c r="F23" s="870"/>
      <c r="G23" s="870"/>
      <c r="H23" s="870"/>
    </row>
    <row r="24" spans="3:8">
      <c r="C24" s="870"/>
      <c r="D24" s="870"/>
      <c r="E24" s="870"/>
      <c r="F24" s="870"/>
      <c r="G24" s="870"/>
      <c r="H24" s="870"/>
    </row>
    <row r="26" spans="3:8">
      <c r="C26" s="870"/>
      <c r="D26" s="870"/>
      <c r="E26" s="870"/>
      <c r="F26" s="870"/>
      <c r="G26" s="870"/>
      <c r="H26" s="870"/>
    </row>
  </sheetData>
  <mergeCells count="2">
    <mergeCell ref="A1:H1"/>
    <mergeCell ref="A10:H10"/>
  </mergeCell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4319-F862-4960-BEF2-76113C308404}">
  <sheetPr>
    <tabColor rgb="FFC00000"/>
  </sheetPr>
  <dimension ref="A1:G14"/>
  <sheetViews>
    <sheetView workbookViewId="0">
      <selection activeCell="M15" sqref="M15"/>
    </sheetView>
  </sheetViews>
  <sheetFormatPr defaultRowHeight="12.75"/>
  <cols>
    <col min="1" max="1" width="20" style="63" customWidth="1"/>
    <col min="2" max="2" width="11.140625" style="63" customWidth="1"/>
    <col min="3" max="4" width="9.140625" style="83" customWidth="1"/>
    <col min="5" max="5" width="12.85546875" style="83" customWidth="1"/>
    <col min="6" max="6" width="11.42578125" style="83" customWidth="1"/>
    <col min="7" max="7" width="9.140625" style="83" customWidth="1"/>
    <col min="8" max="256" width="9.140625" style="63"/>
    <col min="257" max="257" width="20" style="63" customWidth="1"/>
    <col min="258" max="258" width="11.140625" style="63" customWidth="1"/>
    <col min="259" max="260" width="9.140625" style="63" customWidth="1"/>
    <col min="261" max="261" width="12.85546875" style="63" customWidth="1"/>
    <col min="262" max="262" width="11.42578125" style="63" customWidth="1"/>
    <col min="263" max="263" width="9.140625" style="63" customWidth="1"/>
    <col min="264" max="512" width="9.140625" style="63"/>
    <col min="513" max="513" width="20" style="63" customWidth="1"/>
    <col min="514" max="514" width="11.140625" style="63" customWidth="1"/>
    <col min="515" max="516" width="9.140625" style="63" customWidth="1"/>
    <col min="517" max="517" width="12.85546875" style="63" customWidth="1"/>
    <col min="518" max="518" width="11.42578125" style="63" customWidth="1"/>
    <col min="519" max="519" width="9.140625" style="63" customWidth="1"/>
    <col min="520" max="768" width="9.140625" style="63"/>
    <col min="769" max="769" width="20" style="63" customWidth="1"/>
    <col min="770" max="770" width="11.140625" style="63" customWidth="1"/>
    <col min="771" max="772" width="9.140625" style="63" customWidth="1"/>
    <col min="773" max="773" width="12.85546875" style="63" customWidth="1"/>
    <col min="774" max="774" width="11.42578125" style="63" customWidth="1"/>
    <col min="775" max="775" width="9.140625" style="63" customWidth="1"/>
    <col min="776" max="1024" width="9.140625" style="63"/>
    <col min="1025" max="1025" width="20" style="63" customWidth="1"/>
    <col min="1026" max="1026" width="11.140625" style="63" customWidth="1"/>
    <col min="1027" max="1028" width="9.140625" style="63" customWidth="1"/>
    <col min="1029" max="1029" width="12.85546875" style="63" customWidth="1"/>
    <col min="1030" max="1030" width="11.42578125" style="63" customWidth="1"/>
    <col min="1031" max="1031" width="9.140625" style="63" customWidth="1"/>
    <col min="1032" max="1280" width="9.140625" style="63"/>
    <col min="1281" max="1281" width="20" style="63" customWidth="1"/>
    <col min="1282" max="1282" width="11.140625" style="63" customWidth="1"/>
    <col min="1283" max="1284" width="9.140625" style="63" customWidth="1"/>
    <col min="1285" max="1285" width="12.85546875" style="63" customWidth="1"/>
    <col min="1286" max="1286" width="11.42578125" style="63" customWidth="1"/>
    <col min="1287" max="1287" width="9.140625" style="63" customWidth="1"/>
    <col min="1288" max="1536" width="9.140625" style="63"/>
    <col min="1537" max="1537" width="20" style="63" customWidth="1"/>
    <col min="1538" max="1538" width="11.140625" style="63" customWidth="1"/>
    <col min="1539" max="1540" width="9.140625" style="63" customWidth="1"/>
    <col min="1541" max="1541" width="12.85546875" style="63" customWidth="1"/>
    <col min="1542" max="1542" width="11.42578125" style="63" customWidth="1"/>
    <col min="1543" max="1543" width="9.140625" style="63" customWidth="1"/>
    <col min="1544" max="1792" width="9.140625" style="63"/>
    <col min="1793" max="1793" width="20" style="63" customWidth="1"/>
    <col min="1794" max="1794" width="11.140625" style="63" customWidth="1"/>
    <col min="1795" max="1796" width="9.140625" style="63" customWidth="1"/>
    <col min="1797" max="1797" width="12.85546875" style="63" customWidth="1"/>
    <col min="1798" max="1798" width="11.42578125" style="63" customWidth="1"/>
    <col min="1799" max="1799" width="9.140625" style="63" customWidth="1"/>
    <col min="1800" max="2048" width="9.140625" style="63"/>
    <col min="2049" max="2049" width="20" style="63" customWidth="1"/>
    <col min="2050" max="2050" width="11.140625" style="63" customWidth="1"/>
    <col min="2051" max="2052" width="9.140625" style="63" customWidth="1"/>
    <col min="2053" max="2053" width="12.85546875" style="63" customWidth="1"/>
    <col min="2054" max="2054" width="11.42578125" style="63" customWidth="1"/>
    <col min="2055" max="2055" width="9.140625" style="63" customWidth="1"/>
    <col min="2056" max="2304" width="9.140625" style="63"/>
    <col min="2305" max="2305" width="20" style="63" customWidth="1"/>
    <col min="2306" max="2306" width="11.140625" style="63" customWidth="1"/>
    <col min="2307" max="2308" width="9.140625" style="63" customWidth="1"/>
    <col min="2309" max="2309" width="12.85546875" style="63" customWidth="1"/>
    <col min="2310" max="2310" width="11.42578125" style="63" customWidth="1"/>
    <col min="2311" max="2311" width="9.140625" style="63" customWidth="1"/>
    <col min="2312" max="2560" width="9.140625" style="63"/>
    <col min="2561" max="2561" width="20" style="63" customWidth="1"/>
    <col min="2562" max="2562" width="11.140625" style="63" customWidth="1"/>
    <col min="2563" max="2564" width="9.140625" style="63" customWidth="1"/>
    <col min="2565" max="2565" width="12.85546875" style="63" customWidth="1"/>
    <col min="2566" max="2566" width="11.42578125" style="63" customWidth="1"/>
    <col min="2567" max="2567" width="9.140625" style="63" customWidth="1"/>
    <col min="2568" max="2816" width="9.140625" style="63"/>
    <col min="2817" max="2817" width="20" style="63" customWidth="1"/>
    <col min="2818" max="2818" width="11.140625" style="63" customWidth="1"/>
    <col min="2819" max="2820" width="9.140625" style="63" customWidth="1"/>
    <col min="2821" max="2821" width="12.85546875" style="63" customWidth="1"/>
    <col min="2822" max="2822" width="11.42578125" style="63" customWidth="1"/>
    <col min="2823" max="2823" width="9.140625" style="63" customWidth="1"/>
    <col min="2824" max="3072" width="9.140625" style="63"/>
    <col min="3073" max="3073" width="20" style="63" customWidth="1"/>
    <col min="3074" max="3074" width="11.140625" style="63" customWidth="1"/>
    <col min="3075" max="3076" width="9.140625" style="63" customWidth="1"/>
    <col min="3077" max="3077" width="12.85546875" style="63" customWidth="1"/>
    <col min="3078" max="3078" width="11.42578125" style="63" customWidth="1"/>
    <col min="3079" max="3079" width="9.140625" style="63" customWidth="1"/>
    <col min="3080" max="3328" width="9.140625" style="63"/>
    <col min="3329" max="3329" width="20" style="63" customWidth="1"/>
    <col min="3330" max="3330" width="11.140625" style="63" customWidth="1"/>
    <col min="3331" max="3332" width="9.140625" style="63" customWidth="1"/>
    <col min="3333" max="3333" width="12.85546875" style="63" customWidth="1"/>
    <col min="3334" max="3334" width="11.42578125" style="63" customWidth="1"/>
    <col min="3335" max="3335" width="9.140625" style="63" customWidth="1"/>
    <col min="3336" max="3584" width="9.140625" style="63"/>
    <col min="3585" max="3585" width="20" style="63" customWidth="1"/>
    <col min="3586" max="3586" width="11.140625" style="63" customWidth="1"/>
    <col min="3587" max="3588" width="9.140625" style="63" customWidth="1"/>
    <col min="3589" max="3589" width="12.85546875" style="63" customWidth="1"/>
    <col min="3590" max="3590" width="11.42578125" style="63" customWidth="1"/>
    <col min="3591" max="3591" width="9.140625" style="63" customWidth="1"/>
    <col min="3592" max="3840" width="9.140625" style="63"/>
    <col min="3841" max="3841" width="20" style="63" customWidth="1"/>
    <col min="3842" max="3842" width="11.140625" style="63" customWidth="1"/>
    <col min="3843" max="3844" width="9.140625" style="63" customWidth="1"/>
    <col min="3845" max="3845" width="12.85546875" style="63" customWidth="1"/>
    <col min="3846" max="3846" width="11.42578125" style="63" customWidth="1"/>
    <col min="3847" max="3847" width="9.140625" style="63" customWidth="1"/>
    <col min="3848" max="4096" width="9.140625" style="63"/>
    <col min="4097" max="4097" width="20" style="63" customWidth="1"/>
    <col min="4098" max="4098" width="11.140625" style="63" customWidth="1"/>
    <col min="4099" max="4100" width="9.140625" style="63" customWidth="1"/>
    <col min="4101" max="4101" width="12.85546875" style="63" customWidth="1"/>
    <col min="4102" max="4102" width="11.42578125" style="63" customWidth="1"/>
    <col min="4103" max="4103" width="9.140625" style="63" customWidth="1"/>
    <col min="4104" max="4352" width="9.140625" style="63"/>
    <col min="4353" max="4353" width="20" style="63" customWidth="1"/>
    <col min="4354" max="4354" width="11.140625" style="63" customWidth="1"/>
    <col min="4355" max="4356" width="9.140625" style="63" customWidth="1"/>
    <col min="4357" max="4357" width="12.85546875" style="63" customWidth="1"/>
    <col min="4358" max="4358" width="11.42578125" style="63" customWidth="1"/>
    <col min="4359" max="4359" width="9.140625" style="63" customWidth="1"/>
    <col min="4360" max="4608" width="9.140625" style="63"/>
    <col min="4609" max="4609" width="20" style="63" customWidth="1"/>
    <col min="4610" max="4610" width="11.140625" style="63" customWidth="1"/>
    <col min="4611" max="4612" width="9.140625" style="63" customWidth="1"/>
    <col min="4613" max="4613" width="12.85546875" style="63" customWidth="1"/>
    <col min="4614" max="4614" width="11.42578125" style="63" customWidth="1"/>
    <col min="4615" max="4615" width="9.140625" style="63" customWidth="1"/>
    <col min="4616" max="4864" width="9.140625" style="63"/>
    <col min="4865" max="4865" width="20" style="63" customWidth="1"/>
    <col min="4866" max="4866" width="11.140625" style="63" customWidth="1"/>
    <col min="4867" max="4868" width="9.140625" style="63" customWidth="1"/>
    <col min="4869" max="4869" width="12.85546875" style="63" customWidth="1"/>
    <col min="4870" max="4870" width="11.42578125" style="63" customWidth="1"/>
    <col min="4871" max="4871" width="9.140625" style="63" customWidth="1"/>
    <col min="4872" max="5120" width="9.140625" style="63"/>
    <col min="5121" max="5121" width="20" style="63" customWidth="1"/>
    <col min="5122" max="5122" width="11.140625" style="63" customWidth="1"/>
    <col min="5123" max="5124" width="9.140625" style="63" customWidth="1"/>
    <col min="5125" max="5125" width="12.85546875" style="63" customWidth="1"/>
    <col min="5126" max="5126" width="11.42578125" style="63" customWidth="1"/>
    <col min="5127" max="5127" width="9.140625" style="63" customWidth="1"/>
    <col min="5128" max="5376" width="9.140625" style="63"/>
    <col min="5377" max="5377" width="20" style="63" customWidth="1"/>
    <col min="5378" max="5378" width="11.140625" style="63" customWidth="1"/>
    <col min="5379" max="5380" width="9.140625" style="63" customWidth="1"/>
    <col min="5381" max="5381" width="12.85546875" style="63" customWidth="1"/>
    <col min="5382" max="5382" width="11.42578125" style="63" customWidth="1"/>
    <col min="5383" max="5383" width="9.140625" style="63" customWidth="1"/>
    <col min="5384" max="5632" width="9.140625" style="63"/>
    <col min="5633" max="5633" width="20" style="63" customWidth="1"/>
    <col min="5634" max="5634" width="11.140625" style="63" customWidth="1"/>
    <col min="5635" max="5636" width="9.140625" style="63" customWidth="1"/>
    <col min="5637" max="5637" width="12.85546875" style="63" customWidth="1"/>
    <col min="5638" max="5638" width="11.42578125" style="63" customWidth="1"/>
    <col min="5639" max="5639" width="9.140625" style="63" customWidth="1"/>
    <col min="5640" max="5888" width="9.140625" style="63"/>
    <col min="5889" max="5889" width="20" style="63" customWidth="1"/>
    <col min="5890" max="5890" width="11.140625" style="63" customWidth="1"/>
    <col min="5891" max="5892" width="9.140625" style="63" customWidth="1"/>
    <col min="5893" max="5893" width="12.85546875" style="63" customWidth="1"/>
    <col min="5894" max="5894" width="11.42578125" style="63" customWidth="1"/>
    <col min="5895" max="5895" width="9.140625" style="63" customWidth="1"/>
    <col min="5896" max="6144" width="9.140625" style="63"/>
    <col min="6145" max="6145" width="20" style="63" customWidth="1"/>
    <col min="6146" max="6146" width="11.140625" style="63" customWidth="1"/>
    <col min="6147" max="6148" width="9.140625" style="63" customWidth="1"/>
    <col min="6149" max="6149" width="12.85546875" style="63" customWidth="1"/>
    <col min="6150" max="6150" width="11.42578125" style="63" customWidth="1"/>
    <col min="6151" max="6151" width="9.140625" style="63" customWidth="1"/>
    <col min="6152" max="6400" width="9.140625" style="63"/>
    <col min="6401" max="6401" width="20" style="63" customWidth="1"/>
    <col min="6402" max="6402" width="11.140625" style="63" customWidth="1"/>
    <col min="6403" max="6404" width="9.140625" style="63" customWidth="1"/>
    <col min="6405" max="6405" width="12.85546875" style="63" customWidth="1"/>
    <col min="6406" max="6406" width="11.42578125" style="63" customWidth="1"/>
    <col min="6407" max="6407" width="9.140625" style="63" customWidth="1"/>
    <col min="6408" max="6656" width="9.140625" style="63"/>
    <col min="6657" max="6657" width="20" style="63" customWidth="1"/>
    <col min="6658" max="6658" width="11.140625" style="63" customWidth="1"/>
    <col min="6659" max="6660" width="9.140625" style="63" customWidth="1"/>
    <col min="6661" max="6661" width="12.85546875" style="63" customWidth="1"/>
    <col min="6662" max="6662" width="11.42578125" style="63" customWidth="1"/>
    <col min="6663" max="6663" width="9.140625" style="63" customWidth="1"/>
    <col min="6664" max="6912" width="9.140625" style="63"/>
    <col min="6913" max="6913" width="20" style="63" customWidth="1"/>
    <col min="6914" max="6914" width="11.140625" style="63" customWidth="1"/>
    <col min="6915" max="6916" width="9.140625" style="63" customWidth="1"/>
    <col min="6917" max="6917" width="12.85546875" style="63" customWidth="1"/>
    <col min="6918" max="6918" width="11.42578125" style="63" customWidth="1"/>
    <col min="6919" max="6919" width="9.140625" style="63" customWidth="1"/>
    <col min="6920" max="7168" width="9.140625" style="63"/>
    <col min="7169" max="7169" width="20" style="63" customWidth="1"/>
    <col min="7170" max="7170" width="11.140625" style="63" customWidth="1"/>
    <col min="7171" max="7172" width="9.140625" style="63" customWidth="1"/>
    <col min="7173" max="7173" width="12.85546875" style="63" customWidth="1"/>
    <col min="7174" max="7174" width="11.42578125" style="63" customWidth="1"/>
    <col min="7175" max="7175" width="9.140625" style="63" customWidth="1"/>
    <col min="7176" max="7424" width="9.140625" style="63"/>
    <col min="7425" max="7425" width="20" style="63" customWidth="1"/>
    <col min="7426" max="7426" width="11.140625" style="63" customWidth="1"/>
    <col min="7427" max="7428" width="9.140625" style="63" customWidth="1"/>
    <col min="7429" max="7429" width="12.85546875" style="63" customWidth="1"/>
    <col min="7430" max="7430" width="11.42578125" style="63" customWidth="1"/>
    <col min="7431" max="7431" width="9.140625" style="63" customWidth="1"/>
    <col min="7432" max="7680" width="9.140625" style="63"/>
    <col min="7681" max="7681" width="20" style="63" customWidth="1"/>
    <col min="7682" max="7682" width="11.140625" style="63" customWidth="1"/>
    <col min="7683" max="7684" width="9.140625" style="63" customWidth="1"/>
    <col min="7685" max="7685" width="12.85546875" style="63" customWidth="1"/>
    <col min="7686" max="7686" width="11.42578125" style="63" customWidth="1"/>
    <col min="7687" max="7687" width="9.140625" style="63" customWidth="1"/>
    <col min="7688" max="7936" width="9.140625" style="63"/>
    <col min="7937" max="7937" width="20" style="63" customWidth="1"/>
    <col min="7938" max="7938" width="11.140625" style="63" customWidth="1"/>
    <col min="7939" max="7940" width="9.140625" style="63" customWidth="1"/>
    <col min="7941" max="7941" width="12.85546875" style="63" customWidth="1"/>
    <col min="7942" max="7942" width="11.42578125" style="63" customWidth="1"/>
    <col min="7943" max="7943" width="9.140625" style="63" customWidth="1"/>
    <col min="7944" max="8192" width="9.140625" style="63"/>
    <col min="8193" max="8193" width="20" style="63" customWidth="1"/>
    <col min="8194" max="8194" width="11.140625" style="63" customWidth="1"/>
    <col min="8195" max="8196" width="9.140625" style="63" customWidth="1"/>
    <col min="8197" max="8197" width="12.85546875" style="63" customWidth="1"/>
    <col min="8198" max="8198" width="11.42578125" style="63" customWidth="1"/>
    <col min="8199" max="8199" width="9.140625" style="63" customWidth="1"/>
    <col min="8200" max="8448" width="9.140625" style="63"/>
    <col min="8449" max="8449" width="20" style="63" customWidth="1"/>
    <col min="8450" max="8450" width="11.140625" style="63" customWidth="1"/>
    <col min="8451" max="8452" width="9.140625" style="63" customWidth="1"/>
    <col min="8453" max="8453" width="12.85546875" style="63" customWidth="1"/>
    <col min="8454" max="8454" width="11.42578125" style="63" customWidth="1"/>
    <col min="8455" max="8455" width="9.140625" style="63" customWidth="1"/>
    <col min="8456" max="8704" width="9.140625" style="63"/>
    <col min="8705" max="8705" width="20" style="63" customWidth="1"/>
    <col min="8706" max="8706" width="11.140625" style="63" customWidth="1"/>
    <col min="8707" max="8708" width="9.140625" style="63" customWidth="1"/>
    <col min="8709" max="8709" width="12.85546875" style="63" customWidth="1"/>
    <col min="8710" max="8710" width="11.42578125" style="63" customWidth="1"/>
    <col min="8711" max="8711" width="9.140625" style="63" customWidth="1"/>
    <col min="8712" max="8960" width="9.140625" style="63"/>
    <col min="8961" max="8961" width="20" style="63" customWidth="1"/>
    <col min="8962" max="8962" width="11.140625" style="63" customWidth="1"/>
    <col min="8963" max="8964" width="9.140625" style="63" customWidth="1"/>
    <col min="8965" max="8965" width="12.85546875" style="63" customWidth="1"/>
    <col min="8966" max="8966" width="11.42578125" style="63" customWidth="1"/>
    <col min="8967" max="8967" width="9.140625" style="63" customWidth="1"/>
    <col min="8968" max="9216" width="9.140625" style="63"/>
    <col min="9217" max="9217" width="20" style="63" customWidth="1"/>
    <col min="9218" max="9218" width="11.140625" style="63" customWidth="1"/>
    <col min="9219" max="9220" width="9.140625" style="63" customWidth="1"/>
    <col min="9221" max="9221" width="12.85546875" style="63" customWidth="1"/>
    <col min="9222" max="9222" width="11.42578125" style="63" customWidth="1"/>
    <col min="9223" max="9223" width="9.140625" style="63" customWidth="1"/>
    <col min="9224" max="9472" width="9.140625" style="63"/>
    <col min="9473" max="9473" width="20" style="63" customWidth="1"/>
    <col min="9474" max="9474" width="11.140625" style="63" customWidth="1"/>
    <col min="9475" max="9476" width="9.140625" style="63" customWidth="1"/>
    <col min="9477" max="9477" width="12.85546875" style="63" customWidth="1"/>
    <col min="9478" max="9478" width="11.42578125" style="63" customWidth="1"/>
    <col min="9479" max="9479" width="9.140625" style="63" customWidth="1"/>
    <col min="9480" max="9728" width="9.140625" style="63"/>
    <col min="9729" max="9729" width="20" style="63" customWidth="1"/>
    <col min="9730" max="9730" width="11.140625" style="63" customWidth="1"/>
    <col min="9731" max="9732" width="9.140625" style="63" customWidth="1"/>
    <col min="9733" max="9733" width="12.85546875" style="63" customWidth="1"/>
    <col min="9734" max="9734" width="11.42578125" style="63" customWidth="1"/>
    <col min="9735" max="9735" width="9.140625" style="63" customWidth="1"/>
    <col min="9736" max="9984" width="9.140625" style="63"/>
    <col min="9985" max="9985" width="20" style="63" customWidth="1"/>
    <col min="9986" max="9986" width="11.140625" style="63" customWidth="1"/>
    <col min="9987" max="9988" width="9.140625" style="63" customWidth="1"/>
    <col min="9989" max="9989" width="12.85546875" style="63" customWidth="1"/>
    <col min="9990" max="9990" width="11.42578125" style="63" customWidth="1"/>
    <col min="9991" max="9991" width="9.140625" style="63" customWidth="1"/>
    <col min="9992" max="10240" width="9.140625" style="63"/>
    <col min="10241" max="10241" width="20" style="63" customWidth="1"/>
    <col min="10242" max="10242" width="11.140625" style="63" customWidth="1"/>
    <col min="10243" max="10244" width="9.140625" style="63" customWidth="1"/>
    <col min="10245" max="10245" width="12.85546875" style="63" customWidth="1"/>
    <col min="10246" max="10246" width="11.42578125" style="63" customWidth="1"/>
    <col min="10247" max="10247" width="9.140625" style="63" customWidth="1"/>
    <col min="10248" max="10496" width="9.140625" style="63"/>
    <col min="10497" max="10497" width="20" style="63" customWidth="1"/>
    <col min="10498" max="10498" width="11.140625" style="63" customWidth="1"/>
    <col min="10499" max="10500" width="9.140625" style="63" customWidth="1"/>
    <col min="10501" max="10501" width="12.85546875" style="63" customWidth="1"/>
    <col min="10502" max="10502" width="11.42578125" style="63" customWidth="1"/>
    <col min="10503" max="10503" width="9.140625" style="63" customWidth="1"/>
    <col min="10504" max="10752" width="9.140625" style="63"/>
    <col min="10753" max="10753" width="20" style="63" customWidth="1"/>
    <col min="10754" max="10754" width="11.140625" style="63" customWidth="1"/>
    <col min="10755" max="10756" width="9.140625" style="63" customWidth="1"/>
    <col min="10757" max="10757" width="12.85546875" style="63" customWidth="1"/>
    <col min="10758" max="10758" width="11.42578125" style="63" customWidth="1"/>
    <col min="10759" max="10759" width="9.140625" style="63" customWidth="1"/>
    <col min="10760" max="11008" width="9.140625" style="63"/>
    <col min="11009" max="11009" width="20" style="63" customWidth="1"/>
    <col min="11010" max="11010" width="11.140625" style="63" customWidth="1"/>
    <col min="11011" max="11012" width="9.140625" style="63" customWidth="1"/>
    <col min="11013" max="11013" width="12.85546875" style="63" customWidth="1"/>
    <col min="11014" max="11014" width="11.42578125" style="63" customWidth="1"/>
    <col min="11015" max="11015" width="9.140625" style="63" customWidth="1"/>
    <col min="11016" max="11264" width="9.140625" style="63"/>
    <col min="11265" max="11265" width="20" style="63" customWidth="1"/>
    <col min="11266" max="11266" width="11.140625" style="63" customWidth="1"/>
    <col min="11267" max="11268" width="9.140625" style="63" customWidth="1"/>
    <col min="11269" max="11269" width="12.85546875" style="63" customWidth="1"/>
    <col min="11270" max="11270" width="11.42578125" style="63" customWidth="1"/>
    <col min="11271" max="11271" width="9.140625" style="63" customWidth="1"/>
    <col min="11272" max="11520" width="9.140625" style="63"/>
    <col min="11521" max="11521" width="20" style="63" customWidth="1"/>
    <col min="11522" max="11522" width="11.140625" style="63" customWidth="1"/>
    <col min="11523" max="11524" width="9.140625" style="63" customWidth="1"/>
    <col min="11525" max="11525" width="12.85546875" style="63" customWidth="1"/>
    <col min="11526" max="11526" width="11.42578125" style="63" customWidth="1"/>
    <col min="11527" max="11527" width="9.140625" style="63" customWidth="1"/>
    <col min="11528" max="11776" width="9.140625" style="63"/>
    <col min="11777" max="11777" width="20" style="63" customWidth="1"/>
    <col min="11778" max="11778" width="11.140625" style="63" customWidth="1"/>
    <col min="11779" max="11780" width="9.140625" style="63" customWidth="1"/>
    <col min="11781" max="11781" width="12.85546875" style="63" customWidth="1"/>
    <col min="11782" max="11782" width="11.42578125" style="63" customWidth="1"/>
    <col min="11783" max="11783" width="9.140625" style="63" customWidth="1"/>
    <col min="11784" max="12032" width="9.140625" style="63"/>
    <col min="12033" max="12033" width="20" style="63" customWidth="1"/>
    <col min="12034" max="12034" width="11.140625" style="63" customWidth="1"/>
    <col min="12035" max="12036" width="9.140625" style="63" customWidth="1"/>
    <col min="12037" max="12037" width="12.85546875" style="63" customWidth="1"/>
    <col min="12038" max="12038" width="11.42578125" style="63" customWidth="1"/>
    <col min="12039" max="12039" width="9.140625" style="63" customWidth="1"/>
    <col min="12040" max="12288" width="9.140625" style="63"/>
    <col min="12289" max="12289" width="20" style="63" customWidth="1"/>
    <col min="12290" max="12290" width="11.140625" style="63" customWidth="1"/>
    <col min="12291" max="12292" width="9.140625" style="63" customWidth="1"/>
    <col min="12293" max="12293" width="12.85546875" style="63" customWidth="1"/>
    <col min="12294" max="12294" width="11.42578125" style="63" customWidth="1"/>
    <col min="12295" max="12295" width="9.140625" style="63" customWidth="1"/>
    <col min="12296" max="12544" width="9.140625" style="63"/>
    <col min="12545" max="12545" width="20" style="63" customWidth="1"/>
    <col min="12546" max="12546" width="11.140625" style="63" customWidth="1"/>
    <col min="12547" max="12548" width="9.140625" style="63" customWidth="1"/>
    <col min="12549" max="12549" width="12.85546875" style="63" customWidth="1"/>
    <col min="12550" max="12550" width="11.42578125" style="63" customWidth="1"/>
    <col min="12551" max="12551" width="9.140625" style="63" customWidth="1"/>
    <col min="12552" max="12800" width="9.140625" style="63"/>
    <col min="12801" max="12801" width="20" style="63" customWidth="1"/>
    <col min="12802" max="12802" width="11.140625" style="63" customWidth="1"/>
    <col min="12803" max="12804" width="9.140625" style="63" customWidth="1"/>
    <col min="12805" max="12805" width="12.85546875" style="63" customWidth="1"/>
    <col min="12806" max="12806" width="11.42578125" style="63" customWidth="1"/>
    <col min="12807" max="12807" width="9.140625" style="63" customWidth="1"/>
    <col min="12808" max="13056" width="9.140625" style="63"/>
    <col min="13057" max="13057" width="20" style="63" customWidth="1"/>
    <col min="13058" max="13058" width="11.140625" style="63" customWidth="1"/>
    <col min="13059" max="13060" width="9.140625" style="63" customWidth="1"/>
    <col min="13061" max="13061" width="12.85546875" style="63" customWidth="1"/>
    <col min="13062" max="13062" width="11.42578125" style="63" customWidth="1"/>
    <col min="13063" max="13063" width="9.140625" style="63" customWidth="1"/>
    <col min="13064" max="13312" width="9.140625" style="63"/>
    <col min="13313" max="13313" width="20" style="63" customWidth="1"/>
    <col min="13314" max="13314" width="11.140625" style="63" customWidth="1"/>
    <col min="13315" max="13316" width="9.140625" style="63" customWidth="1"/>
    <col min="13317" max="13317" width="12.85546875" style="63" customWidth="1"/>
    <col min="13318" max="13318" width="11.42578125" style="63" customWidth="1"/>
    <col min="13319" max="13319" width="9.140625" style="63" customWidth="1"/>
    <col min="13320" max="13568" width="9.140625" style="63"/>
    <col min="13569" max="13569" width="20" style="63" customWidth="1"/>
    <col min="13570" max="13570" width="11.140625" style="63" customWidth="1"/>
    <col min="13571" max="13572" width="9.140625" style="63" customWidth="1"/>
    <col min="13573" max="13573" width="12.85546875" style="63" customWidth="1"/>
    <col min="13574" max="13574" width="11.42578125" style="63" customWidth="1"/>
    <col min="13575" max="13575" width="9.140625" style="63" customWidth="1"/>
    <col min="13576" max="13824" width="9.140625" style="63"/>
    <col min="13825" max="13825" width="20" style="63" customWidth="1"/>
    <col min="13826" max="13826" width="11.140625" style="63" customWidth="1"/>
    <col min="13827" max="13828" width="9.140625" style="63" customWidth="1"/>
    <col min="13829" max="13829" width="12.85546875" style="63" customWidth="1"/>
    <col min="13830" max="13830" width="11.42578125" style="63" customWidth="1"/>
    <col min="13831" max="13831" width="9.140625" style="63" customWidth="1"/>
    <col min="13832" max="14080" width="9.140625" style="63"/>
    <col min="14081" max="14081" width="20" style="63" customWidth="1"/>
    <col min="14082" max="14082" width="11.140625" style="63" customWidth="1"/>
    <col min="14083" max="14084" width="9.140625" style="63" customWidth="1"/>
    <col min="14085" max="14085" width="12.85546875" style="63" customWidth="1"/>
    <col min="14086" max="14086" width="11.42578125" style="63" customWidth="1"/>
    <col min="14087" max="14087" width="9.140625" style="63" customWidth="1"/>
    <col min="14088" max="14336" width="9.140625" style="63"/>
    <col min="14337" max="14337" width="20" style="63" customWidth="1"/>
    <col min="14338" max="14338" width="11.140625" style="63" customWidth="1"/>
    <col min="14339" max="14340" width="9.140625" style="63" customWidth="1"/>
    <col min="14341" max="14341" width="12.85546875" style="63" customWidth="1"/>
    <col min="14342" max="14342" width="11.42578125" style="63" customWidth="1"/>
    <col min="14343" max="14343" width="9.140625" style="63" customWidth="1"/>
    <col min="14344" max="14592" width="9.140625" style="63"/>
    <col min="14593" max="14593" width="20" style="63" customWidth="1"/>
    <col min="14594" max="14594" width="11.140625" style="63" customWidth="1"/>
    <col min="14595" max="14596" width="9.140625" style="63" customWidth="1"/>
    <col min="14597" max="14597" width="12.85546875" style="63" customWidth="1"/>
    <col min="14598" max="14598" width="11.42578125" style="63" customWidth="1"/>
    <col min="14599" max="14599" width="9.140625" style="63" customWidth="1"/>
    <col min="14600" max="14848" width="9.140625" style="63"/>
    <col min="14849" max="14849" width="20" style="63" customWidth="1"/>
    <col min="14850" max="14850" width="11.140625" style="63" customWidth="1"/>
    <col min="14851" max="14852" width="9.140625" style="63" customWidth="1"/>
    <col min="14853" max="14853" width="12.85546875" style="63" customWidth="1"/>
    <col min="14854" max="14854" width="11.42578125" style="63" customWidth="1"/>
    <col min="14855" max="14855" width="9.140625" style="63" customWidth="1"/>
    <col min="14856" max="15104" width="9.140625" style="63"/>
    <col min="15105" max="15105" width="20" style="63" customWidth="1"/>
    <col min="15106" max="15106" width="11.140625" style="63" customWidth="1"/>
    <col min="15107" max="15108" width="9.140625" style="63" customWidth="1"/>
    <col min="15109" max="15109" width="12.85546875" style="63" customWidth="1"/>
    <col min="15110" max="15110" width="11.42578125" style="63" customWidth="1"/>
    <col min="15111" max="15111" width="9.140625" style="63" customWidth="1"/>
    <col min="15112" max="15360" width="9.140625" style="63"/>
    <col min="15361" max="15361" width="20" style="63" customWidth="1"/>
    <col min="15362" max="15362" width="11.140625" style="63" customWidth="1"/>
    <col min="15363" max="15364" width="9.140625" style="63" customWidth="1"/>
    <col min="15365" max="15365" width="12.85546875" style="63" customWidth="1"/>
    <col min="15366" max="15366" width="11.42578125" style="63" customWidth="1"/>
    <col min="15367" max="15367" width="9.140625" style="63" customWidth="1"/>
    <col min="15368" max="15616" width="9.140625" style="63"/>
    <col min="15617" max="15617" width="20" style="63" customWidth="1"/>
    <col min="15618" max="15618" width="11.140625" style="63" customWidth="1"/>
    <col min="15619" max="15620" width="9.140625" style="63" customWidth="1"/>
    <col min="15621" max="15621" width="12.85546875" style="63" customWidth="1"/>
    <col min="15622" max="15622" width="11.42578125" style="63" customWidth="1"/>
    <col min="15623" max="15623" width="9.140625" style="63" customWidth="1"/>
    <col min="15624" max="15872" width="9.140625" style="63"/>
    <col min="15873" max="15873" width="20" style="63" customWidth="1"/>
    <col min="15874" max="15874" width="11.140625" style="63" customWidth="1"/>
    <col min="15875" max="15876" width="9.140625" style="63" customWidth="1"/>
    <col min="15877" max="15877" width="12.85546875" style="63" customWidth="1"/>
    <col min="15878" max="15878" width="11.42578125" style="63" customWidth="1"/>
    <col min="15879" max="15879" width="9.140625" style="63" customWidth="1"/>
    <col min="15880" max="16128" width="9.140625" style="63"/>
    <col min="16129" max="16129" width="20" style="63" customWidth="1"/>
    <col min="16130" max="16130" width="11.140625" style="63" customWidth="1"/>
    <col min="16131" max="16132" width="9.140625" style="63" customWidth="1"/>
    <col min="16133" max="16133" width="12.85546875" style="63" customWidth="1"/>
    <col min="16134" max="16134" width="11.42578125" style="63" customWidth="1"/>
    <col min="16135" max="16135" width="9.140625" style="63" customWidth="1"/>
    <col min="16136" max="16384" width="9.140625" style="63"/>
  </cols>
  <sheetData>
    <row r="1" spans="1:7" ht="39.75" customHeight="1">
      <c r="A1" s="1238" t="s">
        <v>855</v>
      </c>
      <c r="B1" s="1238"/>
      <c r="C1" s="1238"/>
      <c r="D1" s="1238"/>
      <c r="E1" s="1238"/>
      <c r="F1" s="1238"/>
      <c r="G1" s="1238"/>
    </row>
    <row r="2" spans="1:7" ht="30.75" customHeight="1">
      <c r="A2" s="873"/>
      <c r="B2" s="873"/>
      <c r="C2" s="874" t="s">
        <v>246</v>
      </c>
      <c r="D2" s="874" t="s">
        <v>842</v>
      </c>
      <c r="E2" s="874" t="s">
        <v>189</v>
      </c>
      <c r="F2" s="874" t="s">
        <v>248</v>
      </c>
      <c r="G2" s="874" t="s">
        <v>260</v>
      </c>
    </row>
    <row r="3" spans="1:7" ht="21" customHeight="1">
      <c r="A3" s="63" t="s">
        <v>179</v>
      </c>
      <c r="B3" s="63" t="s">
        <v>108</v>
      </c>
      <c r="C3" s="83">
        <v>9.6000000000000002E-2</v>
      </c>
      <c r="D3" s="83">
        <v>0.32899999999999996</v>
      </c>
      <c r="E3" s="83">
        <v>0.48499999999999999</v>
      </c>
      <c r="F3" s="83">
        <v>7.8E-2</v>
      </c>
      <c r="G3" s="83">
        <v>1.2E-2</v>
      </c>
    </row>
    <row r="4" spans="1:7">
      <c r="B4" s="63" t="s">
        <v>49</v>
      </c>
      <c r="C4" s="83">
        <v>7.0000000000000007E-2</v>
      </c>
      <c r="D4" s="83">
        <v>0.23100000000000001</v>
      </c>
      <c r="E4" s="83">
        <v>0.36599999999999999</v>
      </c>
      <c r="F4" s="83">
        <v>0.20800000000000002</v>
      </c>
      <c r="G4" s="83">
        <v>0.126</v>
      </c>
    </row>
    <row r="5" spans="1:7">
      <c r="B5" s="63" t="s">
        <v>115</v>
      </c>
      <c r="C5" s="83">
        <v>0.115</v>
      </c>
      <c r="D5" s="83">
        <v>0.13400000000000001</v>
      </c>
      <c r="E5" s="83">
        <v>0.20300000000000001</v>
      </c>
      <c r="F5" s="83">
        <v>0.26800000000000002</v>
      </c>
      <c r="G5" s="83">
        <v>0.28000000000000003</v>
      </c>
    </row>
    <row r="6" spans="1:7" ht="18.75" customHeight="1">
      <c r="A6" s="63" t="s">
        <v>147</v>
      </c>
      <c r="B6" s="63" t="s">
        <v>108</v>
      </c>
      <c r="C6" s="83">
        <v>0.70400000000000007</v>
      </c>
      <c r="D6" s="83">
        <v>0.23499999999999999</v>
      </c>
      <c r="E6" s="83">
        <v>4.2000000000000003E-2</v>
      </c>
      <c r="F6" s="83">
        <v>1.4999999999999999E-2</v>
      </c>
      <c r="G6" s="83">
        <v>5.0000000000000001E-3</v>
      </c>
    </row>
    <row r="7" spans="1:7">
      <c r="B7" s="63" t="s">
        <v>49</v>
      </c>
      <c r="C7" s="83">
        <v>0.61699999999999999</v>
      </c>
      <c r="D7" s="83">
        <v>0.249</v>
      </c>
      <c r="E7" s="83">
        <v>9.3000000000000013E-2</v>
      </c>
      <c r="F7" s="83">
        <v>2.7000000000000003E-2</v>
      </c>
      <c r="G7" s="83">
        <v>1.4E-2</v>
      </c>
    </row>
    <row r="8" spans="1:7">
      <c r="B8" s="63" t="s">
        <v>115</v>
      </c>
      <c r="C8" s="83">
        <v>0.59099999999999997</v>
      </c>
      <c r="D8" s="83">
        <v>0.19600000000000001</v>
      </c>
      <c r="E8" s="83">
        <v>0.122</v>
      </c>
      <c r="F8" s="83">
        <v>5.2000000000000005E-2</v>
      </c>
      <c r="G8" s="83">
        <v>3.9E-2</v>
      </c>
    </row>
    <row r="9" spans="1:7" ht="23.25" customHeight="1">
      <c r="A9" s="63" t="s">
        <v>856</v>
      </c>
      <c r="B9" s="63" t="s">
        <v>108</v>
      </c>
      <c r="C9" s="83">
        <v>0.63</v>
      </c>
      <c r="D9" s="83">
        <v>0.25600000000000001</v>
      </c>
      <c r="E9" s="83">
        <v>8.8000000000000009E-2</v>
      </c>
      <c r="F9" s="83">
        <v>0.02</v>
      </c>
      <c r="G9" s="83">
        <v>7.0000000000000001E-3</v>
      </c>
    </row>
    <row r="10" spans="1:7">
      <c r="B10" s="63" t="s">
        <v>49</v>
      </c>
      <c r="C10" s="83">
        <v>0.51600000000000001</v>
      </c>
      <c r="D10" s="83">
        <v>0.248</v>
      </c>
      <c r="E10" s="83">
        <v>0.14199999999999999</v>
      </c>
      <c r="F10" s="83">
        <v>6.0999999999999999E-2</v>
      </c>
      <c r="G10" s="83">
        <v>3.3000000000000002E-2</v>
      </c>
    </row>
    <row r="11" spans="1:7">
      <c r="A11" s="849"/>
      <c r="B11" s="849" t="s">
        <v>115</v>
      </c>
      <c r="C11" s="827">
        <v>0.49700000000000005</v>
      </c>
      <c r="D11" s="827">
        <v>0.188</v>
      </c>
      <c r="E11" s="827">
        <v>0.14199999999999999</v>
      </c>
      <c r="F11" s="827">
        <v>9.0999999999999998E-2</v>
      </c>
      <c r="G11" s="827">
        <v>8.2000000000000003E-2</v>
      </c>
    </row>
    <row r="12" spans="1:7" ht="35.25" customHeight="1">
      <c r="A12" s="1223" t="s">
        <v>857</v>
      </c>
      <c r="B12" s="1223"/>
      <c r="C12" s="1223"/>
      <c r="D12" s="1223"/>
      <c r="E12" s="1223"/>
      <c r="F12" s="1223"/>
      <c r="G12" s="1223"/>
    </row>
    <row r="13" spans="1:7" ht="25.5" customHeight="1">
      <c r="A13" s="63" t="s">
        <v>844</v>
      </c>
    </row>
    <row r="14" spans="1:7" ht="25.5" customHeight="1">
      <c r="A14" s="63" t="s">
        <v>845</v>
      </c>
    </row>
  </sheetData>
  <mergeCells count="2">
    <mergeCell ref="A1:G1"/>
    <mergeCell ref="A12:G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FB95F-38FC-404D-9CE1-A1542072F33A}">
  <sheetPr>
    <tabColor theme="5" tint="0.39997558519241921"/>
  </sheetPr>
  <dimension ref="A1:AD76"/>
  <sheetViews>
    <sheetView zoomScale="80" zoomScaleNormal="80" zoomScalePageLayoutView="90" workbookViewId="0">
      <selection activeCell="C12" sqref="C12"/>
    </sheetView>
  </sheetViews>
  <sheetFormatPr defaultColWidth="11.42578125" defaultRowHeight="12.75"/>
  <cols>
    <col min="1" max="1" width="28.42578125" style="28" customWidth="1"/>
    <col min="2" max="2" width="36.42578125" style="28" customWidth="1"/>
    <col min="3" max="5" width="10" style="28" bestFit="1" customWidth="1"/>
    <col min="6" max="6" width="9.5703125" style="28" bestFit="1" customWidth="1"/>
    <col min="7" max="8" width="10" style="28" bestFit="1" customWidth="1"/>
    <col min="9" max="11" width="9.5703125" style="28" bestFit="1" customWidth="1"/>
    <col min="12" max="16" width="10" style="28" bestFit="1" customWidth="1"/>
    <col min="17" max="17" width="10.28515625" style="28" bestFit="1" customWidth="1"/>
    <col min="18" max="18" width="10.7109375" style="28" bestFit="1" customWidth="1"/>
    <col min="19" max="19" width="10.28515625" style="28" bestFit="1" customWidth="1"/>
    <col min="20" max="20" width="10.7109375" style="28" bestFit="1" customWidth="1"/>
    <col min="21" max="21" width="10.28515625" style="28" bestFit="1" customWidth="1"/>
    <col min="22" max="22" width="10.7109375" style="28" bestFit="1" customWidth="1"/>
    <col min="23" max="23" width="10.28515625" style="28" bestFit="1" customWidth="1"/>
    <col min="24" max="29" width="10.7109375" style="28" bestFit="1" customWidth="1"/>
    <col min="30" max="30" width="12.140625" style="28" bestFit="1" customWidth="1"/>
    <col min="31" max="16384" width="11.42578125" style="28"/>
  </cols>
  <sheetData>
    <row r="1" spans="1:30" ht="15.75">
      <c r="A1" s="115" t="s">
        <v>792</v>
      </c>
      <c r="B1" s="116"/>
    </row>
    <row r="2" spans="1:30" ht="15.75">
      <c r="A2" s="115"/>
      <c r="B2" s="116"/>
    </row>
    <row r="3" spans="1:30" ht="30.75" customHeight="1">
      <c r="A3" s="362"/>
      <c r="B3" s="363"/>
      <c r="C3" s="356" t="s">
        <v>133</v>
      </c>
      <c r="D3" s="356" t="s">
        <v>134</v>
      </c>
      <c r="E3" s="356" t="s">
        <v>135</v>
      </c>
      <c r="F3" s="356" t="s">
        <v>136</v>
      </c>
      <c r="G3" s="356" t="s">
        <v>137</v>
      </c>
      <c r="H3" s="356" t="s">
        <v>55</v>
      </c>
      <c r="I3" s="356" t="s">
        <v>56</v>
      </c>
      <c r="J3" s="356" t="s">
        <v>8</v>
      </c>
      <c r="K3" s="357" t="s">
        <v>9</v>
      </c>
      <c r="L3" s="357" t="s">
        <v>10</v>
      </c>
      <c r="M3" s="357" t="s">
        <v>11</v>
      </c>
      <c r="N3" s="358" t="s">
        <v>12</v>
      </c>
      <c r="O3" s="358" t="s">
        <v>13</v>
      </c>
      <c r="P3" s="358" t="s">
        <v>14</v>
      </c>
      <c r="Q3" s="358" t="s">
        <v>15</v>
      </c>
      <c r="R3" s="358" t="s">
        <v>16</v>
      </c>
      <c r="S3" s="358" t="s">
        <v>17</v>
      </c>
      <c r="T3" s="358" t="s">
        <v>18</v>
      </c>
      <c r="U3" s="358" t="s">
        <v>19</v>
      </c>
      <c r="V3" s="358" t="s">
        <v>20</v>
      </c>
      <c r="W3" s="358" t="s">
        <v>21</v>
      </c>
      <c r="X3" s="358" t="s">
        <v>22</v>
      </c>
      <c r="Y3" s="358" t="s">
        <v>23</v>
      </c>
      <c r="Z3" s="358" t="s">
        <v>24</v>
      </c>
      <c r="AA3" s="358" t="s">
        <v>25</v>
      </c>
      <c r="AB3" s="357" t="s">
        <v>444</v>
      </c>
      <c r="AC3" s="357" t="s">
        <v>445</v>
      </c>
      <c r="AD3" s="357" t="s">
        <v>446</v>
      </c>
    </row>
    <row r="4" spans="1:30" ht="14.25">
      <c r="A4" s="200" t="s">
        <v>447</v>
      </c>
      <c r="B4" s="117"/>
      <c r="T4" s="101" t="s">
        <v>2</v>
      </c>
      <c r="U4" s="101" t="s">
        <v>2</v>
      </c>
    </row>
    <row r="5" spans="1:30" ht="15">
      <c r="A5" s="201" t="s">
        <v>30</v>
      </c>
      <c r="B5" s="201"/>
    </row>
    <row r="6" spans="1:30" ht="14.25">
      <c r="A6" s="117"/>
      <c r="B6" s="117" t="s">
        <v>152</v>
      </c>
      <c r="C6" s="118">
        <v>4935.1910049999997</v>
      </c>
      <c r="D6" s="118">
        <v>5792.7028289999998</v>
      </c>
      <c r="E6" s="118">
        <v>6175.9023639999996</v>
      </c>
      <c r="F6" s="118">
        <v>5654.4532650000001</v>
      </c>
      <c r="G6" s="118">
        <v>5519.4744920000003</v>
      </c>
      <c r="H6" s="118">
        <v>5471.7077099999997</v>
      </c>
      <c r="I6" s="118">
        <v>5780.0328879999997</v>
      </c>
      <c r="J6" s="118">
        <v>6331.091265</v>
      </c>
      <c r="K6" s="118">
        <v>7232.781489</v>
      </c>
      <c r="L6" s="118">
        <v>7208.5004909999998</v>
      </c>
      <c r="M6" s="118">
        <v>7956.3041839999996</v>
      </c>
      <c r="N6" s="118">
        <v>9975.0923399999992</v>
      </c>
      <c r="O6" s="118">
        <v>11641.551718000001</v>
      </c>
      <c r="P6" s="118">
        <v>12707.897337</v>
      </c>
      <c r="Q6" s="118">
        <v>13149.939759999999</v>
      </c>
      <c r="R6" s="118">
        <v>12693.127982</v>
      </c>
      <c r="S6" s="118">
        <v>12817.316257</v>
      </c>
      <c r="T6" s="118">
        <v>14676.345099</v>
      </c>
      <c r="U6" s="118">
        <v>18291.082120999999</v>
      </c>
      <c r="V6" s="118">
        <v>29992.440234000002</v>
      </c>
      <c r="W6" s="118">
        <v>35676.927368999997</v>
      </c>
      <c r="X6" s="118">
        <v>33575.066024</v>
      </c>
      <c r="Y6" s="118">
        <v>32060.935590000001</v>
      </c>
      <c r="Z6" s="118">
        <v>31476.774043000001</v>
      </c>
      <c r="AA6" s="118">
        <v>30626.469238999998</v>
      </c>
      <c r="AB6" s="118">
        <v>28558.923713</v>
      </c>
      <c r="AC6" s="118">
        <v>26893.884227999999</v>
      </c>
      <c r="AD6" s="118">
        <v>28232.419757169999</v>
      </c>
    </row>
    <row r="7" spans="1:30" ht="14.25">
      <c r="A7" s="117"/>
      <c r="B7" s="117" t="s">
        <v>153</v>
      </c>
      <c r="C7" s="118">
        <v>457.995</v>
      </c>
      <c r="D7" s="118">
        <v>519.64499999999998</v>
      </c>
      <c r="E7" s="118">
        <v>579.56100000000004</v>
      </c>
      <c r="F7" s="118">
        <v>583.28700000000003</v>
      </c>
      <c r="G7" s="118">
        <v>582.56500000000005</v>
      </c>
      <c r="H7" s="118">
        <v>582.98</v>
      </c>
      <c r="I7" s="118">
        <v>583.14499999999998</v>
      </c>
      <c r="J7" s="118">
        <v>583.20000000000005</v>
      </c>
      <c r="K7" s="118">
        <v>613.78300000000002</v>
      </c>
      <c r="L7" s="118">
        <v>618.899</v>
      </c>
      <c r="M7" s="118">
        <v>620.84199999999998</v>
      </c>
      <c r="N7" s="118">
        <v>690.63</v>
      </c>
      <c r="O7" s="118">
        <v>724.70699999999999</v>
      </c>
      <c r="P7" s="118">
        <v>759.18899999999996</v>
      </c>
      <c r="Q7" s="118">
        <v>770.18899999999996</v>
      </c>
      <c r="R7" s="118">
        <v>778.45799999999997</v>
      </c>
      <c r="S7" s="118">
        <v>770.75</v>
      </c>
      <c r="T7" s="118">
        <v>770.69</v>
      </c>
      <c r="U7" s="118">
        <v>757.26800000000003</v>
      </c>
      <c r="V7" s="118">
        <v>735.70600000000002</v>
      </c>
      <c r="W7" s="118">
        <v>757.32500000000005</v>
      </c>
      <c r="X7" s="118">
        <v>735.70600000000002</v>
      </c>
      <c r="Y7" s="118">
        <v>733.06100000000004</v>
      </c>
      <c r="Z7" s="118">
        <v>732.85799999999995</v>
      </c>
      <c r="AA7" s="118">
        <v>733.13</v>
      </c>
      <c r="AB7" s="118">
        <v>733.13</v>
      </c>
      <c r="AC7" s="118">
        <v>733.12900000000002</v>
      </c>
      <c r="AD7" s="118">
        <v>733.13</v>
      </c>
    </row>
    <row r="8" spans="1:30" ht="14.25">
      <c r="A8" s="117"/>
      <c r="B8" s="117" t="s">
        <v>448</v>
      </c>
      <c r="C8" s="118">
        <v>58.839016000000001</v>
      </c>
      <c r="D8" s="118">
        <v>62.308059999999998</v>
      </c>
      <c r="E8" s="118">
        <v>71.428815999999998</v>
      </c>
      <c r="F8" s="118">
        <v>71.876865000000009</v>
      </c>
      <c r="G8" s="118">
        <v>72.353335999999999</v>
      </c>
      <c r="H8" s="118">
        <v>64.23719100000001</v>
      </c>
      <c r="I8" s="118">
        <v>31.817015999999999</v>
      </c>
      <c r="J8" s="118">
        <v>49.809816999999995</v>
      </c>
      <c r="K8" s="118">
        <v>24.823816000000001</v>
      </c>
      <c r="L8" s="118">
        <v>25.059591999999999</v>
      </c>
      <c r="M8" s="118">
        <v>40</v>
      </c>
      <c r="N8" s="118">
        <v>55</v>
      </c>
      <c r="O8" s="118">
        <v>66.423181999999997</v>
      </c>
      <c r="P8" s="118">
        <v>66.174529999999962</v>
      </c>
      <c r="Q8" s="118">
        <v>65.635941000000003</v>
      </c>
      <c r="R8" s="118">
        <v>65.004086482442261</v>
      </c>
      <c r="S8" s="118">
        <v>64.444271999999998</v>
      </c>
      <c r="T8" s="118">
        <v>64.72164699999999</v>
      </c>
      <c r="U8" s="118">
        <v>63.865519999999975</v>
      </c>
      <c r="V8" s="118">
        <v>63.037040000000005</v>
      </c>
      <c r="W8" s="118">
        <v>61.120928999999997</v>
      </c>
      <c r="X8" s="118">
        <v>0</v>
      </c>
      <c r="Y8" s="118">
        <v>0</v>
      </c>
      <c r="Z8" s="118">
        <v>0</v>
      </c>
      <c r="AA8" s="118">
        <v>0</v>
      </c>
      <c r="AB8" s="118">
        <v>0</v>
      </c>
      <c r="AC8" s="118">
        <v>0</v>
      </c>
      <c r="AD8" s="118">
        <v>0</v>
      </c>
    </row>
    <row r="9" spans="1:30" ht="14.25">
      <c r="A9" s="117"/>
      <c r="B9" s="117"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242</v>
      </c>
      <c r="T9" s="118">
        <v>308.68902300000002</v>
      </c>
      <c r="U9" s="118">
        <v>339.58818600000001</v>
      </c>
      <c r="V9" s="118">
        <v>479</v>
      </c>
      <c r="W9" s="118">
        <v>553.34</v>
      </c>
      <c r="X9" s="118">
        <v>0</v>
      </c>
      <c r="Y9" s="118">
        <v>0</v>
      </c>
      <c r="Z9" s="118">
        <v>0</v>
      </c>
      <c r="AA9" s="118">
        <v>0</v>
      </c>
      <c r="AB9" s="118">
        <v>0</v>
      </c>
      <c r="AC9" s="118">
        <v>0</v>
      </c>
      <c r="AD9" s="118">
        <v>0</v>
      </c>
    </row>
    <row r="10" spans="1:30" ht="14.25">
      <c r="A10" s="117"/>
      <c r="B10" s="117"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205</v>
      </c>
      <c r="T10" s="118">
        <v>204.86950400000001</v>
      </c>
      <c r="U10" s="118">
        <v>199.783511</v>
      </c>
      <c r="V10" s="118">
        <v>359</v>
      </c>
      <c r="W10" s="118">
        <v>432.65208100000001</v>
      </c>
      <c r="X10" s="118">
        <v>0</v>
      </c>
      <c r="Y10" s="118">
        <v>0</v>
      </c>
      <c r="Z10" s="118">
        <v>0</v>
      </c>
      <c r="AA10" s="118">
        <v>0</v>
      </c>
      <c r="AB10" s="118">
        <v>0</v>
      </c>
      <c r="AC10" s="118">
        <v>0</v>
      </c>
      <c r="AD10" s="118">
        <v>0</v>
      </c>
    </row>
    <row r="11" spans="1:30" ht="13.35" customHeight="1">
      <c r="A11" s="119"/>
      <c r="B11" s="117" t="s">
        <v>451</v>
      </c>
      <c r="C11" s="118">
        <v>633.89791364944858</v>
      </c>
      <c r="D11" s="118">
        <v>796.99754460664383</v>
      </c>
      <c r="E11" s="118">
        <v>876.15129067275245</v>
      </c>
      <c r="F11" s="118">
        <v>968.43846233231977</v>
      </c>
      <c r="G11" s="118">
        <v>948.95570301196403</v>
      </c>
      <c r="H11" s="118">
        <v>943.33710255922028</v>
      </c>
      <c r="I11" s="118">
        <v>925.78108500399674</v>
      </c>
      <c r="J11" s="118">
        <v>930.77876934718597</v>
      </c>
      <c r="K11" s="118">
        <v>1057.8876078443213</v>
      </c>
      <c r="L11" s="118">
        <v>1028.8230369295413</v>
      </c>
      <c r="M11" s="118">
        <v>1194.4110785820424</v>
      </c>
      <c r="N11" s="118">
        <v>1459.4968336023937</v>
      </c>
      <c r="O11" s="118">
        <v>1786.1752258667427</v>
      </c>
      <c r="P11" s="118">
        <v>2072.23903675359</v>
      </c>
      <c r="Q11" s="118">
        <v>2230.1917699999999</v>
      </c>
      <c r="R11" s="118">
        <v>2377.7309530000002</v>
      </c>
      <c r="S11" s="118">
        <v>2484.0965799999999</v>
      </c>
      <c r="T11" s="118">
        <v>2584.701043</v>
      </c>
      <c r="U11" s="118">
        <v>3118.0060824544003</v>
      </c>
      <c r="V11" s="118">
        <v>6984.2972435615739</v>
      </c>
      <c r="W11" s="118">
        <v>8826.7295046256986</v>
      </c>
      <c r="X11" s="118">
        <v>8988.7512704792389</v>
      </c>
      <c r="Y11" s="118">
        <v>10305.258430089169</v>
      </c>
      <c r="Z11" s="118">
        <v>10477.025590215162</v>
      </c>
      <c r="AA11" s="118">
        <v>10652.419666441363</v>
      </c>
      <c r="AB11" s="118">
        <v>10754.556359808901</v>
      </c>
      <c r="AC11" s="118">
        <v>10258.501205394668</v>
      </c>
      <c r="AD11" s="118">
        <v>10835.989325722026</v>
      </c>
    </row>
    <row r="12" spans="1:30" s="125" customFormat="1" ht="15">
      <c r="A12" s="201"/>
      <c r="B12" s="201" t="s">
        <v>158</v>
      </c>
      <c r="C12" s="202">
        <v>6085.9229346494485</v>
      </c>
      <c r="D12" s="202">
        <v>7171.6534336066443</v>
      </c>
      <c r="E12" s="202">
        <v>7703.043470672751</v>
      </c>
      <c r="F12" s="202">
        <v>7278.05559233232</v>
      </c>
      <c r="G12" s="202">
        <v>7123.348531011964</v>
      </c>
      <c r="H12" s="202">
        <v>7062.2620035592208</v>
      </c>
      <c r="I12" s="202">
        <v>7320.775989003997</v>
      </c>
      <c r="J12" s="202">
        <v>7894.8798513471866</v>
      </c>
      <c r="K12" s="202">
        <v>8929.2759128443213</v>
      </c>
      <c r="L12" s="202">
        <v>8881.2821199295413</v>
      </c>
      <c r="M12" s="202">
        <v>9811.5572625820423</v>
      </c>
      <c r="N12" s="202">
        <v>12180.219173602392</v>
      </c>
      <c r="O12" s="202">
        <v>14218.857125866743</v>
      </c>
      <c r="P12" s="202">
        <v>15605.499903753591</v>
      </c>
      <c r="Q12" s="202">
        <v>16215.956471</v>
      </c>
      <c r="R12" s="202">
        <v>15914.321021482443</v>
      </c>
      <c r="S12" s="202">
        <v>16583.607109</v>
      </c>
      <c r="T12" s="202">
        <v>18610.016316000001</v>
      </c>
      <c r="U12" s="202">
        <v>22769.593420454403</v>
      </c>
      <c r="V12" s="202">
        <v>38613.480517561577</v>
      </c>
      <c r="W12" s="202">
        <v>46308.094883625687</v>
      </c>
      <c r="X12" s="202">
        <v>43299.523294479237</v>
      </c>
      <c r="Y12" s="202">
        <v>43099.255020089171</v>
      </c>
      <c r="Z12" s="202">
        <v>42686.65763321516</v>
      </c>
      <c r="AA12" s="202">
        <v>42012.018905441364</v>
      </c>
      <c r="AB12" s="202">
        <v>40046.6100728089</v>
      </c>
      <c r="AC12" s="202">
        <v>37885.514433394666</v>
      </c>
      <c r="AD12" s="202">
        <v>39801.539082892028</v>
      </c>
    </row>
    <row r="13" spans="1:30" ht="15">
      <c r="A13" s="201" t="s">
        <v>170</v>
      </c>
      <c r="B13" s="201"/>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row>
    <row r="14" spans="1:30" ht="14.25">
      <c r="B14" s="117" t="s">
        <v>39</v>
      </c>
      <c r="C14" s="210">
        <v>741.43600000000004</v>
      </c>
      <c r="D14" s="210">
        <v>741.43600000000015</v>
      </c>
      <c r="E14" s="210">
        <v>741.43600000000004</v>
      </c>
      <c r="F14" s="210">
        <v>741.43600000000015</v>
      </c>
      <c r="G14" s="210">
        <v>780.19899999999996</v>
      </c>
      <c r="H14" s="210">
        <v>840.67499999999984</v>
      </c>
      <c r="I14" s="210">
        <v>834.37128299999995</v>
      </c>
      <c r="J14" s="210">
        <v>860.555026</v>
      </c>
      <c r="K14" s="210">
        <v>863.33775100000014</v>
      </c>
      <c r="L14" s="210">
        <v>888.09299999999996</v>
      </c>
      <c r="M14" s="210">
        <v>911.79868599999998</v>
      </c>
      <c r="N14" s="210">
        <v>977.078666</v>
      </c>
      <c r="O14" s="210">
        <v>1130.0893579999999</v>
      </c>
      <c r="P14" s="210">
        <v>1241.5259390000003</v>
      </c>
      <c r="Q14" s="210">
        <v>1248.876315</v>
      </c>
      <c r="R14" s="210">
        <v>1214.6646249999997</v>
      </c>
      <c r="S14" s="210">
        <v>1248.391793</v>
      </c>
      <c r="T14" s="210">
        <v>1087.6159809999999</v>
      </c>
      <c r="U14" s="210">
        <v>758.21562951714702</v>
      </c>
      <c r="V14" s="210">
        <v>654.3931916865663</v>
      </c>
      <c r="W14" s="210">
        <v>674.34122956367491</v>
      </c>
      <c r="X14" s="210">
        <v>752.39969955913557</v>
      </c>
      <c r="Y14" s="210">
        <v>796.17499296784888</v>
      </c>
      <c r="Z14" s="210">
        <v>917.25193982192252</v>
      </c>
      <c r="AA14" s="210">
        <v>902.60794765192713</v>
      </c>
      <c r="AB14" s="210">
        <v>808.44507419999991</v>
      </c>
      <c r="AC14" s="210">
        <v>685.43967119999991</v>
      </c>
      <c r="AD14" s="210">
        <v>620.87296829812328</v>
      </c>
    </row>
    <row r="15" spans="1:30" ht="14.25">
      <c r="B15" s="122" t="s">
        <v>160</v>
      </c>
      <c r="C15" s="210">
        <v>6155.7606329476002</v>
      </c>
      <c r="D15" s="210">
        <v>6650.2641401599103</v>
      </c>
      <c r="E15" s="210">
        <v>6731.3245761709695</v>
      </c>
      <c r="F15" s="210">
        <v>8713.2921592985895</v>
      </c>
      <c r="G15" s="210">
        <v>9577.6264656368185</v>
      </c>
      <c r="H15" s="210">
        <v>10571.693406</v>
      </c>
      <c r="I15" s="210">
        <v>11278.18159</v>
      </c>
      <c r="J15" s="210">
        <v>11450.714891</v>
      </c>
      <c r="K15" s="210">
        <v>11500.137269000001</v>
      </c>
      <c r="L15" s="210">
        <v>11314.583568</v>
      </c>
      <c r="M15" s="210">
        <v>11388.326886999999</v>
      </c>
      <c r="N15" s="210">
        <v>12072.588551999999</v>
      </c>
      <c r="O15" s="210">
        <v>13437.648522</v>
      </c>
      <c r="P15" s="210">
        <v>15092.857754000001</v>
      </c>
      <c r="Q15" s="210">
        <v>16258.163769999999</v>
      </c>
      <c r="R15" s="210">
        <v>16555.011591999999</v>
      </c>
      <c r="S15" s="210">
        <v>16844.099891999998</v>
      </c>
      <c r="T15" s="210">
        <v>20365.815102</v>
      </c>
      <c r="U15" s="210">
        <v>23339.894938000001</v>
      </c>
      <c r="V15" s="210">
        <v>27190.381085000001</v>
      </c>
      <c r="W15" s="210">
        <v>28944.705193000002</v>
      </c>
      <c r="X15" s="210">
        <v>28973.143466000001</v>
      </c>
      <c r="Y15" s="210">
        <v>27800.701695</v>
      </c>
      <c r="Z15" s="210">
        <v>26442.801448999999</v>
      </c>
      <c r="AA15" s="210">
        <v>24661.724006</v>
      </c>
      <c r="AB15" s="210">
        <v>22954.854305000001</v>
      </c>
      <c r="AC15" s="210">
        <v>21653.954289000001</v>
      </c>
      <c r="AD15" s="210">
        <v>21004.840112974754</v>
      </c>
    </row>
    <row r="16" spans="1:30" ht="14.25">
      <c r="B16" s="122" t="s">
        <v>161</v>
      </c>
      <c r="C16" s="210">
        <v>0</v>
      </c>
      <c r="D16" s="210">
        <v>0</v>
      </c>
      <c r="E16" s="210">
        <v>160.01556019999998</v>
      </c>
      <c r="F16" s="210">
        <v>1006.015974</v>
      </c>
      <c r="G16" s="210">
        <v>3651.5551786000001</v>
      </c>
      <c r="H16" s="210">
        <v>4627.3748079999996</v>
      </c>
      <c r="I16" s="210">
        <v>5471.8766880000003</v>
      </c>
      <c r="J16" s="210">
        <v>6096.1714000000002</v>
      </c>
      <c r="K16" s="210">
        <v>6392.6584240000002</v>
      </c>
      <c r="L16" s="210">
        <v>7095.8187690000004</v>
      </c>
      <c r="M16" s="210">
        <v>7703.3353100000004</v>
      </c>
      <c r="N16" s="210">
        <v>8686.7799300000006</v>
      </c>
      <c r="O16" s="210">
        <v>9806.0749030000006</v>
      </c>
      <c r="P16" s="210">
        <v>11161.962266</v>
      </c>
      <c r="Q16" s="210">
        <v>12304.707665</v>
      </c>
      <c r="R16" s="210">
        <v>13308.824043000001</v>
      </c>
      <c r="S16" s="210">
        <v>13642.417121</v>
      </c>
      <c r="T16" s="210">
        <v>14672.353612999999</v>
      </c>
      <c r="U16" s="210">
        <v>26126.746698999999</v>
      </c>
      <c r="V16" s="210">
        <v>30933.893244999999</v>
      </c>
      <c r="W16" s="210">
        <v>30688.797731999999</v>
      </c>
      <c r="X16" s="210">
        <v>30492.581932000001</v>
      </c>
      <c r="Y16" s="210">
        <v>29519.016303</v>
      </c>
      <c r="Z16" s="210">
        <v>28008.719529000002</v>
      </c>
      <c r="AA16" s="210">
        <v>26142.398474000001</v>
      </c>
      <c r="AB16" s="210">
        <v>24090.667958999999</v>
      </c>
      <c r="AC16" s="210">
        <v>22895.315721999999</v>
      </c>
      <c r="AD16" s="210">
        <v>21696.461524454222</v>
      </c>
    </row>
    <row r="17" spans="1:30" ht="14.25">
      <c r="B17" s="122" t="s">
        <v>162</v>
      </c>
      <c r="C17" s="210">
        <v>824.2885354</v>
      </c>
      <c r="D17" s="210">
        <v>1004.177631</v>
      </c>
      <c r="E17" s="210">
        <v>1102.0750410000001</v>
      </c>
      <c r="F17" s="210">
        <v>1315.689404</v>
      </c>
      <c r="G17" s="210">
        <v>1584.5487095000001</v>
      </c>
      <c r="H17" s="210">
        <v>2064.8559949999999</v>
      </c>
      <c r="I17" s="210">
        <v>2362.2952</v>
      </c>
      <c r="J17" s="210">
        <v>2677.5621609999998</v>
      </c>
      <c r="K17" s="210">
        <v>2956.7343559999999</v>
      </c>
      <c r="L17" s="210">
        <v>3285.2421039999999</v>
      </c>
      <c r="M17" s="210">
        <v>3691.2633080000001</v>
      </c>
      <c r="N17" s="210">
        <v>4122.0504570000003</v>
      </c>
      <c r="O17" s="210">
        <v>4864.0767750000005</v>
      </c>
      <c r="P17" s="210">
        <v>6232.7643749999997</v>
      </c>
      <c r="Q17" s="210">
        <v>7363.0974809999998</v>
      </c>
      <c r="R17" s="210">
        <v>8183.361527</v>
      </c>
      <c r="S17" s="210">
        <v>8130.7850010000002</v>
      </c>
      <c r="T17" s="210">
        <v>7694.7759020000003</v>
      </c>
      <c r="U17" s="210">
        <v>7688.170384</v>
      </c>
      <c r="V17" s="210">
        <v>8902.8164620000007</v>
      </c>
      <c r="W17" s="210">
        <v>10591.442356</v>
      </c>
      <c r="X17" s="210">
        <v>11076.472408</v>
      </c>
      <c r="Y17" s="210">
        <v>9821.1706630000008</v>
      </c>
      <c r="Z17" s="210">
        <v>10283.530865000001</v>
      </c>
      <c r="AA17" s="210">
        <v>10716.397419999999</v>
      </c>
      <c r="AB17" s="210">
        <v>11961.759368999999</v>
      </c>
      <c r="AC17" s="210">
        <v>12567.406548000001</v>
      </c>
      <c r="AD17" s="210">
        <v>12816.815444316608</v>
      </c>
    </row>
    <row r="18" spans="1:30" ht="14.25">
      <c r="B18" s="122" t="s">
        <v>163</v>
      </c>
      <c r="C18" s="210">
        <v>0</v>
      </c>
      <c r="D18" s="210">
        <v>0</v>
      </c>
      <c r="E18" s="210">
        <v>0</v>
      </c>
      <c r="F18" s="210">
        <v>0</v>
      </c>
      <c r="G18" s="210">
        <v>0</v>
      </c>
      <c r="H18" s="210">
        <v>0</v>
      </c>
      <c r="I18" s="210">
        <v>0</v>
      </c>
      <c r="J18" s="210">
        <v>0</v>
      </c>
      <c r="K18" s="210">
        <v>0</v>
      </c>
      <c r="L18" s="210">
        <v>0</v>
      </c>
      <c r="M18" s="210">
        <v>0</v>
      </c>
      <c r="N18" s="210">
        <v>0</v>
      </c>
      <c r="O18" s="210">
        <v>0</v>
      </c>
      <c r="P18" s="210">
        <v>0</v>
      </c>
      <c r="Q18" s="210">
        <v>0</v>
      </c>
      <c r="R18" s="210">
        <v>0</v>
      </c>
      <c r="S18" s="210">
        <v>0</v>
      </c>
      <c r="T18" s="210">
        <v>0</v>
      </c>
      <c r="U18" s="210">
        <v>0</v>
      </c>
      <c r="V18" s="210">
        <v>0</v>
      </c>
      <c r="W18" s="210">
        <v>0</v>
      </c>
      <c r="X18" s="210">
        <v>0</v>
      </c>
      <c r="Y18" s="210">
        <v>0</v>
      </c>
      <c r="Z18" s="210">
        <v>0</v>
      </c>
      <c r="AA18" s="210">
        <v>0</v>
      </c>
      <c r="AB18" s="210">
        <v>0</v>
      </c>
      <c r="AC18" s="210">
        <v>0</v>
      </c>
      <c r="AD18" s="210">
        <v>0</v>
      </c>
    </row>
    <row r="19" spans="1:30" s="125" customFormat="1" ht="15">
      <c r="A19" s="201"/>
      <c r="B19" s="201" t="s">
        <v>164</v>
      </c>
      <c r="C19" s="202">
        <v>7721.4851683475999</v>
      </c>
      <c r="D19" s="202">
        <v>8395.8777711599105</v>
      </c>
      <c r="E19" s="202">
        <v>8734.8511773709688</v>
      </c>
      <c r="F19" s="202">
        <v>11776.43353729859</v>
      </c>
      <c r="G19" s="202">
        <v>15593.929353736819</v>
      </c>
      <c r="H19" s="202">
        <v>18104.599209</v>
      </c>
      <c r="I19" s="202">
        <v>19946.724761000001</v>
      </c>
      <c r="J19" s="202">
        <v>21085.003477999999</v>
      </c>
      <c r="K19" s="202">
        <v>21712.867800000004</v>
      </c>
      <c r="L19" s="202">
        <v>22583.737441000001</v>
      </c>
      <c r="M19" s="202">
        <v>23694.724191000001</v>
      </c>
      <c r="N19" s="202">
        <v>25858.497605</v>
      </c>
      <c r="O19" s="202">
        <v>29237.889558000003</v>
      </c>
      <c r="P19" s="202">
        <v>33729.110334000005</v>
      </c>
      <c r="Q19" s="202">
        <v>37174.845230999999</v>
      </c>
      <c r="R19" s="202">
        <v>39261.861787000002</v>
      </c>
      <c r="S19" s="202">
        <v>39865.693807000003</v>
      </c>
      <c r="T19" s="202">
        <v>43820.560598000004</v>
      </c>
      <c r="U19" s="202">
        <v>57913.02765051715</v>
      </c>
      <c r="V19" s="202">
        <v>67681.483983686572</v>
      </c>
      <c r="W19" s="202">
        <v>70899.286510563674</v>
      </c>
      <c r="X19" s="202">
        <v>71294.597505559141</v>
      </c>
      <c r="Y19" s="202">
        <v>67937.063653967853</v>
      </c>
      <c r="Z19" s="202">
        <v>65652.303782821924</v>
      </c>
      <c r="AA19" s="202">
        <v>62423.127847651929</v>
      </c>
      <c r="AB19" s="202">
        <v>59815.726707200003</v>
      </c>
      <c r="AC19" s="202">
        <v>57802.116230200001</v>
      </c>
      <c r="AD19" s="202">
        <v>56138.990050043707</v>
      </c>
    </row>
    <row r="20" spans="1:30" ht="15">
      <c r="A20" s="201" t="s">
        <v>165</v>
      </c>
      <c r="C20" s="210">
        <v>575.63378136886058</v>
      </c>
      <c r="D20" s="210">
        <v>545.4214009507017</v>
      </c>
      <c r="E20" s="210">
        <v>549.44575131354441</v>
      </c>
      <c r="F20" s="210">
        <v>557.10671757116052</v>
      </c>
      <c r="G20" s="210">
        <v>555.1298394481629</v>
      </c>
      <c r="H20" s="210">
        <v>555.52309210422948</v>
      </c>
      <c r="I20" s="210">
        <v>555.97060810462574</v>
      </c>
      <c r="J20" s="210">
        <v>734.7928706067961</v>
      </c>
      <c r="K20" s="210">
        <v>735.9919125055294</v>
      </c>
      <c r="L20" s="210">
        <v>766.96055071841272</v>
      </c>
      <c r="M20" s="210">
        <v>832.59873907564975</v>
      </c>
      <c r="N20" s="210">
        <v>896.053757911351</v>
      </c>
      <c r="O20" s="210">
        <v>892.93610872750321</v>
      </c>
      <c r="P20" s="210">
        <v>883.29933272456162</v>
      </c>
      <c r="Q20" s="210">
        <v>878.56882903980954</v>
      </c>
      <c r="R20" s="210">
        <v>870.46902980644484</v>
      </c>
      <c r="S20" s="210">
        <v>859.95842350598014</v>
      </c>
      <c r="T20" s="210">
        <v>861.85607852614703</v>
      </c>
      <c r="U20" s="210">
        <v>859.4562349619531</v>
      </c>
      <c r="V20" s="210">
        <v>857.30980881431924</v>
      </c>
      <c r="W20" s="210">
        <v>864.11903487155803</v>
      </c>
      <c r="X20" s="210">
        <v>868.5978017920612</v>
      </c>
      <c r="Y20" s="210">
        <v>862.60929670205167</v>
      </c>
      <c r="Z20" s="210">
        <v>876.88867793385202</v>
      </c>
      <c r="AA20" s="210">
        <v>877.86922779817894</v>
      </c>
      <c r="AB20" s="210">
        <v>878.49377760000004</v>
      </c>
      <c r="AC20" s="210">
        <v>859.03123440000002</v>
      </c>
      <c r="AD20" s="210">
        <v>859.03123440000002</v>
      </c>
    </row>
    <row r="21" spans="1:30" ht="15">
      <c r="A21" s="203" t="s">
        <v>166</v>
      </c>
      <c r="B21" s="201"/>
      <c r="C21" s="210">
        <v>0</v>
      </c>
      <c r="D21" s="210">
        <v>0</v>
      </c>
      <c r="E21" s="210">
        <v>0</v>
      </c>
      <c r="F21" s="210">
        <v>0</v>
      </c>
      <c r="G21" s="210">
        <v>0</v>
      </c>
      <c r="H21" s="210">
        <v>0</v>
      </c>
      <c r="I21" s="210">
        <v>0</v>
      </c>
      <c r="J21" s="210">
        <v>1365.6069015635662</v>
      </c>
      <c r="K21" s="210">
        <v>3272.3033301617534</v>
      </c>
      <c r="L21" s="210">
        <v>3847.7477478017463</v>
      </c>
      <c r="M21" s="210">
        <v>3959.4011422692074</v>
      </c>
      <c r="N21" s="210">
        <v>4380.2485521850231</v>
      </c>
      <c r="O21" s="210">
        <v>5032.9914736871051</v>
      </c>
      <c r="P21" s="210">
        <v>5617.0246139784422</v>
      </c>
      <c r="Q21" s="210">
        <v>5906.4471831229957</v>
      </c>
      <c r="R21" s="210">
        <v>6106.1712968551928</v>
      </c>
      <c r="S21" s="210">
        <v>6276.9094113222018</v>
      </c>
      <c r="T21" s="210">
        <v>6445.56</v>
      </c>
      <c r="U21" s="210">
        <v>10562.624248</v>
      </c>
      <c r="V21" s="210">
        <v>16396.676705728001</v>
      </c>
      <c r="W21" s="210">
        <v>19134.984511367711</v>
      </c>
      <c r="X21" s="210">
        <v>18354.7</v>
      </c>
      <c r="Y21" s="210">
        <v>16762.2</v>
      </c>
      <c r="Z21" s="210">
        <v>16807.7</v>
      </c>
      <c r="AA21" s="210">
        <v>16398.2</v>
      </c>
      <c r="AB21" s="210">
        <v>15624.7</v>
      </c>
      <c r="AC21" s="210">
        <v>15206.1</v>
      </c>
      <c r="AD21" s="210">
        <v>15460.9</v>
      </c>
    </row>
    <row r="22" spans="1:30" s="125" customFormat="1" ht="15">
      <c r="A22" s="201" t="s">
        <v>452</v>
      </c>
      <c r="B22" s="201"/>
      <c r="C22" s="202">
        <v>14383.041884365908</v>
      </c>
      <c r="D22" s="202">
        <v>16112.952605717255</v>
      </c>
      <c r="E22" s="202">
        <v>16987.340399357265</v>
      </c>
      <c r="F22" s="202">
        <v>19611.595847202072</v>
      </c>
      <c r="G22" s="202">
        <v>23272.407724196946</v>
      </c>
      <c r="H22" s="202">
        <v>25722.38430466345</v>
      </c>
      <c r="I22" s="202">
        <v>27823.471358108622</v>
      </c>
      <c r="J22" s="202">
        <v>31080.283101517547</v>
      </c>
      <c r="K22" s="202">
        <v>34650.438955511607</v>
      </c>
      <c r="L22" s="202">
        <v>36079.727859449704</v>
      </c>
      <c r="M22" s="202">
        <v>38298.281334926898</v>
      </c>
      <c r="N22" s="202">
        <v>43315.019088698769</v>
      </c>
      <c r="O22" s="202">
        <v>49382.674266281356</v>
      </c>
      <c r="P22" s="202">
        <v>55834.934184456601</v>
      </c>
      <c r="Q22" s="202">
        <v>60175.817714162804</v>
      </c>
      <c r="R22" s="202">
        <v>62152.823135144085</v>
      </c>
      <c r="S22" s="202">
        <v>63586.16875082819</v>
      </c>
      <c r="T22" s="202">
        <v>69737.992992526153</v>
      </c>
      <c r="U22" s="202">
        <v>92104.701553933497</v>
      </c>
      <c r="V22" s="202">
        <v>123548.95101579046</v>
      </c>
      <c r="W22" s="202">
        <v>137206.48494042864</v>
      </c>
      <c r="X22" s="202">
        <v>133817.41860183043</v>
      </c>
      <c r="Y22" s="202">
        <v>128661.12797075907</v>
      </c>
      <c r="Z22" s="202">
        <v>126023.55009397093</v>
      </c>
      <c r="AA22" s="202">
        <v>121711.21598089146</v>
      </c>
      <c r="AB22" s="202">
        <v>116365.5305576089</v>
      </c>
      <c r="AC22" s="202">
        <v>111752.76189799467</v>
      </c>
      <c r="AD22" s="202">
        <v>112260.46036733573</v>
      </c>
    </row>
    <row r="23" spans="1:30" ht="15">
      <c r="A23" s="201"/>
      <c r="B23" s="201"/>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row>
    <row r="24" spans="1:30" ht="15">
      <c r="A24" s="117" t="s">
        <v>453</v>
      </c>
      <c r="B24" s="201"/>
      <c r="C24" s="210">
        <v>1837.2075504088259</v>
      </c>
      <c r="D24" s="210">
        <v>1898.9961835895588</v>
      </c>
      <c r="E24" s="210">
        <v>2102.5106726982062</v>
      </c>
      <c r="F24" s="210">
        <v>2401.2263998090407</v>
      </c>
      <c r="G24" s="210">
        <v>2767.3335245506255</v>
      </c>
      <c r="H24" s="210">
        <v>2842.0741211527079</v>
      </c>
      <c r="I24" s="210">
        <v>3013.4746687500001</v>
      </c>
      <c r="J24" s="210">
        <v>3304.5031694999998</v>
      </c>
      <c r="K24" s="210">
        <v>3594.0868499249996</v>
      </c>
      <c r="L24" s="210">
        <v>4046.2897273499998</v>
      </c>
      <c r="M24" s="210">
        <v>4563.8299336499995</v>
      </c>
      <c r="N24" s="210">
        <v>5012.0059469999997</v>
      </c>
      <c r="O24" s="210">
        <v>5639.155777125</v>
      </c>
      <c r="P24" s="210">
        <v>6012.2560348499992</v>
      </c>
      <c r="Q24" s="210">
        <v>6514.6459746709606</v>
      </c>
      <c r="R24" s="210">
        <v>6864.2362652816746</v>
      </c>
      <c r="S24" s="210">
        <v>7448.6061678050492</v>
      </c>
      <c r="T24" s="210">
        <v>7894.3915225281598</v>
      </c>
      <c r="U24" s="210">
        <v>8458.5189207617132</v>
      </c>
      <c r="V24" s="210">
        <v>8752.3126314302117</v>
      </c>
      <c r="W24" s="210">
        <v>9120.0640125651025</v>
      </c>
      <c r="X24" s="210">
        <v>9250.898668378959</v>
      </c>
      <c r="Y24" s="210">
        <v>9411.7818465158962</v>
      </c>
      <c r="Z24" s="210">
        <v>9720.9238389229922</v>
      </c>
      <c r="AA24" s="210">
        <v>10245.28715339163</v>
      </c>
      <c r="AB24" s="210">
        <v>10440.8931361623</v>
      </c>
      <c r="AC24" s="210">
        <v>10684.375507499401</v>
      </c>
      <c r="AD24" s="210">
        <v>10868.141065455826</v>
      </c>
    </row>
    <row r="25" spans="1:30" ht="14.25">
      <c r="A25" s="117" t="s">
        <v>454</v>
      </c>
      <c r="B25" s="117"/>
      <c r="C25" s="210">
        <v>4869.5288293783824</v>
      </c>
      <c r="D25" s="210">
        <v>5632.1304078780968</v>
      </c>
      <c r="E25" s="210">
        <v>6299.4067890653459</v>
      </c>
      <c r="F25" s="210">
        <v>6956.1</v>
      </c>
      <c r="G25" s="210">
        <v>7523.26</v>
      </c>
      <c r="H25" s="210">
        <v>8042.3746552118619</v>
      </c>
      <c r="I25" s="210">
        <v>8679.1</v>
      </c>
      <c r="J25" s="210">
        <v>9372.1</v>
      </c>
      <c r="K25" s="210">
        <v>10333.15</v>
      </c>
      <c r="L25" s="210">
        <v>11405.95</v>
      </c>
      <c r="M25" s="210">
        <v>12098.8</v>
      </c>
      <c r="N25" s="210">
        <v>12721.94</v>
      </c>
      <c r="O25" s="210">
        <v>13545.22</v>
      </c>
      <c r="P25" s="210">
        <v>15461.235798454632</v>
      </c>
      <c r="Q25" s="210">
        <v>16819.84206889378</v>
      </c>
      <c r="R25" s="210">
        <v>18481.332067351566</v>
      </c>
      <c r="S25" s="210">
        <v>20271.037070762868</v>
      </c>
      <c r="T25" s="210">
        <v>22075.819784135874</v>
      </c>
      <c r="U25" s="210">
        <v>24603.241822370033</v>
      </c>
      <c r="V25" s="210">
        <v>27330.211932257218</v>
      </c>
      <c r="W25" s="210">
        <v>30003.695487981229</v>
      </c>
      <c r="X25" s="210">
        <v>32746.700570910551</v>
      </c>
      <c r="Y25" s="210">
        <v>35863.080920698143</v>
      </c>
      <c r="Z25" s="210">
        <v>38588.914160880282</v>
      </c>
      <c r="AA25" s="210">
        <v>41683.738378869806</v>
      </c>
      <c r="AB25" s="210">
        <v>44329.223010289999</v>
      </c>
      <c r="AC25" s="210">
        <v>46457.025714783922</v>
      </c>
      <c r="AD25" s="210">
        <v>48686.962949093555</v>
      </c>
    </row>
    <row r="26" spans="1:30" ht="14.25">
      <c r="A26" s="117" t="s">
        <v>455</v>
      </c>
      <c r="B26" s="117"/>
      <c r="C26" s="210">
        <v>1569.7464004623739</v>
      </c>
      <c r="D26" s="210">
        <v>1880.5872718410619</v>
      </c>
      <c r="E26" s="210">
        <v>2183.6571214352825</v>
      </c>
      <c r="F26" s="210">
        <v>2087.3353064168118</v>
      </c>
      <c r="G26" s="210">
        <v>1995.2371874448575</v>
      </c>
      <c r="H26" s="210">
        <v>1907.1788394901357</v>
      </c>
      <c r="I26" s="210">
        <v>2231.04</v>
      </c>
      <c r="J26" s="210">
        <v>2614.08</v>
      </c>
      <c r="K26" s="210">
        <v>3057.6</v>
      </c>
      <c r="L26" s="210">
        <v>3581.76</v>
      </c>
      <c r="M26" s="210">
        <v>3992.9198400000005</v>
      </c>
      <c r="N26" s="210">
        <v>4443.8378886048013</v>
      </c>
      <c r="O26" s="210">
        <v>4950.1795925889164</v>
      </c>
      <c r="P26" s="210">
        <v>5468.4830166397969</v>
      </c>
      <c r="Q26" s="210">
        <v>5851.9626418059133</v>
      </c>
      <c r="R26" s="210">
        <v>6256.8762068263686</v>
      </c>
      <c r="S26" s="210">
        <v>6683.3228804265163</v>
      </c>
      <c r="T26" s="210">
        <v>7105.7952302572785</v>
      </c>
      <c r="U26" s="210">
        <v>7846.6217165394373</v>
      </c>
      <c r="V26" s="210">
        <v>8032.5967968115556</v>
      </c>
      <c r="W26" s="210">
        <v>8773.3862662236279</v>
      </c>
      <c r="X26" s="210">
        <v>9504.9980870400159</v>
      </c>
      <c r="Y26" s="210">
        <v>9970.8037065645804</v>
      </c>
      <c r="Z26" s="210">
        <v>10461.046413080136</v>
      </c>
      <c r="AA26" s="210">
        <v>10976.834118169501</v>
      </c>
      <c r="AB26" s="210">
        <v>11523.602999999999</v>
      </c>
      <c r="AC26" s="210">
        <v>11814.114</v>
      </c>
      <c r="AD26" s="210">
        <v>12320.646000000001</v>
      </c>
    </row>
    <row r="27" spans="1:30" ht="15">
      <c r="A27" s="201" t="s">
        <v>456</v>
      </c>
      <c r="B27" s="201"/>
      <c r="C27" s="202">
        <v>22659.524664615488</v>
      </c>
      <c r="D27" s="202">
        <v>25524.666469025971</v>
      </c>
      <c r="E27" s="202">
        <v>27572.914982556096</v>
      </c>
      <c r="F27" s="202">
        <v>31056.257553427924</v>
      </c>
      <c r="G27" s="202">
        <v>35558.238436192427</v>
      </c>
      <c r="H27" s="202">
        <v>38514.011920518162</v>
      </c>
      <c r="I27" s="202">
        <v>41747.086026858626</v>
      </c>
      <c r="J27" s="202">
        <v>46370.966271017547</v>
      </c>
      <c r="K27" s="202">
        <v>51635.275805436606</v>
      </c>
      <c r="L27" s="202">
        <v>55113.727586799701</v>
      </c>
      <c r="M27" s="202">
        <v>58953.831108576895</v>
      </c>
      <c r="N27" s="202">
        <v>65492.802924303571</v>
      </c>
      <c r="O27" s="202">
        <v>73517.229635995274</v>
      </c>
      <c r="P27" s="202">
        <v>82776.909034401033</v>
      </c>
      <c r="Q27" s="202">
        <v>89362.268399533466</v>
      </c>
      <c r="R27" s="202">
        <v>93755.267674603703</v>
      </c>
      <c r="S27" s="202">
        <v>97989.134869822621</v>
      </c>
      <c r="T27" s="202">
        <v>106813.99952944748</v>
      </c>
      <c r="U27" s="202">
        <v>133013.08401360468</v>
      </c>
      <c r="V27" s="202">
        <v>167664.07237628946</v>
      </c>
      <c r="W27" s="202">
        <v>185103.63070719858</v>
      </c>
      <c r="X27" s="202">
        <v>185320.01592815996</v>
      </c>
      <c r="Y27" s="202">
        <v>183906.79444453772</v>
      </c>
      <c r="Z27" s="202">
        <v>184794.43450685433</v>
      </c>
      <c r="AA27" s="202">
        <v>184617.0756313224</v>
      </c>
      <c r="AB27" s="202">
        <v>182659.24970406119</v>
      </c>
      <c r="AC27" s="202">
        <v>180708.27712027798</v>
      </c>
      <c r="AD27" s="202">
        <v>184136.21038188512</v>
      </c>
    </row>
    <row r="28" spans="1:30" ht="15">
      <c r="A28" s="201" t="s">
        <v>2</v>
      </c>
      <c r="B28" s="201"/>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row>
    <row r="29" spans="1:30" ht="15">
      <c r="A29" s="117" t="s">
        <v>457</v>
      </c>
      <c r="B29" s="201"/>
      <c r="C29" s="118">
        <v>0</v>
      </c>
      <c r="D29" s="118">
        <v>0</v>
      </c>
      <c r="E29" s="118">
        <v>0</v>
      </c>
      <c r="F29" s="118">
        <v>0</v>
      </c>
      <c r="G29" s="118">
        <v>0</v>
      </c>
      <c r="H29" s="118">
        <v>480.50846495599859</v>
      </c>
      <c r="I29" s="118">
        <v>763.88885486023537</v>
      </c>
      <c r="J29" s="118">
        <v>1070.3643706876649</v>
      </c>
      <c r="K29" s="118">
        <v>1534.0397383794591</v>
      </c>
      <c r="L29" s="118">
        <v>3380.2664012966616</v>
      </c>
      <c r="M29" s="118">
        <v>3766.5097225251016</v>
      </c>
      <c r="N29" s="118">
        <v>4589.171046225918</v>
      </c>
      <c r="O29" s="118">
        <v>6020.1281498701483</v>
      </c>
      <c r="P29" s="118">
        <v>8384.9291022062152</v>
      </c>
      <c r="Q29" s="118">
        <v>10947.300621355851</v>
      </c>
      <c r="R29" s="118">
        <v>13768.310429478248</v>
      </c>
      <c r="S29" s="118">
        <v>16846.186043894864</v>
      </c>
      <c r="T29" s="118">
        <v>19205.774501176573</v>
      </c>
      <c r="U29" s="118">
        <v>9907.9997829680888</v>
      </c>
      <c r="V29" s="118">
        <v>6888.7807177898212</v>
      </c>
      <c r="W29" s="118">
        <v>6553.2047909501816</v>
      </c>
      <c r="X29" s="118">
        <v>7154.07</v>
      </c>
      <c r="Y29" s="118">
        <v>7920.24</v>
      </c>
      <c r="Z29" s="118">
        <v>8242.6049999999996</v>
      </c>
      <c r="AA29" s="118">
        <v>8841.7890000000007</v>
      </c>
      <c r="AB29" s="118">
        <v>8923.92</v>
      </c>
      <c r="AC29" s="118">
        <v>9616.2000000000007</v>
      </c>
      <c r="AD29" s="118">
        <v>10343.719999999999</v>
      </c>
    </row>
    <row r="30" spans="1:30" ht="15">
      <c r="A30" s="117"/>
      <c r="B30" s="201"/>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spans="1:30" ht="15">
      <c r="A31" s="120" t="s">
        <v>458</v>
      </c>
      <c r="B31" s="343"/>
      <c r="C31" s="121">
        <v>22659.524664615488</v>
      </c>
      <c r="D31" s="121">
        <v>25524.666469025971</v>
      </c>
      <c r="E31" s="121">
        <v>27572.914982556096</v>
      </c>
      <c r="F31" s="121">
        <v>31056.257553427924</v>
      </c>
      <c r="G31" s="121">
        <v>35558.238436192427</v>
      </c>
      <c r="H31" s="121">
        <v>38994.520385474163</v>
      </c>
      <c r="I31" s="121">
        <v>42510.974881718859</v>
      </c>
      <c r="J31" s="121">
        <v>47441.330641705215</v>
      </c>
      <c r="K31" s="121">
        <v>53169.315543816068</v>
      </c>
      <c r="L31" s="121">
        <v>58493.993988096365</v>
      </c>
      <c r="M31" s="121">
        <v>62720.340831101996</v>
      </c>
      <c r="N31" s="121">
        <v>70081.973970529478</v>
      </c>
      <c r="O31" s="121">
        <v>79537.357785865432</v>
      </c>
      <c r="P31" s="121">
        <v>91161.838136607257</v>
      </c>
      <c r="Q31" s="121">
        <v>100309.56902088932</v>
      </c>
      <c r="R31" s="121">
        <v>107523.57810408196</v>
      </c>
      <c r="S31" s="121">
        <v>114835.32091371749</v>
      </c>
      <c r="T31" s="121">
        <v>126019.77403062404</v>
      </c>
      <c r="U31" s="121">
        <v>142921.08379657278</v>
      </c>
      <c r="V31" s="121">
        <v>174552.8530940793</v>
      </c>
      <c r="W31" s="121">
        <v>191656.83549814875</v>
      </c>
      <c r="X31" s="121">
        <v>192474.08592815997</v>
      </c>
      <c r="Y31" s="121">
        <v>191827.03444453771</v>
      </c>
      <c r="Z31" s="121">
        <v>193037.03950685434</v>
      </c>
      <c r="AA31" s="121">
        <v>193458.86463132239</v>
      </c>
      <c r="AB31" s="121">
        <v>191583.16970406121</v>
      </c>
      <c r="AC31" s="121">
        <v>190324.477120278</v>
      </c>
      <c r="AD31" s="121">
        <v>194479.93038188512</v>
      </c>
    </row>
    <row r="32" spans="1:30" ht="15">
      <c r="A32" s="201"/>
      <c r="B32" s="117"/>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row>
    <row r="33" spans="1:28" ht="14.25">
      <c r="A33" s="598" t="s">
        <v>784</v>
      </c>
      <c r="B33" s="117"/>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c r="AA33" s="202"/>
      <c r="AB33" s="202"/>
    </row>
    <row r="34" spans="1:28" ht="38.25" customHeight="1">
      <c r="A34" s="598" t="s">
        <v>785</v>
      </c>
    </row>
    <row r="35" spans="1:28" ht="49.5" customHeight="1">
      <c r="A35" s="598" t="s">
        <v>537</v>
      </c>
    </row>
    <row r="76" s="125" customFormat="1"/>
  </sheetData>
  <pageMargins left="0.75" right="0.75" top="1" bottom="1" header="0.5" footer="0.5"/>
  <pageSetup orientation="portrait" horizontalDpi="4294967292" verticalDpi="429496729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85309-3843-4AEC-91D1-767674AE5134}">
  <sheetPr>
    <tabColor rgb="FFC00000"/>
  </sheetPr>
  <dimension ref="A1:G14"/>
  <sheetViews>
    <sheetView workbookViewId="0">
      <selection activeCell="M15" sqref="M15"/>
    </sheetView>
  </sheetViews>
  <sheetFormatPr defaultRowHeight="12.75"/>
  <cols>
    <col min="1" max="1" width="20" style="63" customWidth="1"/>
    <col min="2" max="2" width="11.140625" style="63" customWidth="1"/>
    <col min="3" max="3" width="9.140625" style="83" customWidth="1"/>
    <col min="4" max="4" width="10.140625" style="83" customWidth="1"/>
    <col min="5" max="5" width="10.42578125" style="83" customWidth="1"/>
    <col min="6" max="6" width="11.42578125" style="83" customWidth="1"/>
    <col min="7" max="7" width="10" style="83" customWidth="1"/>
    <col min="8" max="256" width="9.140625" style="63"/>
    <col min="257" max="257" width="20" style="63" customWidth="1"/>
    <col min="258" max="258" width="11.140625" style="63" customWidth="1"/>
    <col min="259" max="259" width="9.140625" style="63" customWidth="1"/>
    <col min="260" max="260" width="10.140625" style="63" customWidth="1"/>
    <col min="261" max="261" width="10.42578125" style="63" customWidth="1"/>
    <col min="262" max="262" width="11.42578125" style="63" customWidth="1"/>
    <col min="263" max="263" width="10" style="63" customWidth="1"/>
    <col min="264" max="512" width="9.140625" style="63"/>
    <col min="513" max="513" width="20" style="63" customWidth="1"/>
    <col min="514" max="514" width="11.140625" style="63" customWidth="1"/>
    <col min="515" max="515" width="9.140625" style="63" customWidth="1"/>
    <col min="516" max="516" width="10.140625" style="63" customWidth="1"/>
    <col min="517" max="517" width="10.42578125" style="63" customWidth="1"/>
    <col min="518" max="518" width="11.42578125" style="63" customWidth="1"/>
    <col min="519" max="519" width="10" style="63" customWidth="1"/>
    <col min="520" max="768" width="9.140625" style="63"/>
    <col min="769" max="769" width="20" style="63" customWidth="1"/>
    <col min="770" max="770" width="11.140625" style="63" customWidth="1"/>
    <col min="771" max="771" width="9.140625" style="63" customWidth="1"/>
    <col min="772" max="772" width="10.140625" style="63" customWidth="1"/>
    <col min="773" max="773" width="10.42578125" style="63" customWidth="1"/>
    <col min="774" max="774" width="11.42578125" style="63" customWidth="1"/>
    <col min="775" max="775" width="10" style="63" customWidth="1"/>
    <col min="776" max="1024" width="9.140625" style="63"/>
    <col min="1025" max="1025" width="20" style="63" customWidth="1"/>
    <col min="1026" max="1026" width="11.140625" style="63" customWidth="1"/>
    <col min="1027" max="1027" width="9.140625" style="63" customWidth="1"/>
    <col min="1028" max="1028" width="10.140625" style="63" customWidth="1"/>
    <col min="1029" max="1029" width="10.42578125" style="63" customWidth="1"/>
    <col min="1030" max="1030" width="11.42578125" style="63" customWidth="1"/>
    <col min="1031" max="1031" width="10" style="63" customWidth="1"/>
    <col min="1032" max="1280" width="9.140625" style="63"/>
    <col min="1281" max="1281" width="20" style="63" customWidth="1"/>
    <col min="1282" max="1282" width="11.140625" style="63" customWidth="1"/>
    <col min="1283" max="1283" width="9.140625" style="63" customWidth="1"/>
    <col min="1284" max="1284" width="10.140625" style="63" customWidth="1"/>
    <col min="1285" max="1285" width="10.42578125" style="63" customWidth="1"/>
    <col min="1286" max="1286" width="11.42578125" style="63" customWidth="1"/>
    <col min="1287" max="1287" width="10" style="63" customWidth="1"/>
    <col min="1288" max="1536" width="9.140625" style="63"/>
    <col min="1537" max="1537" width="20" style="63" customWidth="1"/>
    <col min="1538" max="1538" width="11.140625" style="63" customWidth="1"/>
    <col min="1539" max="1539" width="9.140625" style="63" customWidth="1"/>
    <col min="1540" max="1540" width="10.140625" style="63" customWidth="1"/>
    <col min="1541" max="1541" width="10.42578125" style="63" customWidth="1"/>
    <col min="1542" max="1542" width="11.42578125" style="63" customWidth="1"/>
    <col min="1543" max="1543" width="10" style="63" customWidth="1"/>
    <col min="1544" max="1792" width="9.140625" style="63"/>
    <col min="1793" max="1793" width="20" style="63" customWidth="1"/>
    <col min="1794" max="1794" width="11.140625" style="63" customWidth="1"/>
    <col min="1795" max="1795" width="9.140625" style="63" customWidth="1"/>
    <col min="1796" max="1796" width="10.140625" style="63" customWidth="1"/>
    <col min="1797" max="1797" width="10.42578125" style="63" customWidth="1"/>
    <col min="1798" max="1798" width="11.42578125" style="63" customWidth="1"/>
    <col min="1799" max="1799" width="10" style="63" customWidth="1"/>
    <col min="1800" max="2048" width="9.140625" style="63"/>
    <col min="2049" max="2049" width="20" style="63" customWidth="1"/>
    <col min="2050" max="2050" width="11.140625" style="63" customWidth="1"/>
    <col min="2051" max="2051" width="9.140625" style="63" customWidth="1"/>
    <col min="2052" max="2052" width="10.140625" style="63" customWidth="1"/>
    <col min="2053" max="2053" width="10.42578125" style="63" customWidth="1"/>
    <col min="2054" max="2054" width="11.42578125" style="63" customWidth="1"/>
    <col min="2055" max="2055" width="10" style="63" customWidth="1"/>
    <col min="2056" max="2304" width="9.140625" style="63"/>
    <col min="2305" max="2305" width="20" style="63" customWidth="1"/>
    <col min="2306" max="2306" width="11.140625" style="63" customWidth="1"/>
    <col min="2307" max="2307" width="9.140625" style="63" customWidth="1"/>
    <col min="2308" max="2308" width="10.140625" style="63" customWidth="1"/>
    <col min="2309" max="2309" width="10.42578125" style="63" customWidth="1"/>
    <col min="2310" max="2310" width="11.42578125" style="63" customWidth="1"/>
    <col min="2311" max="2311" width="10" style="63" customWidth="1"/>
    <col min="2312" max="2560" width="9.140625" style="63"/>
    <col min="2561" max="2561" width="20" style="63" customWidth="1"/>
    <col min="2562" max="2562" width="11.140625" style="63" customWidth="1"/>
    <col min="2563" max="2563" width="9.140625" style="63" customWidth="1"/>
    <col min="2564" max="2564" width="10.140625" style="63" customWidth="1"/>
    <col min="2565" max="2565" width="10.42578125" style="63" customWidth="1"/>
    <col min="2566" max="2566" width="11.42578125" style="63" customWidth="1"/>
    <col min="2567" max="2567" width="10" style="63" customWidth="1"/>
    <col min="2568" max="2816" width="9.140625" style="63"/>
    <col min="2817" max="2817" width="20" style="63" customWidth="1"/>
    <col min="2818" max="2818" width="11.140625" style="63" customWidth="1"/>
    <col min="2819" max="2819" width="9.140625" style="63" customWidth="1"/>
    <col min="2820" max="2820" width="10.140625" style="63" customWidth="1"/>
    <col min="2821" max="2821" width="10.42578125" style="63" customWidth="1"/>
    <col min="2822" max="2822" width="11.42578125" style="63" customWidth="1"/>
    <col min="2823" max="2823" width="10" style="63" customWidth="1"/>
    <col min="2824" max="3072" width="9.140625" style="63"/>
    <col min="3073" max="3073" width="20" style="63" customWidth="1"/>
    <col min="3074" max="3074" width="11.140625" style="63" customWidth="1"/>
    <col min="3075" max="3075" width="9.140625" style="63" customWidth="1"/>
    <col min="3076" max="3076" width="10.140625" style="63" customWidth="1"/>
    <col min="3077" max="3077" width="10.42578125" style="63" customWidth="1"/>
    <col min="3078" max="3078" width="11.42578125" style="63" customWidth="1"/>
    <col min="3079" max="3079" width="10" style="63" customWidth="1"/>
    <col min="3080" max="3328" width="9.140625" style="63"/>
    <col min="3329" max="3329" width="20" style="63" customWidth="1"/>
    <col min="3330" max="3330" width="11.140625" style="63" customWidth="1"/>
    <col min="3331" max="3331" width="9.140625" style="63" customWidth="1"/>
    <col min="3332" max="3332" width="10.140625" style="63" customWidth="1"/>
    <col min="3333" max="3333" width="10.42578125" style="63" customWidth="1"/>
    <col min="3334" max="3334" width="11.42578125" style="63" customWidth="1"/>
    <col min="3335" max="3335" width="10" style="63" customWidth="1"/>
    <col min="3336" max="3584" width="9.140625" style="63"/>
    <col min="3585" max="3585" width="20" style="63" customWidth="1"/>
    <col min="3586" max="3586" width="11.140625" style="63" customWidth="1"/>
    <col min="3587" max="3587" width="9.140625" style="63" customWidth="1"/>
    <col min="3588" max="3588" width="10.140625" style="63" customWidth="1"/>
    <col min="3589" max="3589" width="10.42578125" style="63" customWidth="1"/>
    <col min="3590" max="3590" width="11.42578125" style="63" customWidth="1"/>
    <col min="3591" max="3591" width="10" style="63" customWidth="1"/>
    <col min="3592" max="3840" width="9.140625" style="63"/>
    <col min="3841" max="3841" width="20" style="63" customWidth="1"/>
    <col min="3842" max="3842" width="11.140625" style="63" customWidth="1"/>
    <col min="3843" max="3843" width="9.140625" style="63" customWidth="1"/>
    <col min="3844" max="3844" width="10.140625" style="63" customWidth="1"/>
    <col min="3845" max="3845" width="10.42578125" style="63" customWidth="1"/>
    <col min="3846" max="3846" width="11.42578125" style="63" customWidth="1"/>
    <col min="3847" max="3847" width="10" style="63" customWidth="1"/>
    <col min="3848" max="4096" width="9.140625" style="63"/>
    <col min="4097" max="4097" width="20" style="63" customWidth="1"/>
    <col min="4098" max="4098" width="11.140625" style="63" customWidth="1"/>
    <col min="4099" max="4099" width="9.140625" style="63" customWidth="1"/>
    <col min="4100" max="4100" width="10.140625" style="63" customWidth="1"/>
    <col min="4101" max="4101" width="10.42578125" style="63" customWidth="1"/>
    <col min="4102" max="4102" width="11.42578125" style="63" customWidth="1"/>
    <col min="4103" max="4103" width="10" style="63" customWidth="1"/>
    <col min="4104" max="4352" width="9.140625" style="63"/>
    <col min="4353" max="4353" width="20" style="63" customWidth="1"/>
    <col min="4354" max="4354" width="11.140625" style="63" customWidth="1"/>
    <col min="4355" max="4355" width="9.140625" style="63" customWidth="1"/>
    <col min="4356" max="4356" width="10.140625" style="63" customWidth="1"/>
    <col min="4357" max="4357" width="10.42578125" style="63" customWidth="1"/>
    <col min="4358" max="4358" width="11.42578125" style="63" customWidth="1"/>
    <col min="4359" max="4359" width="10" style="63" customWidth="1"/>
    <col min="4360" max="4608" width="9.140625" style="63"/>
    <col min="4609" max="4609" width="20" style="63" customWidth="1"/>
    <col min="4610" max="4610" width="11.140625" style="63" customWidth="1"/>
    <col min="4611" max="4611" width="9.140625" style="63" customWidth="1"/>
    <col min="4612" max="4612" width="10.140625" style="63" customWidth="1"/>
    <col min="4613" max="4613" width="10.42578125" style="63" customWidth="1"/>
    <col min="4614" max="4614" width="11.42578125" style="63" customWidth="1"/>
    <col min="4615" max="4615" width="10" style="63" customWidth="1"/>
    <col min="4616" max="4864" width="9.140625" style="63"/>
    <col min="4865" max="4865" width="20" style="63" customWidth="1"/>
    <col min="4866" max="4866" width="11.140625" style="63" customWidth="1"/>
    <col min="4867" max="4867" width="9.140625" style="63" customWidth="1"/>
    <col min="4868" max="4868" width="10.140625" style="63" customWidth="1"/>
    <col min="4869" max="4869" width="10.42578125" style="63" customWidth="1"/>
    <col min="4870" max="4870" width="11.42578125" style="63" customWidth="1"/>
    <col min="4871" max="4871" width="10" style="63" customWidth="1"/>
    <col min="4872" max="5120" width="9.140625" style="63"/>
    <col min="5121" max="5121" width="20" style="63" customWidth="1"/>
    <col min="5122" max="5122" width="11.140625" style="63" customWidth="1"/>
    <col min="5123" max="5123" width="9.140625" style="63" customWidth="1"/>
    <col min="5124" max="5124" width="10.140625" style="63" customWidth="1"/>
    <col min="5125" max="5125" width="10.42578125" style="63" customWidth="1"/>
    <col min="5126" max="5126" width="11.42578125" style="63" customWidth="1"/>
    <col min="5127" max="5127" width="10" style="63" customWidth="1"/>
    <col min="5128" max="5376" width="9.140625" style="63"/>
    <col min="5377" max="5377" width="20" style="63" customWidth="1"/>
    <col min="5378" max="5378" width="11.140625" style="63" customWidth="1"/>
    <col min="5379" max="5379" width="9.140625" style="63" customWidth="1"/>
    <col min="5380" max="5380" width="10.140625" style="63" customWidth="1"/>
    <col min="5381" max="5381" width="10.42578125" style="63" customWidth="1"/>
    <col min="5382" max="5382" width="11.42578125" style="63" customWidth="1"/>
    <col min="5383" max="5383" width="10" style="63" customWidth="1"/>
    <col min="5384" max="5632" width="9.140625" style="63"/>
    <col min="5633" max="5633" width="20" style="63" customWidth="1"/>
    <col min="5634" max="5634" width="11.140625" style="63" customWidth="1"/>
    <col min="5635" max="5635" width="9.140625" style="63" customWidth="1"/>
    <col min="5636" max="5636" width="10.140625" style="63" customWidth="1"/>
    <col min="5637" max="5637" width="10.42578125" style="63" customWidth="1"/>
    <col min="5638" max="5638" width="11.42578125" style="63" customWidth="1"/>
    <col min="5639" max="5639" width="10" style="63" customWidth="1"/>
    <col min="5640" max="5888" width="9.140625" style="63"/>
    <col min="5889" max="5889" width="20" style="63" customWidth="1"/>
    <col min="5890" max="5890" width="11.140625" style="63" customWidth="1"/>
    <col min="5891" max="5891" width="9.140625" style="63" customWidth="1"/>
    <col min="5892" max="5892" width="10.140625" style="63" customWidth="1"/>
    <col min="5893" max="5893" width="10.42578125" style="63" customWidth="1"/>
    <col min="5894" max="5894" width="11.42578125" style="63" customWidth="1"/>
    <col min="5895" max="5895" width="10" style="63" customWidth="1"/>
    <col min="5896" max="6144" width="9.140625" style="63"/>
    <col min="6145" max="6145" width="20" style="63" customWidth="1"/>
    <col min="6146" max="6146" width="11.140625" style="63" customWidth="1"/>
    <col min="6147" max="6147" width="9.140625" style="63" customWidth="1"/>
    <col min="6148" max="6148" width="10.140625" style="63" customWidth="1"/>
    <col min="6149" max="6149" width="10.42578125" style="63" customWidth="1"/>
    <col min="6150" max="6150" width="11.42578125" style="63" customWidth="1"/>
    <col min="6151" max="6151" width="10" style="63" customWidth="1"/>
    <col min="6152" max="6400" width="9.140625" style="63"/>
    <col min="6401" max="6401" width="20" style="63" customWidth="1"/>
    <col min="6402" max="6402" width="11.140625" style="63" customWidth="1"/>
    <col min="6403" max="6403" width="9.140625" style="63" customWidth="1"/>
    <col min="6404" max="6404" width="10.140625" style="63" customWidth="1"/>
    <col min="6405" max="6405" width="10.42578125" style="63" customWidth="1"/>
    <col min="6406" max="6406" width="11.42578125" style="63" customWidth="1"/>
    <col min="6407" max="6407" width="10" style="63" customWidth="1"/>
    <col min="6408" max="6656" width="9.140625" style="63"/>
    <col min="6657" max="6657" width="20" style="63" customWidth="1"/>
    <col min="6658" max="6658" width="11.140625" style="63" customWidth="1"/>
    <col min="6659" max="6659" width="9.140625" style="63" customWidth="1"/>
    <col min="6660" max="6660" width="10.140625" style="63" customWidth="1"/>
    <col min="6661" max="6661" width="10.42578125" style="63" customWidth="1"/>
    <col min="6662" max="6662" width="11.42578125" style="63" customWidth="1"/>
    <col min="6663" max="6663" width="10" style="63" customWidth="1"/>
    <col min="6664" max="6912" width="9.140625" style="63"/>
    <col min="6913" max="6913" width="20" style="63" customWidth="1"/>
    <col min="6914" max="6914" width="11.140625" style="63" customWidth="1"/>
    <col min="6915" max="6915" width="9.140625" style="63" customWidth="1"/>
    <col min="6916" max="6916" width="10.140625" style="63" customWidth="1"/>
    <col min="6917" max="6917" width="10.42578125" style="63" customWidth="1"/>
    <col min="6918" max="6918" width="11.42578125" style="63" customWidth="1"/>
    <col min="6919" max="6919" width="10" style="63" customWidth="1"/>
    <col min="6920" max="7168" width="9.140625" style="63"/>
    <col min="7169" max="7169" width="20" style="63" customWidth="1"/>
    <col min="7170" max="7170" width="11.140625" style="63" customWidth="1"/>
    <col min="7171" max="7171" width="9.140625" style="63" customWidth="1"/>
    <col min="7172" max="7172" width="10.140625" style="63" customWidth="1"/>
    <col min="7173" max="7173" width="10.42578125" style="63" customWidth="1"/>
    <col min="7174" max="7174" width="11.42578125" style="63" customWidth="1"/>
    <col min="7175" max="7175" width="10" style="63" customWidth="1"/>
    <col min="7176" max="7424" width="9.140625" style="63"/>
    <col min="7425" max="7425" width="20" style="63" customWidth="1"/>
    <col min="7426" max="7426" width="11.140625" style="63" customWidth="1"/>
    <col min="7427" max="7427" width="9.140625" style="63" customWidth="1"/>
    <col min="7428" max="7428" width="10.140625" style="63" customWidth="1"/>
    <col min="7429" max="7429" width="10.42578125" style="63" customWidth="1"/>
    <col min="7430" max="7430" width="11.42578125" style="63" customWidth="1"/>
    <col min="7431" max="7431" width="10" style="63" customWidth="1"/>
    <col min="7432" max="7680" width="9.140625" style="63"/>
    <col min="7681" max="7681" width="20" style="63" customWidth="1"/>
    <col min="7682" max="7682" width="11.140625" style="63" customWidth="1"/>
    <col min="7683" max="7683" width="9.140625" style="63" customWidth="1"/>
    <col min="7684" max="7684" width="10.140625" style="63" customWidth="1"/>
    <col min="7685" max="7685" width="10.42578125" style="63" customWidth="1"/>
    <col min="7686" max="7686" width="11.42578125" style="63" customWidth="1"/>
    <col min="7687" max="7687" width="10" style="63" customWidth="1"/>
    <col min="7688" max="7936" width="9.140625" style="63"/>
    <col min="7937" max="7937" width="20" style="63" customWidth="1"/>
    <col min="7938" max="7938" width="11.140625" style="63" customWidth="1"/>
    <col min="7939" max="7939" width="9.140625" style="63" customWidth="1"/>
    <col min="7940" max="7940" width="10.140625" style="63" customWidth="1"/>
    <col min="7941" max="7941" width="10.42578125" style="63" customWidth="1"/>
    <col min="7942" max="7942" width="11.42578125" style="63" customWidth="1"/>
    <col min="7943" max="7943" width="10" style="63" customWidth="1"/>
    <col min="7944" max="8192" width="9.140625" style="63"/>
    <col min="8193" max="8193" width="20" style="63" customWidth="1"/>
    <col min="8194" max="8194" width="11.140625" style="63" customWidth="1"/>
    <col min="8195" max="8195" width="9.140625" style="63" customWidth="1"/>
    <col min="8196" max="8196" width="10.140625" style="63" customWidth="1"/>
    <col min="8197" max="8197" width="10.42578125" style="63" customWidth="1"/>
    <col min="8198" max="8198" width="11.42578125" style="63" customWidth="1"/>
    <col min="8199" max="8199" width="10" style="63" customWidth="1"/>
    <col min="8200" max="8448" width="9.140625" style="63"/>
    <col min="8449" max="8449" width="20" style="63" customWidth="1"/>
    <col min="8450" max="8450" width="11.140625" style="63" customWidth="1"/>
    <col min="8451" max="8451" width="9.140625" style="63" customWidth="1"/>
    <col min="8452" max="8452" width="10.140625" style="63" customWidth="1"/>
    <col min="8453" max="8453" width="10.42578125" style="63" customWidth="1"/>
    <col min="8454" max="8454" width="11.42578125" style="63" customWidth="1"/>
    <col min="8455" max="8455" width="10" style="63" customWidth="1"/>
    <col min="8456" max="8704" width="9.140625" style="63"/>
    <col min="8705" max="8705" width="20" style="63" customWidth="1"/>
    <col min="8706" max="8706" width="11.140625" style="63" customWidth="1"/>
    <col min="8707" max="8707" width="9.140625" style="63" customWidth="1"/>
    <col min="8708" max="8708" width="10.140625" style="63" customWidth="1"/>
    <col min="8709" max="8709" width="10.42578125" style="63" customWidth="1"/>
    <col min="8710" max="8710" width="11.42578125" style="63" customWidth="1"/>
    <col min="8711" max="8711" width="10" style="63" customWidth="1"/>
    <col min="8712" max="8960" width="9.140625" style="63"/>
    <col min="8961" max="8961" width="20" style="63" customWidth="1"/>
    <col min="8962" max="8962" width="11.140625" style="63" customWidth="1"/>
    <col min="8963" max="8963" width="9.140625" style="63" customWidth="1"/>
    <col min="8964" max="8964" width="10.140625" style="63" customWidth="1"/>
    <col min="8965" max="8965" width="10.42578125" style="63" customWidth="1"/>
    <col min="8966" max="8966" width="11.42578125" style="63" customWidth="1"/>
    <col min="8967" max="8967" width="10" style="63" customWidth="1"/>
    <col min="8968" max="9216" width="9.140625" style="63"/>
    <col min="9217" max="9217" width="20" style="63" customWidth="1"/>
    <col min="9218" max="9218" width="11.140625" style="63" customWidth="1"/>
    <col min="9219" max="9219" width="9.140625" style="63" customWidth="1"/>
    <col min="9220" max="9220" width="10.140625" style="63" customWidth="1"/>
    <col min="9221" max="9221" width="10.42578125" style="63" customWidth="1"/>
    <col min="9222" max="9222" width="11.42578125" style="63" customWidth="1"/>
    <col min="9223" max="9223" width="10" style="63" customWidth="1"/>
    <col min="9224" max="9472" width="9.140625" style="63"/>
    <col min="9473" max="9473" width="20" style="63" customWidth="1"/>
    <col min="9474" max="9474" width="11.140625" style="63" customWidth="1"/>
    <col min="9475" max="9475" width="9.140625" style="63" customWidth="1"/>
    <col min="9476" max="9476" width="10.140625" style="63" customWidth="1"/>
    <col min="9477" max="9477" width="10.42578125" style="63" customWidth="1"/>
    <col min="9478" max="9478" width="11.42578125" style="63" customWidth="1"/>
    <col min="9479" max="9479" width="10" style="63" customWidth="1"/>
    <col min="9480" max="9728" width="9.140625" style="63"/>
    <col min="9729" max="9729" width="20" style="63" customWidth="1"/>
    <col min="9730" max="9730" width="11.140625" style="63" customWidth="1"/>
    <col min="9731" max="9731" width="9.140625" style="63" customWidth="1"/>
    <col min="9732" max="9732" width="10.140625" style="63" customWidth="1"/>
    <col min="9733" max="9733" width="10.42578125" style="63" customWidth="1"/>
    <col min="9734" max="9734" width="11.42578125" style="63" customWidth="1"/>
    <col min="9735" max="9735" width="10" style="63" customWidth="1"/>
    <col min="9736" max="9984" width="9.140625" style="63"/>
    <col min="9985" max="9985" width="20" style="63" customWidth="1"/>
    <col min="9986" max="9986" width="11.140625" style="63" customWidth="1"/>
    <col min="9987" max="9987" width="9.140625" style="63" customWidth="1"/>
    <col min="9988" max="9988" width="10.140625" style="63" customWidth="1"/>
    <col min="9989" max="9989" width="10.42578125" style="63" customWidth="1"/>
    <col min="9990" max="9990" width="11.42578125" style="63" customWidth="1"/>
    <col min="9991" max="9991" width="10" style="63" customWidth="1"/>
    <col min="9992" max="10240" width="9.140625" style="63"/>
    <col min="10241" max="10241" width="20" style="63" customWidth="1"/>
    <col min="10242" max="10242" width="11.140625" style="63" customWidth="1"/>
    <col min="10243" max="10243" width="9.140625" style="63" customWidth="1"/>
    <col min="10244" max="10244" width="10.140625" style="63" customWidth="1"/>
    <col min="10245" max="10245" width="10.42578125" style="63" customWidth="1"/>
    <col min="10246" max="10246" width="11.42578125" style="63" customWidth="1"/>
    <col min="10247" max="10247" width="10" style="63" customWidth="1"/>
    <col min="10248" max="10496" width="9.140625" style="63"/>
    <col min="10497" max="10497" width="20" style="63" customWidth="1"/>
    <col min="10498" max="10498" width="11.140625" style="63" customWidth="1"/>
    <col min="10499" max="10499" width="9.140625" style="63" customWidth="1"/>
    <col min="10500" max="10500" width="10.140625" style="63" customWidth="1"/>
    <col min="10501" max="10501" width="10.42578125" style="63" customWidth="1"/>
    <col min="10502" max="10502" width="11.42578125" style="63" customWidth="1"/>
    <col min="10503" max="10503" width="10" style="63" customWidth="1"/>
    <col min="10504" max="10752" width="9.140625" style="63"/>
    <col min="10753" max="10753" width="20" style="63" customWidth="1"/>
    <col min="10754" max="10754" width="11.140625" style="63" customWidth="1"/>
    <col min="10755" max="10755" width="9.140625" style="63" customWidth="1"/>
    <col min="10756" max="10756" width="10.140625" style="63" customWidth="1"/>
    <col min="10757" max="10757" width="10.42578125" style="63" customWidth="1"/>
    <col min="10758" max="10758" width="11.42578125" style="63" customWidth="1"/>
    <col min="10759" max="10759" width="10" style="63" customWidth="1"/>
    <col min="10760" max="11008" width="9.140625" style="63"/>
    <col min="11009" max="11009" width="20" style="63" customWidth="1"/>
    <col min="11010" max="11010" width="11.140625" style="63" customWidth="1"/>
    <col min="11011" max="11011" width="9.140625" style="63" customWidth="1"/>
    <col min="11012" max="11012" width="10.140625" style="63" customWidth="1"/>
    <col min="11013" max="11013" width="10.42578125" style="63" customWidth="1"/>
    <col min="11014" max="11014" width="11.42578125" style="63" customWidth="1"/>
    <col min="11015" max="11015" width="10" style="63" customWidth="1"/>
    <col min="11016" max="11264" width="9.140625" style="63"/>
    <col min="11265" max="11265" width="20" style="63" customWidth="1"/>
    <col min="11266" max="11266" width="11.140625" style="63" customWidth="1"/>
    <col min="11267" max="11267" width="9.140625" style="63" customWidth="1"/>
    <col min="11268" max="11268" width="10.140625" style="63" customWidth="1"/>
    <col min="11269" max="11269" width="10.42578125" style="63" customWidth="1"/>
    <col min="11270" max="11270" width="11.42578125" style="63" customWidth="1"/>
    <col min="11271" max="11271" width="10" style="63" customWidth="1"/>
    <col min="11272" max="11520" width="9.140625" style="63"/>
    <col min="11521" max="11521" width="20" style="63" customWidth="1"/>
    <col min="11522" max="11522" width="11.140625" style="63" customWidth="1"/>
    <col min="11523" max="11523" width="9.140625" style="63" customWidth="1"/>
    <col min="11524" max="11524" width="10.140625" style="63" customWidth="1"/>
    <col min="11525" max="11525" width="10.42578125" style="63" customWidth="1"/>
    <col min="11526" max="11526" width="11.42578125" style="63" customWidth="1"/>
    <col min="11527" max="11527" width="10" style="63" customWidth="1"/>
    <col min="11528" max="11776" width="9.140625" style="63"/>
    <col min="11777" max="11777" width="20" style="63" customWidth="1"/>
    <col min="11778" max="11778" width="11.140625" style="63" customWidth="1"/>
    <col min="11779" max="11779" width="9.140625" style="63" customWidth="1"/>
    <col min="11780" max="11780" width="10.140625" style="63" customWidth="1"/>
    <col min="11781" max="11781" width="10.42578125" style="63" customWidth="1"/>
    <col min="11782" max="11782" width="11.42578125" style="63" customWidth="1"/>
    <col min="11783" max="11783" width="10" style="63" customWidth="1"/>
    <col min="11784" max="12032" width="9.140625" style="63"/>
    <col min="12033" max="12033" width="20" style="63" customWidth="1"/>
    <col min="12034" max="12034" width="11.140625" style="63" customWidth="1"/>
    <col min="12035" max="12035" width="9.140625" style="63" customWidth="1"/>
    <col min="12036" max="12036" width="10.140625" style="63" customWidth="1"/>
    <col min="12037" max="12037" width="10.42578125" style="63" customWidth="1"/>
    <col min="12038" max="12038" width="11.42578125" style="63" customWidth="1"/>
    <col min="12039" max="12039" width="10" style="63" customWidth="1"/>
    <col min="12040" max="12288" width="9.140625" style="63"/>
    <col min="12289" max="12289" width="20" style="63" customWidth="1"/>
    <col min="12290" max="12290" width="11.140625" style="63" customWidth="1"/>
    <col min="12291" max="12291" width="9.140625" style="63" customWidth="1"/>
    <col min="12292" max="12292" width="10.140625" style="63" customWidth="1"/>
    <col min="12293" max="12293" width="10.42578125" style="63" customWidth="1"/>
    <col min="12294" max="12294" width="11.42578125" style="63" customWidth="1"/>
    <col min="12295" max="12295" width="10" style="63" customWidth="1"/>
    <col min="12296" max="12544" width="9.140625" style="63"/>
    <col min="12545" max="12545" width="20" style="63" customWidth="1"/>
    <col min="12546" max="12546" width="11.140625" style="63" customWidth="1"/>
    <col min="12547" max="12547" width="9.140625" style="63" customWidth="1"/>
    <col min="12548" max="12548" width="10.140625" style="63" customWidth="1"/>
    <col min="12549" max="12549" width="10.42578125" style="63" customWidth="1"/>
    <col min="12550" max="12550" width="11.42578125" style="63" customWidth="1"/>
    <col min="12551" max="12551" width="10" style="63" customWidth="1"/>
    <col min="12552" max="12800" width="9.140625" style="63"/>
    <col min="12801" max="12801" width="20" style="63" customWidth="1"/>
    <col min="12802" max="12802" width="11.140625" style="63" customWidth="1"/>
    <col min="12803" max="12803" width="9.140625" style="63" customWidth="1"/>
    <col min="12804" max="12804" width="10.140625" style="63" customWidth="1"/>
    <col min="12805" max="12805" width="10.42578125" style="63" customWidth="1"/>
    <col min="12806" max="12806" width="11.42578125" style="63" customWidth="1"/>
    <col min="12807" max="12807" width="10" style="63" customWidth="1"/>
    <col min="12808" max="13056" width="9.140625" style="63"/>
    <col min="13057" max="13057" width="20" style="63" customWidth="1"/>
    <col min="13058" max="13058" width="11.140625" style="63" customWidth="1"/>
    <col min="13059" max="13059" width="9.140625" style="63" customWidth="1"/>
    <col min="13060" max="13060" width="10.140625" style="63" customWidth="1"/>
    <col min="13061" max="13061" width="10.42578125" style="63" customWidth="1"/>
    <col min="13062" max="13062" width="11.42578125" style="63" customWidth="1"/>
    <col min="13063" max="13063" width="10" style="63" customWidth="1"/>
    <col min="13064" max="13312" width="9.140625" style="63"/>
    <col min="13313" max="13313" width="20" style="63" customWidth="1"/>
    <col min="13314" max="13314" width="11.140625" style="63" customWidth="1"/>
    <col min="13315" max="13315" width="9.140625" style="63" customWidth="1"/>
    <col min="13316" max="13316" width="10.140625" style="63" customWidth="1"/>
    <col min="13317" max="13317" width="10.42578125" style="63" customWidth="1"/>
    <col min="13318" max="13318" width="11.42578125" style="63" customWidth="1"/>
    <col min="13319" max="13319" width="10" style="63" customWidth="1"/>
    <col min="13320" max="13568" width="9.140625" style="63"/>
    <col min="13569" max="13569" width="20" style="63" customWidth="1"/>
    <col min="13570" max="13570" width="11.140625" style="63" customWidth="1"/>
    <col min="13571" max="13571" width="9.140625" style="63" customWidth="1"/>
    <col min="13572" max="13572" width="10.140625" style="63" customWidth="1"/>
    <col min="13573" max="13573" width="10.42578125" style="63" customWidth="1"/>
    <col min="13574" max="13574" width="11.42578125" style="63" customWidth="1"/>
    <col min="13575" max="13575" width="10" style="63" customWidth="1"/>
    <col min="13576" max="13824" width="9.140625" style="63"/>
    <col min="13825" max="13825" width="20" style="63" customWidth="1"/>
    <col min="13826" max="13826" width="11.140625" style="63" customWidth="1"/>
    <col min="13827" max="13827" width="9.140625" style="63" customWidth="1"/>
    <col min="13828" max="13828" width="10.140625" style="63" customWidth="1"/>
    <col min="13829" max="13829" width="10.42578125" style="63" customWidth="1"/>
    <col min="13830" max="13830" width="11.42578125" style="63" customWidth="1"/>
    <col min="13831" max="13831" width="10" style="63" customWidth="1"/>
    <col min="13832" max="14080" width="9.140625" style="63"/>
    <col min="14081" max="14081" width="20" style="63" customWidth="1"/>
    <col min="14082" max="14082" width="11.140625" style="63" customWidth="1"/>
    <col min="14083" max="14083" width="9.140625" style="63" customWidth="1"/>
    <col min="14084" max="14084" width="10.140625" style="63" customWidth="1"/>
    <col min="14085" max="14085" width="10.42578125" style="63" customWidth="1"/>
    <col min="14086" max="14086" width="11.42578125" style="63" customWidth="1"/>
    <col min="14087" max="14087" width="10" style="63" customWidth="1"/>
    <col min="14088" max="14336" width="9.140625" style="63"/>
    <col min="14337" max="14337" width="20" style="63" customWidth="1"/>
    <col min="14338" max="14338" width="11.140625" style="63" customWidth="1"/>
    <col min="14339" max="14339" width="9.140625" style="63" customWidth="1"/>
    <col min="14340" max="14340" width="10.140625" style="63" customWidth="1"/>
    <col min="14341" max="14341" width="10.42578125" style="63" customWidth="1"/>
    <col min="14342" max="14342" width="11.42578125" style="63" customWidth="1"/>
    <col min="14343" max="14343" width="10" style="63" customWidth="1"/>
    <col min="14344" max="14592" width="9.140625" style="63"/>
    <col min="14593" max="14593" width="20" style="63" customWidth="1"/>
    <col min="14594" max="14594" width="11.140625" style="63" customWidth="1"/>
    <col min="14595" max="14595" width="9.140625" style="63" customWidth="1"/>
    <col min="14596" max="14596" width="10.140625" style="63" customWidth="1"/>
    <col min="14597" max="14597" width="10.42578125" style="63" customWidth="1"/>
    <col min="14598" max="14598" width="11.42578125" style="63" customWidth="1"/>
    <col min="14599" max="14599" width="10" style="63" customWidth="1"/>
    <col min="14600" max="14848" width="9.140625" style="63"/>
    <col min="14849" max="14849" width="20" style="63" customWidth="1"/>
    <col min="14850" max="14850" width="11.140625" style="63" customWidth="1"/>
    <col min="14851" max="14851" width="9.140625" style="63" customWidth="1"/>
    <col min="14852" max="14852" width="10.140625" style="63" customWidth="1"/>
    <col min="14853" max="14853" width="10.42578125" style="63" customWidth="1"/>
    <col min="14854" max="14854" width="11.42578125" style="63" customWidth="1"/>
    <col min="14855" max="14855" width="10" style="63" customWidth="1"/>
    <col min="14856" max="15104" width="9.140625" style="63"/>
    <col min="15105" max="15105" width="20" style="63" customWidth="1"/>
    <col min="15106" max="15106" width="11.140625" style="63" customWidth="1"/>
    <col min="15107" max="15107" width="9.140625" style="63" customWidth="1"/>
    <col min="15108" max="15108" width="10.140625" style="63" customWidth="1"/>
    <col min="15109" max="15109" width="10.42578125" style="63" customWidth="1"/>
    <col min="15110" max="15110" width="11.42578125" style="63" customWidth="1"/>
    <col min="15111" max="15111" width="10" style="63" customWidth="1"/>
    <col min="15112" max="15360" width="9.140625" style="63"/>
    <col min="15361" max="15361" width="20" style="63" customWidth="1"/>
    <col min="15362" max="15362" width="11.140625" style="63" customWidth="1"/>
    <col min="15363" max="15363" width="9.140625" style="63" customWidth="1"/>
    <col min="15364" max="15364" width="10.140625" style="63" customWidth="1"/>
    <col min="15365" max="15365" width="10.42578125" style="63" customWidth="1"/>
    <col min="15366" max="15366" width="11.42578125" style="63" customWidth="1"/>
    <col min="15367" max="15367" width="10" style="63" customWidth="1"/>
    <col min="15368" max="15616" width="9.140625" style="63"/>
    <col min="15617" max="15617" width="20" style="63" customWidth="1"/>
    <col min="15618" max="15618" width="11.140625" style="63" customWidth="1"/>
    <col min="15619" max="15619" width="9.140625" style="63" customWidth="1"/>
    <col min="15620" max="15620" width="10.140625" style="63" customWidth="1"/>
    <col min="15621" max="15621" width="10.42578125" style="63" customWidth="1"/>
    <col min="15622" max="15622" width="11.42578125" style="63" customWidth="1"/>
    <col min="15623" max="15623" width="10" style="63" customWidth="1"/>
    <col min="15624" max="15872" width="9.140625" style="63"/>
    <col min="15873" max="15873" width="20" style="63" customWidth="1"/>
    <col min="15874" max="15874" width="11.140625" style="63" customWidth="1"/>
    <col min="15875" max="15875" width="9.140625" style="63" customWidth="1"/>
    <col min="15876" max="15876" width="10.140625" style="63" customWidth="1"/>
    <col min="15877" max="15877" width="10.42578125" style="63" customWidth="1"/>
    <col min="15878" max="15878" width="11.42578125" style="63" customWidth="1"/>
    <col min="15879" max="15879" width="10" style="63" customWidth="1"/>
    <col min="15880" max="16128" width="9.140625" style="63"/>
    <col min="16129" max="16129" width="20" style="63" customWidth="1"/>
    <col min="16130" max="16130" width="11.140625" style="63" customWidth="1"/>
    <col min="16131" max="16131" width="9.140625" style="63" customWidth="1"/>
    <col min="16132" max="16132" width="10.140625" style="63" customWidth="1"/>
    <col min="16133" max="16133" width="10.42578125" style="63" customWidth="1"/>
    <col min="16134" max="16134" width="11.42578125" style="63" customWidth="1"/>
    <col min="16135" max="16135" width="10" style="63" customWidth="1"/>
    <col min="16136" max="16384" width="9.140625" style="63"/>
  </cols>
  <sheetData>
    <row r="1" spans="1:7" ht="42.75" customHeight="1">
      <c r="A1" s="1238" t="s">
        <v>858</v>
      </c>
      <c r="B1" s="1238"/>
      <c r="C1" s="1238"/>
      <c r="D1" s="1238"/>
      <c r="E1" s="1238"/>
      <c r="F1" s="1238"/>
      <c r="G1" s="1238"/>
    </row>
    <row r="2" spans="1:7" ht="25.5">
      <c r="A2" s="873"/>
      <c r="B2" s="873"/>
      <c r="C2" s="875" t="s">
        <v>246</v>
      </c>
      <c r="D2" s="875" t="s">
        <v>842</v>
      </c>
      <c r="E2" s="875" t="s">
        <v>189</v>
      </c>
      <c r="F2" s="875" t="s">
        <v>248</v>
      </c>
      <c r="G2" s="875" t="s">
        <v>260</v>
      </c>
    </row>
    <row r="3" spans="1:7" ht="20.25" customHeight="1">
      <c r="A3" s="63" t="s">
        <v>179</v>
      </c>
      <c r="B3" s="63" t="s">
        <v>108</v>
      </c>
      <c r="C3" s="83">
        <v>0.151</v>
      </c>
      <c r="D3" s="83">
        <v>0.746</v>
      </c>
      <c r="E3" s="83">
        <v>9.0999999999999998E-2</v>
      </c>
      <c r="F3" s="83">
        <v>8.0000000000000002E-3</v>
      </c>
      <c r="G3" s="83">
        <v>4.0000000000000001E-3</v>
      </c>
    </row>
    <row r="4" spans="1:7" ht="12" customHeight="1">
      <c r="B4" s="63" t="s">
        <v>49</v>
      </c>
      <c r="C4" s="83">
        <v>0.122</v>
      </c>
      <c r="D4" s="83">
        <v>0.505</v>
      </c>
      <c r="E4" s="83">
        <v>0.29199999999999998</v>
      </c>
      <c r="F4" s="83">
        <v>5.7999999999999996E-2</v>
      </c>
      <c r="G4" s="83">
        <v>2.2000000000000002E-2</v>
      </c>
    </row>
    <row r="5" spans="1:7">
      <c r="B5" s="63" t="s">
        <v>115</v>
      </c>
      <c r="C5" s="83">
        <v>0.13699999999999998</v>
      </c>
      <c r="D5" s="83">
        <v>0.36299999999999999</v>
      </c>
      <c r="E5" s="83">
        <v>0.36599999999999999</v>
      </c>
      <c r="F5" s="83">
        <v>9.0999999999999998E-2</v>
      </c>
      <c r="G5" s="83">
        <v>4.2999999999999997E-2</v>
      </c>
    </row>
    <row r="6" spans="1:7" ht="21.75" customHeight="1">
      <c r="A6" s="63" t="s">
        <v>147</v>
      </c>
      <c r="B6" s="63" t="s">
        <v>108</v>
      </c>
      <c r="C6" s="83">
        <v>0.81599999999999995</v>
      </c>
      <c r="D6" s="83">
        <v>0.151</v>
      </c>
      <c r="E6" s="83">
        <v>0.03</v>
      </c>
      <c r="F6" s="83">
        <v>3.0000000000000001E-3</v>
      </c>
      <c r="G6" s="83">
        <v>0</v>
      </c>
    </row>
    <row r="7" spans="1:7">
      <c r="B7" s="63" t="s">
        <v>49</v>
      </c>
      <c r="C7" s="83">
        <v>0.69400000000000006</v>
      </c>
      <c r="D7" s="83">
        <v>0.218</v>
      </c>
      <c r="E7" s="83">
        <v>6.3E-2</v>
      </c>
      <c r="F7" s="83">
        <v>1.3999999999999999E-2</v>
      </c>
      <c r="G7" s="83">
        <v>0.01</v>
      </c>
    </row>
    <row r="8" spans="1:7">
      <c r="B8" s="63" t="s">
        <v>115</v>
      </c>
      <c r="C8" s="83">
        <v>0.65200000000000002</v>
      </c>
      <c r="D8" s="83">
        <v>0.215</v>
      </c>
      <c r="E8" s="83">
        <v>7.2000000000000008E-2</v>
      </c>
      <c r="F8" s="83">
        <v>3.1E-2</v>
      </c>
      <c r="G8" s="83">
        <v>2.9000000000000005E-2</v>
      </c>
    </row>
    <row r="9" spans="1:7" ht="21" customHeight="1">
      <c r="A9" s="63" t="s">
        <v>856</v>
      </c>
      <c r="B9" s="63" t="s">
        <v>108</v>
      </c>
      <c r="C9" s="83">
        <v>0.46399999999999997</v>
      </c>
      <c r="D9" s="83">
        <v>0.46500000000000002</v>
      </c>
      <c r="E9" s="83">
        <v>6.0999999999999999E-2</v>
      </c>
      <c r="F9" s="83">
        <v>6.9999999999999993E-3</v>
      </c>
      <c r="G9" s="83">
        <v>0</v>
      </c>
    </row>
    <row r="10" spans="1:7">
      <c r="B10" s="63" t="s">
        <v>49</v>
      </c>
      <c r="C10" s="83">
        <v>0.37</v>
      </c>
      <c r="D10" s="83">
        <v>0.37200000000000005</v>
      </c>
      <c r="E10" s="83">
        <v>0.193</v>
      </c>
      <c r="F10" s="83">
        <v>4.0999999999999995E-2</v>
      </c>
      <c r="G10" s="83">
        <v>2.4E-2</v>
      </c>
    </row>
    <row r="11" spans="1:7">
      <c r="A11" s="849"/>
      <c r="B11" s="849" t="s">
        <v>115</v>
      </c>
      <c r="C11" s="827">
        <v>0.33500000000000002</v>
      </c>
      <c r="D11" s="827">
        <v>0.30399999999999999</v>
      </c>
      <c r="E11" s="827">
        <v>0.253</v>
      </c>
      <c r="F11" s="827">
        <v>6.4000000000000001E-2</v>
      </c>
      <c r="G11" s="827">
        <v>4.3999999999999997E-2</v>
      </c>
    </row>
    <row r="12" spans="1:7" ht="47.25" customHeight="1">
      <c r="A12" s="1223" t="s">
        <v>859</v>
      </c>
      <c r="B12" s="1223"/>
      <c r="C12" s="1223"/>
      <c r="D12" s="1223"/>
      <c r="E12" s="1223"/>
      <c r="F12" s="1223"/>
      <c r="G12" s="1223"/>
    </row>
    <row r="13" spans="1:7" ht="21" customHeight="1">
      <c r="A13" s="63" t="s">
        <v>844</v>
      </c>
    </row>
    <row r="14" spans="1:7" ht="24" customHeight="1">
      <c r="A14" s="63" t="s">
        <v>845</v>
      </c>
    </row>
  </sheetData>
  <mergeCells count="2">
    <mergeCell ref="A1:G1"/>
    <mergeCell ref="A12:G12"/>
  </mergeCells>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9DBDB-22FD-44B1-B927-BC44E5003E5D}">
  <sheetPr>
    <tabColor rgb="FFC00000"/>
  </sheetPr>
  <dimension ref="A1:G17"/>
  <sheetViews>
    <sheetView workbookViewId="0">
      <selection activeCell="M15" sqref="M15"/>
    </sheetView>
  </sheetViews>
  <sheetFormatPr defaultRowHeight="12.75"/>
  <cols>
    <col min="1" max="1" width="24.42578125" style="880" customWidth="1"/>
    <col min="2" max="2" width="16.42578125" style="63" customWidth="1"/>
    <col min="3" max="3" width="12" style="63" customWidth="1"/>
    <col min="4" max="4" width="11.5703125" style="63" customWidth="1"/>
    <col min="5" max="5" width="12.28515625" style="63" customWidth="1"/>
    <col min="6" max="6" width="12.7109375" style="63" customWidth="1"/>
    <col min="7" max="7" width="11.7109375" style="63" customWidth="1"/>
    <col min="8" max="256" width="9.140625" style="63"/>
    <col min="257" max="257" width="24.42578125" style="63" customWidth="1"/>
    <col min="258" max="258" width="16.42578125" style="63" customWidth="1"/>
    <col min="259" max="259" width="12" style="63" customWidth="1"/>
    <col min="260" max="260" width="11.5703125" style="63" customWidth="1"/>
    <col min="261" max="261" width="12.28515625" style="63" customWidth="1"/>
    <col min="262" max="262" width="12.7109375" style="63" customWidth="1"/>
    <col min="263" max="263" width="11.7109375" style="63" customWidth="1"/>
    <col min="264" max="512" width="9.140625" style="63"/>
    <col min="513" max="513" width="24.42578125" style="63" customWidth="1"/>
    <col min="514" max="514" width="16.42578125" style="63" customWidth="1"/>
    <col min="515" max="515" width="12" style="63" customWidth="1"/>
    <col min="516" max="516" width="11.5703125" style="63" customWidth="1"/>
    <col min="517" max="517" width="12.28515625" style="63" customWidth="1"/>
    <col min="518" max="518" width="12.7109375" style="63" customWidth="1"/>
    <col min="519" max="519" width="11.7109375" style="63" customWidth="1"/>
    <col min="520" max="768" width="9.140625" style="63"/>
    <col min="769" max="769" width="24.42578125" style="63" customWidth="1"/>
    <col min="770" max="770" width="16.42578125" style="63" customWidth="1"/>
    <col min="771" max="771" width="12" style="63" customWidth="1"/>
    <col min="772" max="772" width="11.5703125" style="63" customWidth="1"/>
    <col min="773" max="773" width="12.28515625" style="63" customWidth="1"/>
    <col min="774" max="774" width="12.7109375" style="63" customWidth="1"/>
    <col min="775" max="775" width="11.7109375" style="63" customWidth="1"/>
    <col min="776" max="1024" width="9.140625" style="63"/>
    <col min="1025" max="1025" width="24.42578125" style="63" customWidth="1"/>
    <col min="1026" max="1026" width="16.42578125" style="63" customWidth="1"/>
    <col min="1027" max="1027" width="12" style="63" customWidth="1"/>
    <col min="1028" max="1028" width="11.5703125" style="63" customWidth="1"/>
    <col min="1029" max="1029" width="12.28515625" style="63" customWidth="1"/>
    <col min="1030" max="1030" width="12.7109375" style="63" customWidth="1"/>
    <col min="1031" max="1031" width="11.7109375" style="63" customWidth="1"/>
    <col min="1032" max="1280" width="9.140625" style="63"/>
    <col min="1281" max="1281" width="24.42578125" style="63" customWidth="1"/>
    <col min="1282" max="1282" width="16.42578125" style="63" customWidth="1"/>
    <col min="1283" max="1283" width="12" style="63" customWidth="1"/>
    <col min="1284" max="1284" width="11.5703125" style="63" customWidth="1"/>
    <col min="1285" max="1285" width="12.28515625" style="63" customWidth="1"/>
    <col min="1286" max="1286" width="12.7109375" style="63" customWidth="1"/>
    <col min="1287" max="1287" width="11.7109375" style="63" customWidth="1"/>
    <col min="1288" max="1536" width="9.140625" style="63"/>
    <col min="1537" max="1537" width="24.42578125" style="63" customWidth="1"/>
    <col min="1538" max="1538" width="16.42578125" style="63" customWidth="1"/>
    <col min="1539" max="1539" width="12" style="63" customWidth="1"/>
    <col min="1540" max="1540" width="11.5703125" style="63" customWidth="1"/>
    <col min="1541" max="1541" width="12.28515625" style="63" customWidth="1"/>
    <col min="1542" max="1542" width="12.7109375" style="63" customWidth="1"/>
    <col min="1543" max="1543" width="11.7109375" style="63" customWidth="1"/>
    <col min="1544" max="1792" width="9.140625" style="63"/>
    <col min="1793" max="1793" width="24.42578125" style="63" customWidth="1"/>
    <col min="1794" max="1794" width="16.42578125" style="63" customWidth="1"/>
    <col min="1795" max="1795" width="12" style="63" customWidth="1"/>
    <col min="1796" max="1796" width="11.5703125" style="63" customWidth="1"/>
    <col min="1797" max="1797" width="12.28515625" style="63" customWidth="1"/>
    <col min="1798" max="1798" width="12.7109375" style="63" customWidth="1"/>
    <col min="1799" max="1799" width="11.7109375" style="63" customWidth="1"/>
    <col min="1800" max="2048" width="9.140625" style="63"/>
    <col min="2049" max="2049" width="24.42578125" style="63" customWidth="1"/>
    <col min="2050" max="2050" width="16.42578125" style="63" customWidth="1"/>
    <col min="2051" max="2051" width="12" style="63" customWidth="1"/>
    <col min="2052" max="2052" width="11.5703125" style="63" customWidth="1"/>
    <col min="2053" max="2053" width="12.28515625" style="63" customWidth="1"/>
    <col min="2054" max="2054" width="12.7109375" style="63" customWidth="1"/>
    <col min="2055" max="2055" width="11.7109375" style="63" customWidth="1"/>
    <col min="2056" max="2304" width="9.140625" style="63"/>
    <col min="2305" max="2305" width="24.42578125" style="63" customWidth="1"/>
    <col min="2306" max="2306" width="16.42578125" style="63" customWidth="1"/>
    <col min="2307" max="2307" width="12" style="63" customWidth="1"/>
    <col min="2308" max="2308" width="11.5703125" style="63" customWidth="1"/>
    <col min="2309" max="2309" width="12.28515625" style="63" customWidth="1"/>
    <col min="2310" max="2310" width="12.7109375" style="63" customWidth="1"/>
    <col min="2311" max="2311" width="11.7109375" style="63" customWidth="1"/>
    <col min="2312" max="2560" width="9.140625" style="63"/>
    <col min="2561" max="2561" width="24.42578125" style="63" customWidth="1"/>
    <col min="2562" max="2562" width="16.42578125" style="63" customWidth="1"/>
    <col min="2563" max="2563" width="12" style="63" customWidth="1"/>
    <col min="2564" max="2564" width="11.5703125" style="63" customWidth="1"/>
    <col min="2565" max="2565" width="12.28515625" style="63" customWidth="1"/>
    <col min="2566" max="2566" width="12.7109375" style="63" customWidth="1"/>
    <col min="2567" max="2567" width="11.7109375" style="63" customWidth="1"/>
    <col min="2568" max="2816" width="9.140625" style="63"/>
    <col min="2817" max="2817" width="24.42578125" style="63" customWidth="1"/>
    <col min="2818" max="2818" width="16.42578125" style="63" customWidth="1"/>
    <col min="2819" max="2819" width="12" style="63" customWidth="1"/>
    <col min="2820" max="2820" width="11.5703125" style="63" customWidth="1"/>
    <col min="2821" max="2821" width="12.28515625" style="63" customWidth="1"/>
    <col min="2822" max="2822" width="12.7109375" style="63" customWidth="1"/>
    <col min="2823" max="2823" width="11.7109375" style="63" customWidth="1"/>
    <col min="2824" max="3072" width="9.140625" style="63"/>
    <col min="3073" max="3073" width="24.42578125" style="63" customWidth="1"/>
    <col min="3074" max="3074" width="16.42578125" style="63" customWidth="1"/>
    <col min="3075" max="3075" width="12" style="63" customWidth="1"/>
    <col min="3076" max="3076" width="11.5703125" style="63" customWidth="1"/>
    <col min="3077" max="3077" width="12.28515625" style="63" customWidth="1"/>
    <col min="3078" max="3078" width="12.7109375" style="63" customWidth="1"/>
    <col min="3079" max="3079" width="11.7109375" style="63" customWidth="1"/>
    <col min="3080" max="3328" width="9.140625" style="63"/>
    <col min="3329" max="3329" width="24.42578125" style="63" customWidth="1"/>
    <col min="3330" max="3330" width="16.42578125" style="63" customWidth="1"/>
    <col min="3331" max="3331" width="12" style="63" customWidth="1"/>
    <col min="3332" max="3332" width="11.5703125" style="63" customWidth="1"/>
    <col min="3333" max="3333" width="12.28515625" style="63" customWidth="1"/>
    <col min="3334" max="3334" width="12.7109375" style="63" customWidth="1"/>
    <col min="3335" max="3335" width="11.7109375" style="63" customWidth="1"/>
    <col min="3336" max="3584" width="9.140625" style="63"/>
    <col min="3585" max="3585" width="24.42578125" style="63" customWidth="1"/>
    <col min="3586" max="3586" width="16.42578125" style="63" customWidth="1"/>
    <col min="3587" max="3587" width="12" style="63" customWidth="1"/>
    <col min="3588" max="3588" width="11.5703125" style="63" customWidth="1"/>
    <col min="3589" max="3589" width="12.28515625" style="63" customWidth="1"/>
    <col min="3590" max="3590" width="12.7109375" style="63" customWidth="1"/>
    <col min="3591" max="3591" width="11.7109375" style="63" customWidth="1"/>
    <col min="3592" max="3840" width="9.140625" style="63"/>
    <col min="3841" max="3841" width="24.42578125" style="63" customWidth="1"/>
    <col min="3842" max="3842" width="16.42578125" style="63" customWidth="1"/>
    <col min="3843" max="3843" width="12" style="63" customWidth="1"/>
    <col min="3844" max="3844" width="11.5703125" style="63" customWidth="1"/>
    <col min="3845" max="3845" width="12.28515625" style="63" customWidth="1"/>
    <col min="3846" max="3846" width="12.7109375" style="63" customWidth="1"/>
    <col min="3847" max="3847" width="11.7109375" style="63" customWidth="1"/>
    <col min="3848" max="4096" width="9.140625" style="63"/>
    <col min="4097" max="4097" width="24.42578125" style="63" customWidth="1"/>
    <col min="4098" max="4098" width="16.42578125" style="63" customWidth="1"/>
    <col min="4099" max="4099" width="12" style="63" customWidth="1"/>
    <col min="4100" max="4100" width="11.5703125" style="63" customWidth="1"/>
    <col min="4101" max="4101" width="12.28515625" style="63" customWidth="1"/>
    <col min="4102" max="4102" width="12.7109375" style="63" customWidth="1"/>
    <col min="4103" max="4103" width="11.7109375" style="63" customWidth="1"/>
    <col min="4104" max="4352" width="9.140625" style="63"/>
    <col min="4353" max="4353" width="24.42578125" style="63" customWidth="1"/>
    <col min="4354" max="4354" width="16.42578125" style="63" customWidth="1"/>
    <col min="4355" max="4355" width="12" style="63" customWidth="1"/>
    <col min="4356" max="4356" width="11.5703125" style="63" customWidth="1"/>
    <col min="4357" max="4357" width="12.28515625" style="63" customWidth="1"/>
    <col min="4358" max="4358" width="12.7109375" style="63" customWidth="1"/>
    <col min="4359" max="4359" width="11.7109375" style="63" customWidth="1"/>
    <col min="4360" max="4608" width="9.140625" style="63"/>
    <col min="4609" max="4609" width="24.42578125" style="63" customWidth="1"/>
    <col min="4610" max="4610" width="16.42578125" style="63" customWidth="1"/>
    <col min="4611" max="4611" width="12" style="63" customWidth="1"/>
    <col min="4612" max="4612" width="11.5703125" style="63" customWidth="1"/>
    <col min="4613" max="4613" width="12.28515625" style="63" customWidth="1"/>
    <col min="4614" max="4614" width="12.7109375" style="63" customWidth="1"/>
    <col min="4615" max="4615" width="11.7109375" style="63" customWidth="1"/>
    <col min="4616" max="4864" width="9.140625" style="63"/>
    <col min="4865" max="4865" width="24.42578125" style="63" customWidth="1"/>
    <col min="4866" max="4866" width="16.42578125" style="63" customWidth="1"/>
    <col min="4867" max="4867" width="12" style="63" customWidth="1"/>
    <col min="4868" max="4868" width="11.5703125" style="63" customWidth="1"/>
    <col min="4869" max="4869" width="12.28515625" style="63" customWidth="1"/>
    <col min="4870" max="4870" width="12.7109375" style="63" customWidth="1"/>
    <col min="4871" max="4871" width="11.7109375" style="63" customWidth="1"/>
    <col min="4872" max="5120" width="9.140625" style="63"/>
    <col min="5121" max="5121" width="24.42578125" style="63" customWidth="1"/>
    <col min="5122" max="5122" width="16.42578125" style="63" customWidth="1"/>
    <col min="5123" max="5123" width="12" style="63" customWidth="1"/>
    <col min="5124" max="5124" width="11.5703125" style="63" customWidth="1"/>
    <col min="5125" max="5125" width="12.28515625" style="63" customWidth="1"/>
    <col min="5126" max="5126" width="12.7109375" style="63" customWidth="1"/>
    <col min="5127" max="5127" width="11.7109375" style="63" customWidth="1"/>
    <col min="5128" max="5376" width="9.140625" style="63"/>
    <col min="5377" max="5377" width="24.42578125" style="63" customWidth="1"/>
    <col min="5378" max="5378" width="16.42578125" style="63" customWidth="1"/>
    <col min="5379" max="5379" width="12" style="63" customWidth="1"/>
    <col min="5380" max="5380" width="11.5703125" style="63" customWidth="1"/>
    <col min="5381" max="5381" width="12.28515625" style="63" customWidth="1"/>
    <col min="5382" max="5382" width="12.7109375" style="63" customWidth="1"/>
    <col min="5383" max="5383" width="11.7109375" style="63" customWidth="1"/>
    <col min="5384" max="5632" width="9.140625" style="63"/>
    <col min="5633" max="5633" width="24.42578125" style="63" customWidth="1"/>
    <col min="5634" max="5634" width="16.42578125" style="63" customWidth="1"/>
    <col min="5635" max="5635" width="12" style="63" customWidth="1"/>
    <col min="5636" max="5636" width="11.5703125" style="63" customWidth="1"/>
    <col min="5637" max="5637" width="12.28515625" style="63" customWidth="1"/>
    <col min="5638" max="5638" width="12.7109375" style="63" customWidth="1"/>
    <col min="5639" max="5639" width="11.7109375" style="63" customWidth="1"/>
    <col min="5640" max="5888" width="9.140625" style="63"/>
    <col min="5889" max="5889" width="24.42578125" style="63" customWidth="1"/>
    <col min="5890" max="5890" width="16.42578125" style="63" customWidth="1"/>
    <col min="5891" max="5891" width="12" style="63" customWidth="1"/>
    <col min="5892" max="5892" width="11.5703125" style="63" customWidth="1"/>
    <col min="5893" max="5893" width="12.28515625" style="63" customWidth="1"/>
    <col min="5894" max="5894" width="12.7109375" style="63" customWidth="1"/>
    <col min="5895" max="5895" width="11.7109375" style="63" customWidth="1"/>
    <col min="5896" max="6144" width="9.140625" style="63"/>
    <col min="6145" max="6145" width="24.42578125" style="63" customWidth="1"/>
    <col min="6146" max="6146" width="16.42578125" style="63" customWidth="1"/>
    <col min="6147" max="6147" width="12" style="63" customWidth="1"/>
    <col min="6148" max="6148" width="11.5703125" style="63" customWidth="1"/>
    <col min="6149" max="6149" width="12.28515625" style="63" customWidth="1"/>
    <col min="6150" max="6150" width="12.7109375" style="63" customWidth="1"/>
    <col min="6151" max="6151" width="11.7109375" style="63" customWidth="1"/>
    <col min="6152" max="6400" width="9.140625" style="63"/>
    <col min="6401" max="6401" width="24.42578125" style="63" customWidth="1"/>
    <col min="6402" max="6402" width="16.42578125" style="63" customWidth="1"/>
    <col min="6403" max="6403" width="12" style="63" customWidth="1"/>
    <col min="6404" max="6404" width="11.5703125" style="63" customWidth="1"/>
    <col min="6405" max="6405" width="12.28515625" style="63" customWidth="1"/>
    <col min="6406" max="6406" width="12.7109375" style="63" customWidth="1"/>
    <col min="6407" max="6407" width="11.7109375" style="63" customWidth="1"/>
    <col min="6408" max="6656" width="9.140625" style="63"/>
    <col min="6657" max="6657" width="24.42578125" style="63" customWidth="1"/>
    <col min="6658" max="6658" width="16.42578125" style="63" customWidth="1"/>
    <col min="6659" max="6659" width="12" style="63" customWidth="1"/>
    <col min="6660" max="6660" width="11.5703125" style="63" customWidth="1"/>
    <col min="6661" max="6661" width="12.28515625" style="63" customWidth="1"/>
    <col min="6662" max="6662" width="12.7109375" style="63" customWidth="1"/>
    <col min="6663" max="6663" width="11.7109375" style="63" customWidth="1"/>
    <col min="6664" max="6912" width="9.140625" style="63"/>
    <col min="6913" max="6913" width="24.42578125" style="63" customWidth="1"/>
    <col min="6914" max="6914" width="16.42578125" style="63" customWidth="1"/>
    <col min="6915" max="6915" width="12" style="63" customWidth="1"/>
    <col min="6916" max="6916" width="11.5703125" style="63" customWidth="1"/>
    <col min="6917" max="6917" width="12.28515625" style="63" customWidth="1"/>
    <col min="6918" max="6918" width="12.7109375" style="63" customWidth="1"/>
    <col min="6919" max="6919" width="11.7109375" style="63" customWidth="1"/>
    <col min="6920" max="7168" width="9.140625" style="63"/>
    <col min="7169" max="7169" width="24.42578125" style="63" customWidth="1"/>
    <col min="7170" max="7170" width="16.42578125" style="63" customWidth="1"/>
    <col min="7171" max="7171" width="12" style="63" customWidth="1"/>
    <col min="7172" max="7172" width="11.5703125" style="63" customWidth="1"/>
    <col min="7173" max="7173" width="12.28515625" style="63" customWidth="1"/>
    <col min="7174" max="7174" width="12.7109375" style="63" customWidth="1"/>
    <col min="7175" max="7175" width="11.7109375" style="63" customWidth="1"/>
    <col min="7176" max="7424" width="9.140625" style="63"/>
    <col min="7425" max="7425" width="24.42578125" style="63" customWidth="1"/>
    <col min="7426" max="7426" width="16.42578125" style="63" customWidth="1"/>
    <col min="7427" max="7427" width="12" style="63" customWidth="1"/>
    <col min="7428" max="7428" width="11.5703125" style="63" customWidth="1"/>
    <col min="7429" max="7429" width="12.28515625" style="63" customWidth="1"/>
    <col min="7430" max="7430" width="12.7109375" style="63" customWidth="1"/>
    <col min="7431" max="7431" width="11.7109375" style="63" customWidth="1"/>
    <col min="7432" max="7680" width="9.140625" style="63"/>
    <col min="7681" max="7681" width="24.42578125" style="63" customWidth="1"/>
    <col min="7682" max="7682" width="16.42578125" style="63" customWidth="1"/>
    <col min="7683" max="7683" width="12" style="63" customWidth="1"/>
    <col min="7684" max="7684" width="11.5703125" style="63" customWidth="1"/>
    <col min="7685" max="7685" width="12.28515625" style="63" customWidth="1"/>
    <col min="7686" max="7686" width="12.7109375" style="63" customWidth="1"/>
    <col min="7687" max="7687" width="11.7109375" style="63" customWidth="1"/>
    <col min="7688" max="7936" width="9.140625" style="63"/>
    <col min="7937" max="7937" width="24.42578125" style="63" customWidth="1"/>
    <col min="7938" max="7938" width="16.42578125" style="63" customWidth="1"/>
    <col min="7939" max="7939" width="12" style="63" customWidth="1"/>
    <col min="7940" max="7940" width="11.5703125" style="63" customWidth="1"/>
    <col min="7941" max="7941" width="12.28515625" style="63" customWidth="1"/>
    <col min="7942" max="7942" width="12.7109375" style="63" customWidth="1"/>
    <col min="7943" max="7943" width="11.7109375" style="63" customWidth="1"/>
    <col min="7944" max="8192" width="9.140625" style="63"/>
    <col min="8193" max="8193" width="24.42578125" style="63" customWidth="1"/>
    <col min="8194" max="8194" width="16.42578125" style="63" customWidth="1"/>
    <col min="8195" max="8195" width="12" style="63" customWidth="1"/>
    <col min="8196" max="8196" width="11.5703125" style="63" customWidth="1"/>
    <col min="8197" max="8197" width="12.28515625" style="63" customWidth="1"/>
    <col min="8198" max="8198" width="12.7109375" style="63" customWidth="1"/>
    <col min="8199" max="8199" width="11.7109375" style="63" customWidth="1"/>
    <col min="8200" max="8448" width="9.140625" style="63"/>
    <col min="8449" max="8449" width="24.42578125" style="63" customWidth="1"/>
    <col min="8450" max="8450" width="16.42578125" style="63" customWidth="1"/>
    <col min="8451" max="8451" width="12" style="63" customWidth="1"/>
    <col min="8452" max="8452" width="11.5703125" style="63" customWidth="1"/>
    <col min="8453" max="8453" width="12.28515625" style="63" customWidth="1"/>
    <col min="8454" max="8454" width="12.7109375" style="63" customWidth="1"/>
    <col min="8455" max="8455" width="11.7109375" style="63" customWidth="1"/>
    <col min="8456" max="8704" width="9.140625" style="63"/>
    <col min="8705" max="8705" width="24.42578125" style="63" customWidth="1"/>
    <col min="8706" max="8706" width="16.42578125" style="63" customWidth="1"/>
    <col min="8707" max="8707" width="12" style="63" customWidth="1"/>
    <col min="8708" max="8708" width="11.5703125" style="63" customWidth="1"/>
    <col min="8709" max="8709" width="12.28515625" style="63" customWidth="1"/>
    <col min="8710" max="8710" width="12.7109375" style="63" customWidth="1"/>
    <col min="8711" max="8711" width="11.7109375" style="63" customWidth="1"/>
    <col min="8712" max="8960" width="9.140625" style="63"/>
    <col min="8961" max="8961" width="24.42578125" style="63" customWidth="1"/>
    <col min="8962" max="8962" width="16.42578125" style="63" customWidth="1"/>
    <col min="8963" max="8963" width="12" style="63" customWidth="1"/>
    <col min="8964" max="8964" width="11.5703125" style="63" customWidth="1"/>
    <col min="8965" max="8965" width="12.28515625" style="63" customWidth="1"/>
    <col min="8966" max="8966" width="12.7109375" style="63" customWidth="1"/>
    <col min="8967" max="8967" width="11.7109375" style="63" customWidth="1"/>
    <col min="8968" max="9216" width="9.140625" style="63"/>
    <col min="9217" max="9217" width="24.42578125" style="63" customWidth="1"/>
    <col min="9218" max="9218" width="16.42578125" style="63" customWidth="1"/>
    <col min="9219" max="9219" width="12" style="63" customWidth="1"/>
    <col min="9220" max="9220" width="11.5703125" style="63" customWidth="1"/>
    <col min="9221" max="9221" width="12.28515625" style="63" customWidth="1"/>
    <col min="9222" max="9222" width="12.7109375" style="63" customWidth="1"/>
    <col min="9223" max="9223" width="11.7109375" style="63" customWidth="1"/>
    <col min="9224" max="9472" width="9.140625" style="63"/>
    <col min="9473" max="9473" width="24.42578125" style="63" customWidth="1"/>
    <col min="9474" max="9474" width="16.42578125" style="63" customWidth="1"/>
    <col min="9475" max="9475" width="12" style="63" customWidth="1"/>
    <col min="9476" max="9476" width="11.5703125" style="63" customWidth="1"/>
    <col min="9477" max="9477" width="12.28515625" style="63" customWidth="1"/>
    <col min="9478" max="9478" width="12.7109375" style="63" customWidth="1"/>
    <col min="9479" max="9479" width="11.7109375" style="63" customWidth="1"/>
    <col min="9480" max="9728" width="9.140625" style="63"/>
    <col min="9729" max="9729" width="24.42578125" style="63" customWidth="1"/>
    <col min="9730" max="9730" width="16.42578125" style="63" customWidth="1"/>
    <col min="9731" max="9731" width="12" style="63" customWidth="1"/>
    <col min="9732" max="9732" width="11.5703125" style="63" customWidth="1"/>
    <col min="9733" max="9733" width="12.28515625" style="63" customWidth="1"/>
    <col min="9734" max="9734" width="12.7109375" style="63" customWidth="1"/>
    <col min="9735" max="9735" width="11.7109375" style="63" customWidth="1"/>
    <col min="9736" max="9984" width="9.140625" style="63"/>
    <col min="9985" max="9985" width="24.42578125" style="63" customWidth="1"/>
    <col min="9986" max="9986" width="16.42578125" style="63" customWidth="1"/>
    <col min="9987" max="9987" width="12" style="63" customWidth="1"/>
    <col min="9988" max="9988" width="11.5703125" style="63" customWidth="1"/>
    <col min="9989" max="9989" width="12.28515625" style="63" customWidth="1"/>
    <col min="9990" max="9990" width="12.7109375" style="63" customWidth="1"/>
    <col min="9991" max="9991" width="11.7109375" style="63" customWidth="1"/>
    <col min="9992" max="10240" width="9.140625" style="63"/>
    <col min="10241" max="10241" width="24.42578125" style="63" customWidth="1"/>
    <col min="10242" max="10242" width="16.42578125" style="63" customWidth="1"/>
    <col min="10243" max="10243" width="12" style="63" customWidth="1"/>
    <col min="10244" max="10244" width="11.5703125" style="63" customWidth="1"/>
    <col min="10245" max="10245" width="12.28515625" style="63" customWidth="1"/>
    <col min="10246" max="10246" width="12.7109375" style="63" customWidth="1"/>
    <col min="10247" max="10247" width="11.7109375" style="63" customWidth="1"/>
    <col min="10248" max="10496" width="9.140625" style="63"/>
    <col min="10497" max="10497" width="24.42578125" style="63" customWidth="1"/>
    <col min="10498" max="10498" width="16.42578125" style="63" customWidth="1"/>
    <col min="10499" max="10499" width="12" style="63" customWidth="1"/>
    <col min="10500" max="10500" width="11.5703125" style="63" customWidth="1"/>
    <col min="10501" max="10501" width="12.28515625" style="63" customWidth="1"/>
    <col min="10502" max="10502" width="12.7109375" style="63" customWidth="1"/>
    <col min="10503" max="10503" width="11.7109375" style="63" customWidth="1"/>
    <col min="10504" max="10752" width="9.140625" style="63"/>
    <col min="10753" max="10753" width="24.42578125" style="63" customWidth="1"/>
    <col min="10754" max="10754" width="16.42578125" style="63" customWidth="1"/>
    <col min="10755" max="10755" width="12" style="63" customWidth="1"/>
    <col min="10756" max="10756" width="11.5703125" style="63" customWidth="1"/>
    <col min="10757" max="10757" width="12.28515625" style="63" customWidth="1"/>
    <col min="10758" max="10758" width="12.7109375" style="63" customWidth="1"/>
    <col min="10759" max="10759" width="11.7109375" style="63" customWidth="1"/>
    <col min="10760" max="11008" width="9.140625" style="63"/>
    <col min="11009" max="11009" width="24.42578125" style="63" customWidth="1"/>
    <col min="11010" max="11010" width="16.42578125" style="63" customWidth="1"/>
    <col min="11011" max="11011" width="12" style="63" customWidth="1"/>
    <col min="11012" max="11012" width="11.5703125" style="63" customWidth="1"/>
    <col min="11013" max="11013" width="12.28515625" style="63" customWidth="1"/>
    <col min="11014" max="11014" width="12.7109375" style="63" customWidth="1"/>
    <col min="11015" max="11015" width="11.7109375" style="63" customWidth="1"/>
    <col min="11016" max="11264" width="9.140625" style="63"/>
    <col min="11265" max="11265" width="24.42578125" style="63" customWidth="1"/>
    <col min="11266" max="11266" width="16.42578125" style="63" customWidth="1"/>
    <col min="11267" max="11267" width="12" style="63" customWidth="1"/>
    <col min="11268" max="11268" width="11.5703125" style="63" customWidth="1"/>
    <col min="11269" max="11269" width="12.28515625" style="63" customWidth="1"/>
    <col min="11270" max="11270" width="12.7109375" style="63" customWidth="1"/>
    <col min="11271" max="11271" width="11.7109375" style="63" customWidth="1"/>
    <col min="11272" max="11520" width="9.140625" style="63"/>
    <col min="11521" max="11521" width="24.42578125" style="63" customWidth="1"/>
    <col min="11522" max="11522" width="16.42578125" style="63" customWidth="1"/>
    <col min="11523" max="11523" width="12" style="63" customWidth="1"/>
    <col min="11524" max="11524" width="11.5703125" style="63" customWidth="1"/>
    <col min="11525" max="11525" width="12.28515625" style="63" customWidth="1"/>
    <col min="11526" max="11526" width="12.7109375" style="63" customWidth="1"/>
    <col min="11527" max="11527" width="11.7109375" style="63" customWidth="1"/>
    <col min="11528" max="11776" width="9.140625" style="63"/>
    <col min="11777" max="11777" width="24.42578125" style="63" customWidth="1"/>
    <col min="11778" max="11778" width="16.42578125" style="63" customWidth="1"/>
    <col min="11779" max="11779" width="12" style="63" customWidth="1"/>
    <col min="11780" max="11780" width="11.5703125" style="63" customWidth="1"/>
    <col min="11781" max="11781" width="12.28515625" style="63" customWidth="1"/>
    <col min="11782" max="11782" width="12.7109375" style="63" customWidth="1"/>
    <col min="11783" max="11783" width="11.7109375" style="63" customWidth="1"/>
    <col min="11784" max="12032" width="9.140625" style="63"/>
    <col min="12033" max="12033" width="24.42578125" style="63" customWidth="1"/>
    <col min="12034" max="12034" width="16.42578125" style="63" customWidth="1"/>
    <col min="12035" max="12035" width="12" style="63" customWidth="1"/>
    <col min="12036" max="12036" width="11.5703125" style="63" customWidth="1"/>
    <col min="12037" max="12037" width="12.28515625" style="63" customWidth="1"/>
    <col min="12038" max="12038" width="12.7109375" style="63" customWidth="1"/>
    <col min="12039" max="12039" width="11.7109375" style="63" customWidth="1"/>
    <col min="12040" max="12288" width="9.140625" style="63"/>
    <col min="12289" max="12289" width="24.42578125" style="63" customWidth="1"/>
    <col min="12290" max="12290" width="16.42578125" style="63" customWidth="1"/>
    <col min="12291" max="12291" width="12" style="63" customWidth="1"/>
    <col min="12292" max="12292" width="11.5703125" style="63" customWidth="1"/>
    <col min="12293" max="12293" width="12.28515625" style="63" customWidth="1"/>
    <col min="12294" max="12294" width="12.7109375" style="63" customWidth="1"/>
    <col min="12295" max="12295" width="11.7109375" style="63" customWidth="1"/>
    <col min="12296" max="12544" width="9.140625" style="63"/>
    <col min="12545" max="12545" width="24.42578125" style="63" customWidth="1"/>
    <col min="12546" max="12546" width="16.42578125" style="63" customWidth="1"/>
    <col min="12547" max="12547" width="12" style="63" customWidth="1"/>
    <col min="12548" max="12548" width="11.5703125" style="63" customWidth="1"/>
    <col min="12549" max="12549" width="12.28515625" style="63" customWidth="1"/>
    <col min="12550" max="12550" width="12.7109375" style="63" customWidth="1"/>
    <col min="12551" max="12551" width="11.7109375" style="63" customWidth="1"/>
    <col min="12552" max="12800" width="9.140625" style="63"/>
    <col min="12801" max="12801" width="24.42578125" style="63" customWidth="1"/>
    <col min="12802" max="12802" width="16.42578125" style="63" customWidth="1"/>
    <col min="12803" max="12803" width="12" style="63" customWidth="1"/>
    <col min="12804" max="12804" width="11.5703125" style="63" customWidth="1"/>
    <col min="12805" max="12805" width="12.28515625" style="63" customWidth="1"/>
    <col min="12806" max="12806" width="12.7109375" style="63" customWidth="1"/>
    <col min="12807" max="12807" width="11.7109375" style="63" customWidth="1"/>
    <col min="12808" max="13056" width="9.140625" style="63"/>
    <col min="13057" max="13057" width="24.42578125" style="63" customWidth="1"/>
    <col min="13058" max="13058" width="16.42578125" style="63" customWidth="1"/>
    <col min="13059" max="13059" width="12" style="63" customWidth="1"/>
    <col min="13060" max="13060" width="11.5703125" style="63" customWidth="1"/>
    <col min="13061" max="13061" width="12.28515625" style="63" customWidth="1"/>
    <col min="13062" max="13062" width="12.7109375" style="63" customWidth="1"/>
    <col min="13063" max="13063" width="11.7109375" style="63" customWidth="1"/>
    <col min="13064" max="13312" width="9.140625" style="63"/>
    <col min="13313" max="13313" width="24.42578125" style="63" customWidth="1"/>
    <col min="13314" max="13314" width="16.42578125" style="63" customWidth="1"/>
    <col min="13315" max="13315" width="12" style="63" customWidth="1"/>
    <col min="13316" max="13316" width="11.5703125" style="63" customWidth="1"/>
    <col min="13317" max="13317" width="12.28515625" style="63" customWidth="1"/>
    <col min="13318" max="13318" width="12.7109375" style="63" customWidth="1"/>
    <col min="13319" max="13319" width="11.7109375" style="63" customWidth="1"/>
    <col min="13320" max="13568" width="9.140625" style="63"/>
    <col min="13569" max="13569" width="24.42578125" style="63" customWidth="1"/>
    <col min="13570" max="13570" width="16.42578125" style="63" customWidth="1"/>
    <col min="13571" max="13571" width="12" style="63" customWidth="1"/>
    <col min="13572" max="13572" width="11.5703125" style="63" customWidth="1"/>
    <col min="13573" max="13573" width="12.28515625" style="63" customWidth="1"/>
    <col min="13574" max="13574" width="12.7109375" style="63" customWidth="1"/>
    <col min="13575" max="13575" width="11.7109375" style="63" customWidth="1"/>
    <col min="13576" max="13824" width="9.140625" style="63"/>
    <col min="13825" max="13825" width="24.42578125" style="63" customWidth="1"/>
    <col min="13826" max="13826" width="16.42578125" style="63" customWidth="1"/>
    <col min="13827" max="13827" width="12" style="63" customWidth="1"/>
    <col min="13828" max="13828" width="11.5703125" style="63" customWidth="1"/>
    <col min="13829" max="13829" width="12.28515625" style="63" customWidth="1"/>
    <col min="13830" max="13830" width="12.7109375" style="63" customWidth="1"/>
    <col min="13831" max="13831" width="11.7109375" style="63" customWidth="1"/>
    <col min="13832" max="14080" width="9.140625" style="63"/>
    <col min="14081" max="14081" width="24.42578125" style="63" customWidth="1"/>
    <col min="14082" max="14082" width="16.42578125" style="63" customWidth="1"/>
    <col min="14083" max="14083" width="12" style="63" customWidth="1"/>
    <col min="14084" max="14084" width="11.5703125" style="63" customWidth="1"/>
    <col min="14085" max="14085" width="12.28515625" style="63" customWidth="1"/>
    <col min="14086" max="14086" width="12.7109375" style="63" customWidth="1"/>
    <col min="14087" max="14087" width="11.7109375" style="63" customWidth="1"/>
    <col min="14088" max="14336" width="9.140625" style="63"/>
    <col min="14337" max="14337" width="24.42578125" style="63" customWidth="1"/>
    <col min="14338" max="14338" width="16.42578125" style="63" customWidth="1"/>
    <col min="14339" max="14339" width="12" style="63" customWidth="1"/>
    <col min="14340" max="14340" width="11.5703125" style="63" customWidth="1"/>
    <col min="14341" max="14341" width="12.28515625" style="63" customWidth="1"/>
    <col min="14342" max="14342" width="12.7109375" style="63" customWidth="1"/>
    <col min="14343" max="14343" width="11.7109375" style="63" customWidth="1"/>
    <col min="14344" max="14592" width="9.140625" style="63"/>
    <col min="14593" max="14593" width="24.42578125" style="63" customWidth="1"/>
    <col min="14594" max="14594" width="16.42578125" style="63" customWidth="1"/>
    <col min="14595" max="14595" width="12" style="63" customWidth="1"/>
    <col min="14596" max="14596" width="11.5703125" style="63" customWidth="1"/>
    <col min="14597" max="14597" width="12.28515625" style="63" customWidth="1"/>
    <col min="14598" max="14598" width="12.7109375" style="63" customWidth="1"/>
    <col min="14599" max="14599" width="11.7109375" style="63" customWidth="1"/>
    <col min="14600" max="14848" width="9.140625" style="63"/>
    <col min="14849" max="14849" width="24.42578125" style="63" customWidth="1"/>
    <col min="14850" max="14850" width="16.42578125" style="63" customWidth="1"/>
    <col min="14851" max="14851" width="12" style="63" customWidth="1"/>
    <col min="14852" max="14852" width="11.5703125" style="63" customWidth="1"/>
    <col min="14853" max="14853" width="12.28515625" style="63" customWidth="1"/>
    <col min="14854" max="14854" width="12.7109375" style="63" customWidth="1"/>
    <col min="14855" max="14855" width="11.7109375" style="63" customWidth="1"/>
    <col min="14856" max="15104" width="9.140625" style="63"/>
    <col min="15105" max="15105" width="24.42578125" style="63" customWidth="1"/>
    <col min="15106" max="15106" width="16.42578125" style="63" customWidth="1"/>
    <col min="15107" max="15107" width="12" style="63" customWidth="1"/>
    <col min="15108" max="15108" width="11.5703125" style="63" customWidth="1"/>
    <col min="15109" max="15109" width="12.28515625" style="63" customWidth="1"/>
    <col min="15110" max="15110" width="12.7109375" style="63" customWidth="1"/>
    <col min="15111" max="15111" width="11.7109375" style="63" customWidth="1"/>
    <col min="15112" max="15360" width="9.140625" style="63"/>
    <col min="15361" max="15361" width="24.42578125" style="63" customWidth="1"/>
    <col min="15362" max="15362" width="16.42578125" style="63" customWidth="1"/>
    <col min="15363" max="15363" width="12" style="63" customWidth="1"/>
    <col min="15364" max="15364" width="11.5703125" style="63" customWidth="1"/>
    <col min="15365" max="15365" width="12.28515625" style="63" customWidth="1"/>
    <col min="15366" max="15366" width="12.7109375" style="63" customWidth="1"/>
    <col min="15367" max="15367" width="11.7109375" style="63" customWidth="1"/>
    <col min="15368" max="15616" width="9.140625" style="63"/>
    <col min="15617" max="15617" width="24.42578125" style="63" customWidth="1"/>
    <col min="15618" max="15618" width="16.42578125" style="63" customWidth="1"/>
    <col min="15619" max="15619" width="12" style="63" customWidth="1"/>
    <col min="15620" max="15620" width="11.5703125" style="63" customWidth="1"/>
    <col min="15621" max="15621" width="12.28515625" style="63" customWidth="1"/>
    <col min="15622" max="15622" width="12.7109375" style="63" customWidth="1"/>
    <col min="15623" max="15623" width="11.7109375" style="63" customWidth="1"/>
    <col min="15624" max="15872" width="9.140625" style="63"/>
    <col min="15873" max="15873" width="24.42578125" style="63" customWidth="1"/>
    <col min="15874" max="15874" width="16.42578125" style="63" customWidth="1"/>
    <col min="15875" max="15875" width="12" style="63" customWidth="1"/>
    <col min="15876" max="15876" width="11.5703125" style="63" customWidth="1"/>
    <col min="15877" max="15877" width="12.28515625" style="63" customWidth="1"/>
    <col min="15878" max="15878" width="12.7109375" style="63" customWidth="1"/>
    <col min="15879" max="15879" width="11.7109375" style="63" customWidth="1"/>
    <col min="15880" max="16128" width="9.140625" style="63"/>
    <col min="16129" max="16129" width="24.42578125" style="63" customWidth="1"/>
    <col min="16130" max="16130" width="16.42578125" style="63" customWidth="1"/>
    <col min="16131" max="16131" width="12" style="63" customWidth="1"/>
    <col min="16132" max="16132" width="11.5703125" style="63" customWidth="1"/>
    <col min="16133" max="16133" width="12.28515625" style="63" customWidth="1"/>
    <col min="16134" max="16134" width="12.7109375" style="63" customWidth="1"/>
    <col min="16135" max="16135" width="11.7109375" style="63" customWidth="1"/>
    <col min="16136" max="16384" width="9.140625" style="63"/>
  </cols>
  <sheetData>
    <row r="1" spans="1:7" ht="41.25" customHeight="1">
      <c r="A1" s="1228" t="s">
        <v>860</v>
      </c>
      <c r="B1" s="1228"/>
      <c r="C1" s="1228"/>
      <c r="D1" s="1228"/>
      <c r="E1" s="1228"/>
      <c r="F1" s="1228"/>
      <c r="G1" s="1228"/>
    </row>
    <row r="2" spans="1:7" ht="38.25" customHeight="1">
      <c r="A2" s="876" t="s">
        <v>861</v>
      </c>
      <c r="B2" s="859" t="s">
        <v>7</v>
      </c>
      <c r="C2" s="860" t="s">
        <v>246</v>
      </c>
      <c r="D2" s="861" t="s">
        <v>862</v>
      </c>
      <c r="E2" s="861" t="s">
        <v>863</v>
      </c>
      <c r="F2" s="861" t="s">
        <v>864</v>
      </c>
      <c r="G2" s="861" t="s">
        <v>865</v>
      </c>
    </row>
    <row r="3" spans="1:7" ht="36" customHeight="1">
      <c r="A3" s="877" t="s">
        <v>866</v>
      </c>
      <c r="B3" s="863" t="s">
        <v>867</v>
      </c>
      <c r="C3" s="864">
        <v>0.312</v>
      </c>
      <c r="D3" s="864">
        <v>0.377</v>
      </c>
      <c r="E3" s="864">
        <v>0.20899999999999999</v>
      </c>
      <c r="F3" s="864">
        <v>0.08</v>
      </c>
      <c r="G3" s="83">
        <v>2.2000000000000002E-2</v>
      </c>
    </row>
    <row r="4" spans="1:7">
      <c r="A4" s="878"/>
      <c r="B4" s="863" t="s">
        <v>868</v>
      </c>
      <c r="C4" s="864">
        <v>0.32783999999999996</v>
      </c>
      <c r="D4" s="864">
        <v>0.29518</v>
      </c>
      <c r="E4" s="864">
        <v>0.21495999999999998</v>
      </c>
      <c r="F4" s="864">
        <v>8.4220000000000003E-2</v>
      </c>
      <c r="G4" s="83">
        <v>7.780999999999999E-2</v>
      </c>
    </row>
    <row r="5" spans="1:7">
      <c r="A5" s="878"/>
      <c r="B5" s="863" t="s">
        <v>869</v>
      </c>
      <c r="C5" s="864">
        <v>0.32878000000000002</v>
      </c>
      <c r="D5" s="864">
        <v>0.28027000000000002</v>
      </c>
      <c r="E5" s="864">
        <v>0.13846999999999998</v>
      </c>
      <c r="F5" s="864">
        <v>9.6280000000000004E-2</v>
      </c>
      <c r="G5" s="83">
        <v>0.15619</v>
      </c>
    </row>
    <row r="6" spans="1:7" ht="32.25" customHeight="1">
      <c r="A6" s="877" t="s">
        <v>870</v>
      </c>
      <c r="B6" s="863" t="s">
        <v>871</v>
      </c>
      <c r="C6" s="864">
        <v>0.11199999999999999</v>
      </c>
      <c r="D6" s="864">
        <v>0.222</v>
      </c>
      <c r="E6" s="864">
        <v>0.309</v>
      </c>
      <c r="F6" s="864">
        <v>0.251</v>
      </c>
      <c r="G6" s="83">
        <v>0.106</v>
      </c>
    </row>
    <row r="7" spans="1:7">
      <c r="A7" s="878"/>
      <c r="B7" s="863" t="s">
        <v>872</v>
      </c>
      <c r="C7" s="864">
        <v>9.5760000000000012E-2</v>
      </c>
      <c r="D7" s="864">
        <v>0.16641999999999998</v>
      </c>
      <c r="E7" s="864">
        <v>0.25812999999999997</v>
      </c>
      <c r="F7" s="864">
        <v>0.19650999999999999</v>
      </c>
      <c r="G7" s="83">
        <v>0.28317999999999999</v>
      </c>
    </row>
    <row r="8" spans="1:7">
      <c r="A8" s="878"/>
      <c r="B8" s="863" t="s">
        <v>873</v>
      </c>
      <c r="C8" s="864">
        <v>0.11337999999999999</v>
      </c>
      <c r="D8" s="864">
        <v>6.5540000000000001E-2</v>
      </c>
      <c r="E8" s="864">
        <v>0.11767</v>
      </c>
      <c r="F8" s="864">
        <v>0.15984999999999999</v>
      </c>
      <c r="G8" s="83">
        <v>0.54354999999999998</v>
      </c>
    </row>
    <row r="9" spans="1:7" ht="23.25" customHeight="1">
      <c r="A9" s="877" t="s">
        <v>874</v>
      </c>
      <c r="B9" s="863" t="s">
        <v>875</v>
      </c>
      <c r="C9" s="864">
        <v>0.27899999999999997</v>
      </c>
      <c r="D9" s="864">
        <v>0.57899999999999996</v>
      </c>
      <c r="E9" s="864">
        <v>0.124</v>
      </c>
      <c r="F9" s="864">
        <v>1.6E-2</v>
      </c>
      <c r="G9" s="83">
        <v>3.0000000000000001E-3</v>
      </c>
    </row>
    <row r="10" spans="1:7">
      <c r="A10" s="878"/>
      <c r="B10" s="863" t="s">
        <v>876</v>
      </c>
      <c r="C10" s="864">
        <v>0.2722</v>
      </c>
      <c r="D10" s="864">
        <v>0.43045</v>
      </c>
      <c r="E10" s="864">
        <v>0.23678000000000002</v>
      </c>
      <c r="F10" s="864">
        <v>5.2150000000000002E-2</v>
      </c>
      <c r="G10" s="83">
        <v>8.4200000000000004E-3</v>
      </c>
    </row>
    <row r="11" spans="1:7">
      <c r="A11" s="878"/>
      <c r="B11" s="863" t="s">
        <v>877</v>
      </c>
      <c r="C11" s="864">
        <v>0.26129999999999998</v>
      </c>
      <c r="D11" s="864">
        <v>0.29107</v>
      </c>
      <c r="E11" s="864">
        <v>0.27087</v>
      </c>
      <c r="F11" s="864">
        <v>0.12240999999999999</v>
      </c>
      <c r="G11" s="83">
        <v>5.4349999999999996E-2</v>
      </c>
    </row>
    <row r="12" spans="1:7" ht="24" customHeight="1">
      <c r="A12" s="877" t="s">
        <v>6</v>
      </c>
      <c r="B12" s="863" t="s">
        <v>108</v>
      </c>
      <c r="C12" s="864">
        <v>0.26500000000000001</v>
      </c>
      <c r="D12" s="864">
        <v>0.51800000000000002</v>
      </c>
      <c r="E12" s="864">
        <v>0.15</v>
      </c>
      <c r="F12" s="864">
        <v>0.05</v>
      </c>
      <c r="G12" s="83">
        <v>1.7000000000000001E-2</v>
      </c>
    </row>
    <row r="13" spans="1:7">
      <c r="A13" s="878"/>
      <c r="B13" s="863" t="s">
        <v>61</v>
      </c>
      <c r="C13" s="864">
        <v>0.26207000000000003</v>
      </c>
      <c r="D13" s="864">
        <v>0.40206000000000003</v>
      </c>
      <c r="E13" s="864">
        <v>0.22999</v>
      </c>
      <c r="F13" s="864">
        <v>6.6610000000000003E-2</v>
      </c>
      <c r="G13" s="83">
        <v>3.9260000000000003E-2</v>
      </c>
    </row>
    <row r="14" spans="1:7">
      <c r="A14" s="879"/>
      <c r="B14" s="865" t="s">
        <v>878</v>
      </c>
      <c r="C14" s="866">
        <v>0.26530000000000004</v>
      </c>
      <c r="D14" s="867">
        <v>0.26245999999999997</v>
      </c>
      <c r="E14" s="867">
        <v>0.23823</v>
      </c>
      <c r="F14" s="866">
        <v>0.12147999999999999</v>
      </c>
      <c r="G14" s="83">
        <v>0.11253000000000001</v>
      </c>
    </row>
    <row r="15" spans="1:7" ht="78.75" customHeight="1">
      <c r="A15" s="1237" t="s">
        <v>879</v>
      </c>
      <c r="B15" s="1237"/>
      <c r="C15" s="1237"/>
      <c r="D15" s="1237"/>
      <c r="E15" s="1237"/>
      <c r="F15" s="1237"/>
      <c r="G15" s="1237"/>
    </row>
    <row r="16" spans="1:7" ht="29.25" customHeight="1">
      <c r="A16" s="1239" t="s">
        <v>844</v>
      </c>
      <c r="B16" s="1239"/>
      <c r="C16" s="1239"/>
      <c r="D16" s="1239"/>
      <c r="E16" s="1239"/>
      <c r="F16" s="1239"/>
      <c r="G16" s="1239"/>
    </row>
    <row r="17" spans="1:7" ht="20.25" customHeight="1">
      <c r="A17" s="1223" t="s">
        <v>880</v>
      </c>
      <c r="B17" s="1223"/>
      <c r="C17" s="1223"/>
      <c r="D17" s="1223"/>
      <c r="E17" s="1223"/>
      <c r="F17" s="1223"/>
      <c r="G17" s="1223"/>
    </row>
  </sheetData>
  <mergeCells count="4">
    <mergeCell ref="A1:G1"/>
    <mergeCell ref="A15:G15"/>
    <mergeCell ref="A16:G16"/>
    <mergeCell ref="A17:G17"/>
  </mergeCells>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4C600-0AAD-4E4C-AA1F-16E2D348E4FF}">
  <sheetPr>
    <tabColor rgb="FFC00000"/>
  </sheetPr>
  <dimension ref="A1:F7"/>
  <sheetViews>
    <sheetView workbookViewId="0">
      <selection activeCell="M15" sqref="M15"/>
    </sheetView>
  </sheetViews>
  <sheetFormatPr defaultRowHeight="12.75"/>
  <cols>
    <col min="1" max="1" width="18.7109375" style="63" customWidth="1"/>
    <col min="2" max="2" width="12.42578125" style="63" customWidth="1"/>
    <col min="3" max="3" width="11.7109375" style="63" customWidth="1"/>
    <col min="4" max="4" width="15.140625" style="63" customWidth="1"/>
    <col min="5" max="5" width="11.85546875" style="63" customWidth="1"/>
    <col min="6" max="6" width="13.28515625" style="63" customWidth="1"/>
    <col min="7" max="256" width="9.140625" style="63"/>
    <col min="257" max="257" width="18.7109375" style="63" customWidth="1"/>
    <col min="258" max="258" width="12.42578125" style="63" customWidth="1"/>
    <col min="259" max="259" width="11.7109375" style="63" customWidth="1"/>
    <col min="260" max="260" width="15.140625" style="63" customWidth="1"/>
    <col min="261" max="261" width="11.85546875" style="63" customWidth="1"/>
    <col min="262" max="262" width="13.28515625" style="63" customWidth="1"/>
    <col min="263" max="512" width="9.140625" style="63"/>
    <col min="513" max="513" width="18.7109375" style="63" customWidth="1"/>
    <col min="514" max="514" width="12.42578125" style="63" customWidth="1"/>
    <col min="515" max="515" width="11.7109375" style="63" customWidth="1"/>
    <col min="516" max="516" width="15.140625" style="63" customWidth="1"/>
    <col min="517" max="517" width="11.85546875" style="63" customWidth="1"/>
    <col min="518" max="518" width="13.28515625" style="63" customWidth="1"/>
    <col min="519" max="768" width="9.140625" style="63"/>
    <col min="769" max="769" width="18.7109375" style="63" customWidth="1"/>
    <col min="770" max="770" width="12.42578125" style="63" customWidth="1"/>
    <col min="771" max="771" width="11.7109375" style="63" customWidth="1"/>
    <col min="772" max="772" width="15.140625" style="63" customWidth="1"/>
    <col min="773" max="773" width="11.85546875" style="63" customWidth="1"/>
    <col min="774" max="774" width="13.28515625" style="63" customWidth="1"/>
    <col min="775" max="1024" width="9.140625" style="63"/>
    <col min="1025" max="1025" width="18.7109375" style="63" customWidth="1"/>
    <col min="1026" max="1026" width="12.42578125" style="63" customWidth="1"/>
    <col min="1027" max="1027" width="11.7109375" style="63" customWidth="1"/>
    <col min="1028" max="1028" width="15.140625" style="63" customWidth="1"/>
    <col min="1029" max="1029" width="11.85546875" style="63" customWidth="1"/>
    <col min="1030" max="1030" width="13.28515625" style="63" customWidth="1"/>
    <col min="1031" max="1280" width="9.140625" style="63"/>
    <col min="1281" max="1281" width="18.7109375" style="63" customWidth="1"/>
    <col min="1282" max="1282" width="12.42578125" style="63" customWidth="1"/>
    <col min="1283" max="1283" width="11.7109375" style="63" customWidth="1"/>
    <col min="1284" max="1284" width="15.140625" style="63" customWidth="1"/>
    <col min="1285" max="1285" width="11.85546875" style="63" customWidth="1"/>
    <col min="1286" max="1286" width="13.28515625" style="63" customWidth="1"/>
    <col min="1287" max="1536" width="9.140625" style="63"/>
    <col min="1537" max="1537" width="18.7109375" style="63" customWidth="1"/>
    <col min="1538" max="1538" width="12.42578125" style="63" customWidth="1"/>
    <col min="1539" max="1539" width="11.7109375" style="63" customWidth="1"/>
    <col min="1540" max="1540" width="15.140625" style="63" customWidth="1"/>
    <col min="1541" max="1541" width="11.85546875" style="63" customWidth="1"/>
    <col min="1542" max="1542" width="13.28515625" style="63" customWidth="1"/>
    <col min="1543" max="1792" width="9.140625" style="63"/>
    <col min="1793" max="1793" width="18.7109375" style="63" customWidth="1"/>
    <col min="1794" max="1794" width="12.42578125" style="63" customWidth="1"/>
    <col min="1795" max="1795" width="11.7109375" style="63" customWidth="1"/>
    <col min="1796" max="1796" width="15.140625" style="63" customWidth="1"/>
    <col min="1797" max="1797" width="11.85546875" style="63" customWidth="1"/>
    <col min="1798" max="1798" width="13.28515625" style="63" customWidth="1"/>
    <col min="1799" max="2048" width="9.140625" style="63"/>
    <col min="2049" max="2049" width="18.7109375" style="63" customWidth="1"/>
    <col min="2050" max="2050" width="12.42578125" style="63" customWidth="1"/>
    <col min="2051" max="2051" width="11.7109375" style="63" customWidth="1"/>
    <col min="2052" max="2052" width="15.140625" style="63" customWidth="1"/>
    <col min="2053" max="2053" width="11.85546875" style="63" customWidth="1"/>
    <col min="2054" max="2054" width="13.28515625" style="63" customWidth="1"/>
    <col min="2055" max="2304" width="9.140625" style="63"/>
    <col min="2305" max="2305" width="18.7109375" style="63" customWidth="1"/>
    <col min="2306" max="2306" width="12.42578125" style="63" customWidth="1"/>
    <col min="2307" max="2307" width="11.7109375" style="63" customWidth="1"/>
    <col min="2308" max="2308" width="15.140625" style="63" customWidth="1"/>
    <col min="2309" max="2309" width="11.85546875" style="63" customWidth="1"/>
    <col min="2310" max="2310" width="13.28515625" style="63" customWidth="1"/>
    <col min="2311" max="2560" width="9.140625" style="63"/>
    <col min="2561" max="2561" width="18.7109375" style="63" customWidth="1"/>
    <col min="2562" max="2562" width="12.42578125" style="63" customWidth="1"/>
    <col min="2563" max="2563" width="11.7109375" style="63" customWidth="1"/>
    <col min="2564" max="2564" width="15.140625" style="63" customWidth="1"/>
    <col min="2565" max="2565" width="11.85546875" style="63" customWidth="1"/>
    <col min="2566" max="2566" width="13.28515625" style="63" customWidth="1"/>
    <col min="2567" max="2816" width="9.140625" style="63"/>
    <col min="2817" max="2817" width="18.7109375" style="63" customWidth="1"/>
    <col min="2818" max="2818" width="12.42578125" style="63" customWidth="1"/>
    <col min="2819" max="2819" width="11.7109375" style="63" customWidth="1"/>
    <col min="2820" max="2820" width="15.140625" style="63" customWidth="1"/>
    <col min="2821" max="2821" width="11.85546875" style="63" customWidth="1"/>
    <col min="2822" max="2822" width="13.28515625" style="63" customWidth="1"/>
    <col min="2823" max="3072" width="9.140625" style="63"/>
    <col min="3073" max="3073" width="18.7109375" style="63" customWidth="1"/>
    <col min="3074" max="3074" width="12.42578125" style="63" customWidth="1"/>
    <col min="3075" max="3075" width="11.7109375" style="63" customWidth="1"/>
    <col min="3076" max="3076" width="15.140625" style="63" customWidth="1"/>
    <col min="3077" max="3077" width="11.85546875" style="63" customWidth="1"/>
    <col min="3078" max="3078" width="13.28515625" style="63" customWidth="1"/>
    <col min="3079" max="3328" width="9.140625" style="63"/>
    <col min="3329" max="3329" width="18.7109375" style="63" customWidth="1"/>
    <col min="3330" max="3330" width="12.42578125" style="63" customWidth="1"/>
    <col min="3331" max="3331" width="11.7109375" style="63" customWidth="1"/>
    <col min="3332" max="3332" width="15.140625" style="63" customWidth="1"/>
    <col min="3333" max="3333" width="11.85546875" style="63" customWidth="1"/>
    <col min="3334" max="3334" width="13.28515625" style="63" customWidth="1"/>
    <col min="3335" max="3584" width="9.140625" style="63"/>
    <col min="3585" max="3585" width="18.7109375" style="63" customWidth="1"/>
    <col min="3586" max="3586" width="12.42578125" style="63" customWidth="1"/>
    <col min="3587" max="3587" width="11.7109375" style="63" customWidth="1"/>
    <col min="3588" max="3588" width="15.140625" style="63" customWidth="1"/>
    <col min="3589" max="3589" width="11.85546875" style="63" customWidth="1"/>
    <col min="3590" max="3590" width="13.28515625" style="63" customWidth="1"/>
    <col min="3591" max="3840" width="9.140625" style="63"/>
    <col min="3841" max="3841" width="18.7109375" style="63" customWidth="1"/>
    <col min="3842" max="3842" width="12.42578125" style="63" customWidth="1"/>
    <col min="3843" max="3843" width="11.7109375" style="63" customWidth="1"/>
    <col min="3844" max="3844" width="15.140625" style="63" customWidth="1"/>
    <col min="3845" max="3845" width="11.85546875" style="63" customWidth="1"/>
    <col min="3846" max="3846" width="13.28515625" style="63" customWidth="1"/>
    <col min="3847" max="4096" width="9.140625" style="63"/>
    <col min="4097" max="4097" width="18.7109375" style="63" customWidth="1"/>
    <col min="4098" max="4098" width="12.42578125" style="63" customWidth="1"/>
    <col min="4099" max="4099" width="11.7109375" style="63" customWidth="1"/>
    <col min="4100" max="4100" width="15.140625" style="63" customWidth="1"/>
    <col min="4101" max="4101" width="11.85546875" style="63" customWidth="1"/>
    <col min="4102" max="4102" width="13.28515625" style="63" customWidth="1"/>
    <col min="4103" max="4352" width="9.140625" style="63"/>
    <col min="4353" max="4353" width="18.7109375" style="63" customWidth="1"/>
    <col min="4354" max="4354" width="12.42578125" style="63" customWidth="1"/>
    <col min="4355" max="4355" width="11.7109375" style="63" customWidth="1"/>
    <col min="4356" max="4356" width="15.140625" style="63" customWidth="1"/>
    <col min="4357" max="4357" width="11.85546875" style="63" customWidth="1"/>
    <col min="4358" max="4358" width="13.28515625" style="63" customWidth="1"/>
    <col min="4359" max="4608" width="9.140625" style="63"/>
    <col min="4609" max="4609" width="18.7109375" style="63" customWidth="1"/>
    <col min="4610" max="4610" width="12.42578125" style="63" customWidth="1"/>
    <col min="4611" max="4611" width="11.7109375" style="63" customWidth="1"/>
    <col min="4612" max="4612" width="15.140625" style="63" customWidth="1"/>
    <col min="4613" max="4613" width="11.85546875" style="63" customWidth="1"/>
    <col min="4614" max="4614" width="13.28515625" style="63" customWidth="1"/>
    <col min="4615" max="4864" width="9.140625" style="63"/>
    <col min="4865" max="4865" width="18.7109375" style="63" customWidth="1"/>
    <col min="4866" max="4866" width="12.42578125" style="63" customWidth="1"/>
    <col min="4867" max="4867" width="11.7109375" style="63" customWidth="1"/>
    <col min="4868" max="4868" width="15.140625" style="63" customWidth="1"/>
    <col min="4869" max="4869" width="11.85546875" style="63" customWidth="1"/>
    <col min="4870" max="4870" width="13.28515625" style="63" customWidth="1"/>
    <col min="4871" max="5120" width="9.140625" style="63"/>
    <col min="5121" max="5121" width="18.7109375" style="63" customWidth="1"/>
    <col min="5122" max="5122" width="12.42578125" style="63" customWidth="1"/>
    <col min="5123" max="5123" width="11.7109375" style="63" customWidth="1"/>
    <col min="5124" max="5124" width="15.140625" style="63" customWidth="1"/>
    <col min="5125" max="5125" width="11.85546875" style="63" customWidth="1"/>
    <col min="5126" max="5126" width="13.28515625" style="63" customWidth="1"/>
    <col min="5127" max="5376" width="9.140625" style="63"/>
    <col min="5377" max="5377" width="18.7109375" style="63" customWidth="1"/>
    <col min="5378" max="5378" width="12.42578125" style="63" customWidth="1"/>
    <col min="5379" max="5379" width="11.7109375" style="63" customWidth="1"/>
    <col min="5380" max="5380" width="15.140625" style="63" customWidth="1"/>
    <col min="5381" max="5381" width="11.85546875" style="63" customWidth="1"/>
    <col min="5382" max="5382" width="13.28515625" style="63" customWidth="1"/>
    <col min="5383" max="5632" width="9.140625" style="63"/>
    <col min="5633" max="5633" width="18.7109375" style="63" customWidth="1"/>
    <col min="5634" max="5634" width="12.42578125" style="63" customWidth="1"/>
    <col min="5635" max="5635" width="11.7109375" style="63" customWidth="1"/>
    <col min="5636" max="5636" width="15.140625" style="63" customWidth="1"/>
    <col min="5637" max="5637" width="11.85546875" style="63" customWidth="1"/>
    <col min="5638" max="5638" width="13.28515625" style="63" customWidth="1"/>
    <col min="5639" max="5888" width="9.140625" style="63"/>
    <col min="5889" max="5889" width="18.7109375" style="63" customWidth="1"/>
    <col min="5890" max="5890" width="12.42578125" style="63" customWidth="1"/>
    <col min="5891" max="5891" width="11.7109375" style="63" customWidth="1"/>
    <col min="5892" max="5892" width="15.140625" style="63" customWidth="1"/>
    <col min="5893" max="5893" width="11.85546875" style="63" customWidth="1"/>
    <col min="5894" max="5894" width="13.28515625" style="63" customWidth="1"/>
    <col min="5895" max="6144" width="9.140625" style="63"/>
    <col min="6145" max="6145" width="18.7109375" style="63" customWidth="1"/>
    <col min="6146" max="6146" width="12.42578125" style="63" customWidth="1"/>
    <col min="6147" max="6147" width="11.7109375" style="63" customWidth="1"/>
    <col min="6148" max="6148" width="15.140625" style="63" customWidth="1"/>
    <col min="6149" max="6149" width="11.85546875" style="63" customWidth="1"/>
    <col min="6150" max="6150" width="13.28515625" style="63" customWidth="1"/>
    <col min="6151" max="6400" width="9.140625" style="63"/>
    <col min="6401" max="6401" width="18.7109375" style="63" customWidth="1"/>
    <col min="6402" max="6402" width="12.42578125" style="63" customWidth="1"/>
    <col min="6403" max="6403" width="11.7109375" style="63" customWidth="1"/>
    <col min="6404" max="6404" width="15.140625" style="63" customWidth="1"/>
    <col min="6405" max="6405" width="11.85546875" style="63" customWidth="1"/>
    <col min="6406" max="6406" width="13.28515625" style="63" customWidth="1"/>
    <col min="6407" max="6656" width="9.140625" style="63"/>
    <col min="6657" max="6657" width="18.7109375" style="63" customWidth="1"/>
    <col min="6658" max="6658" width="12.42578125" style="63" customWidth="1"/>
    <col min="6659" max="6659" width="11.7109375" style="63" customWidth="1"/>
    <col min="6660" max="6660" width="15.140625" style="63" customWidth="1"/>
    <col min="6661" max="6661" width="11.85546875" style="63" customWidth="1"/>
    <col min="6662" max="6662" width="13.28515625" style="63" customWidth="1"/>
    <col min="6663" max="6912" width="9.140625" style="63"/>
    <col min="6913" max="6913" width="18.7109375" style="63" customWidth="1"/>
    <col min="6914" max="6914" width="12.42578125" style="63" customWidth="1"/>
    <col min="6915" max="6915" width="11.7109375" style="63" customWidth="1"/>
    <col min="6916" max="6916" width="15.140625" style="63" customWidth="1"/>
    <col min="6917" max="6917" width="11.85546875" style="63" customWidth="1"/>
    <col min="6918" max="6918" width="13.28515625" style="63" customWidth="1"/>
    <col min="6919" max="7168" width="9.140625" style="63"/>
    <col min="7169" max="7169" width="18.7109375" style="63" customWidth="1"/>
    <col min="7170" max="7170" width="12.42578125" style="63" customWidth="1"/>
    <col min="7171" max="7171" width="11.7109375" style="63" customWidth="1"/>
    <col min="7172" max="7172" width="15.140625" style="63" customWidth="1"/>
    <col min="7173" max="7173" width="11.85546875" style="63" customWidth="1"/>
    <col min="7174" max="7174" width="13.28515625" style="63" customWidth="1"/>
    <col min="7175" max="7424" width="9.140625" style="63"/>
    <col min="7425" max="7425" width="18.7109375" style="63" customWidth="1"/>
    <col min="7426" max="7426" width="12.42578125" style="63" customWidth="1"/>
    <col min="7427" max="7427" width="11.7109375" style="63" customWidth="1"/>
    <col min="7428" max="7428" width="15.140625" style="63" customWidth="1"/>
    <col min="7429" max="7429" width="11.85546875" style="63" customWidth="1"/>
    <col min="7430" max="7430" width="13.28515625" style="63" customWidth="1"/>
    <col min="7431" max="7680" width="9.140625" style="63"/>
    <col min="7681" max="7681" width="18.7109375" style="63" customWidth="1"/>
    <col min="7682" max="7682" width="12.42578125" style="63" customWidth="1"/>
    <col min="7683" max="7683" width="11.7109375" style="63" customWidth="1"/>
    <col min="7684" max="7684" width="15.140625" style="63" customWidth="1"/>
    <col min="7685" max="7685" width="11.85546875" style="63" customWidth="1"/>
    <col min="7686" max="7686" width="13.28515625" style="63" customWidth="1"/>
    <col min="7687" max="7936" width="9.140625" style="63"/>
    <col min="7937" max="7937" width="18.7109375" style="63" customWidth="1"/>
    <col min="7938" max="7938" width="12.42578125" style="63" customWidth="1"/>
    <col min="7939" max="7939" width="11.7109375" style="63" customWidth="1"/>
    <col min="7940" max="7940" width="15.140625" style="63" customWidth="1"/>
    <col min="7941" max="7941" width="11.85546875" style="63" customWidth="1"/>
    <col min="7942" max="7942" width="13.28515625" style="63" customWidth="1"/>
    <col min="7943" max="8192" width="9.140625" style="63"/>
    <col min="8193" max="8193" width="18.7109375" style="63" customWidth="1"/>
    <col min="8194" max="8194" width="12.42578125" style="63" customWidth="1"/>
    <col min="8195" max="8195" width="11.7109375" style="63" customWidth="1"/>
    <col min="8196" max="8196" width="15.140625" style="63" customWidth="1"/>
    <col min="8197" max="8197" width="11.85546875" style="63" customWidth="1"/>
    <col min="8198" max="8198" width="13.28515625" style="63" customWidth="1"/>
    <col min="8199" max="8448" width="9.140625" style="63"/>
    <col min="8449" max="8449" width="18.7109375" style="63" customWidth="1"/>
    <col min="8450" max="8450" width="12.42578125" style="63" customWidth="1"/>
    <col min="8451" max="8451" width="11.7109375" style="63" customWidth="1"/>
    <col min="8452" max="8452" width="15.140625" style="63" customWidth="1"/>
    <col min="8453" max="8453" width="11.85546875" style="63" customWidth="1"/>
    <col min="8454" max="8454" width="13.28515625" style="63" customWidth="1"/>
    <col min="8455" max="8704" width="9.140625" style="63"/>
    <col min="8705" max="8705" width="18.7109375" style="63" customWidth="1"/>
    <col min="8706" max="8706" width="12.42578125" style="63" customWidth="1"/>
    <col min="8707" max="8707" width="11.7109375" style="63" customWidth="1"/>
    <col min="8708" max="8708" width="15.140625" style="63" customWidth="1"/>
    <col min="8709" max="8709" width="11.85546875" style="63" customWidth="1"/>
    <col min="8710" max="8710" width="13.28515625" style="63" customWidth="1"/>
    <col min="8711" max="8960" width="9.140625" style="63"/>
    <col min="8961" max="8961" width="18.7109375" style="63" customWidth="1"/>
    <col min="8962" max="8962" width="12.42578125" style="63" customWidth="1"/>
    <col min="8963" max="8963" width="11.7109375" style="63" customWidth="1"/>
    <col min="8964" max="8964" width="15.140625" style="63" customWidth="1"/>
    <col min="8965" max="8965" width="11.85546875" style="63" customWidth="1"/>
    <col min="8966" max="8966" width="13.28515625" style="63" customWidth="1"/>
    <col min="8967" max="9216" width="9.140625" style="63"/>
    <col min="9217" max="9217" width="18.7109375" style="63" customWidth="1"/>
    <col min="9218" max="9218" width="12.42578125" style="63" customWidth="1"/>
    <col min="9219" max="9219" width="11.7109375" style="63" customWidth="1"/>
    <col min="9220" max="9220" width="15.140625" style="63" customWidth="1"/>
    <col min="9221" max="9221" width="11.85546875" style="63" customWidth="1"/>
    <col min="9222" max="9222" width="13.28515625" style="63" customWidth="1"/>
    <col min="9223" max="9472" width="9.140625" style="63"/>
    <col min="9473" max="9473" width="18.7109375" style="63" customWidth="1"/>
    <col min="9474" max="9474" width="12.42578125" style="63" customWidth="1"/>
    <col min="9475" max="9475" width="11.7109375" style="63" customWidth="1"/>
    <col min="9476" max="9476" width="15.140625" style="63" customWidth="1"/>
    <col min="9477" max="9477" width="11.85546875" style="63" customWidth="1"/>
    <col min="9478" max="9478" width="13.28515625" style="63" customWidth="1"/>
    <col min="9479" max="9728" width="9.140625" style="63"/>
    <col min="9729" max="9729" width="18.7109375" style="63" customWidth="1"/>
    <col min="9730" max="9730" width="12.42578125" style="63" customWidth="1"/>
    <col min="9731" max="9731" width="11.7109375" style="63" customWidth="1"/>
    <col min="9732" max="9732" width="15.140625" style="63" customWidth="1"/>
    <col min="9733" max="9733" width="11.85546875" style="63" customWidth="1"/>
    <col min="9734" max="9734" width="13.28515625" style="63" customWidth="1"/>
    <col min="9735" max="9984" width="9.140625" style="63"/>
    <col min="9985" max="9985" width="18.7109375" style="63" customWidth="1"/>
    <col min="9986" max="9986" width="12.42578125" style="63" customWidth="1"/>
    <col min="9987" max="9987" width="11.7109375" style="63" customWidth="1"/>
    <col min="9988" max="9988" width="15.140625" style="63" customWidth="1"/>
    <col min="9989" max="9989" width="11.85546875" style="63" customWidth="1"/>
    <col min="9990" max="9990" width="13.28515625" style="63" customWidth="1"/>
    <col min="9991" max="10240" width="9.140625" style="63"/>
    <col min="10241" max="10241" width="18.7109375" style="63" customWidth="1"/>
    <col min="10242" max="10242" width="12.42578125" style="63" customWidth="1"/>
    <col min="10243" max="10243" width="11.7109375" style="63" customWidth="1"/>
    <col min="10244" max="10244" width="15.140625" style="63" customWidth="1"/>
    <col min="10245" max="10245" width="11.85546875" style="63" customWidth="1"/>
    <col min="10246" max="10246" width="13.28515625" style="63" customWidth="1"/>
    <col min="10247" max="10496" width="9.140625" style="63"/>
    <col min="10497" max="10497" width="18.7109375" style="63" customWidth="1"/>
    <col min="10498" max="10498" width="12.42578125" style="63" customWidth="1"/>
    <col min="10499" max="10499" width="11.7109375" style="63" customWidth="1"/>
    <col min="10500" max="10500" width="15.140625" style="63" customWidth="1"/>
    <col min="10501" max="10501" width="11.85546875" style="63" customWidth="1"/>
    <col min="10502" max="10502" width="13.28515625" style="63" customWidth="1"/>
    <col min="10503" max="10752" width="9.140625" style="63"/>
    <col min="10753" max="10753" width="18.7109375" style="63" customWidth="1"/>
    <col min="10754" max="10754" width="12.42578125" style="63" customWidth="1"/>
    <col min="10755" max="10755" width="11.7109375" style="63" customWidth="1"/>
    <col min="10756" max="10756" width="15.140625" style="63" customWidth="1"/>
    <col min="10757" max="10757" width="11.85546875" style="63" customWidth="1"/>
    <col min="10758" max="10758" width="13.28515625" style="63" customWidth="1"/>
    <col min="10759" max="11008" width="9.140625" style="63"/>
    <col min="11009" max="11009" width="18.7109375" style="63" customWidth="1"/>
    <col min="11010" max="11010" width="12.42578125" style="63" customWidth="1"/>
    <col min="11011" max="11011" width="11.7109375" style="63" customWidth="1"/>
    <col min="11012" max="11012" width="15.140625" style="63" customWidth="1"/>
    <col min="11013" max="11013" width="11.85546875" style="63" customWidth="1"/>
    <col min="11014" max="11014" width="13.28515625" style="63" customWidth="1"/>
    <col min="11015" max="11264" width="9.140625" style="63"/>
    <col min="11265" max="11265" width="18.7109375" style="63" customWidth="1"/>
    <col min="11266" max="11266" width="12.42578125" style="63" customWidth="1"/>
    <col min="11267" max="11267" width="11.7109375" style="63" customWidth="1"/>
    <col min="11268" max="11268" width="15.140625" style="63" customWidth="1"/>
    <col min="11269" max="11269" width="11.85546875" style="63" customWidth="1"/>
    <col min="11270" max="11270" width="13.28515625" style="63" customWidth="1"/>
    <col min="11271" max="11520" width="9.140625" style="63"/>
    <col min="11521" max="11521" width="18.7109375" style="63" customWidth="1"/>
    <col min="11522" max="11522" width="12.42578125" style="63" customWidth="1"/>
    <col min="11523" max="11523" width="11.7109375" style="63" customWidth="1"/>
    <col min="11524" max="11524" width="15.140625" style="63" customWidth="1"/>
    <col min="11525" max="11525" width="11.85546875" style="63" customWidth="1"/>
    <col min="11526" max="11526" width="13.28515625" style="63" customWidth="1"/>
    <col min="11527" max="11776" width="9.140625" style="63"/>
    <col min="11777" max="11777" width="18.7109375" style="63" customWidth="1"/>
    <col min="11778" max="11778" width="12.42578125" style="63" customWidth="1"/>
    <col min="11779" max="11779" width="11.7109375" style="63" customWidth="1"/>
    <col min="11780" max="11780" width="15.140625" style="63" customWidth="1"/>
    <col min="11781" max="11781" width="11.85546875" style="63" customWidth="1"/>
    <col min="11782" max="11782" width="13.28515625" style="63" customWidth="1"/>
    <col min="11783" max="12032" width="9.140625" style="63"/>
    <col min="12033" max="12033" width="18.7109375" style="63" customWidth="1"/>
    <col min="12034" max="12034" width="12.42578125" style="63" customWidth="1"/>
    <col min="12035" max="12035" width="11.7109375" style="63" customWidth="1"/>
    <col min="12036" max="12036" width="15.140625" style="63" customWidth="1"/>
    <col min="12037" max="12037" width="11.85546875" style="63" customWidth="1"/>
    <col min="12038" max="12038" width="13.28515625" style="63" customWidth="1"/>
    <col min="12039" max="12288" width="9.140625" style="63"/>
    <col min="12289" max="12289" width="18.7109375" style="63" customWidth="1"/>
    <col min="12290" max="12290" width="12.42578125" style="63" customWidth="1"/>
    <col min="12291" max="12291" width="11.7109375" style="63" customWidth="1"/>
    <col min="12292" max="12292" width="15.140625" style="63" customWidth="1"/>
    <col min="12293" max="12293" width="11.85546875" style="63" customWidth="1"/>
    <col min="12294" max="12294" width="13.28515625" style="63" customWidth="1"/>
    <col min="12295" max="12544" width="9.140625" style="63"/>
    <col min="12545" max="12545" width="18.7109375" style="63" customWidth="1"/>
    <col min="12546" max="12546" width="12.42578125" style="63" customWidth="1"/>
    <col min="12547" max="12547" width="11.7109375" style="63" customWidth="1"/>
    <col min="12548" max="12548" width="15.140625" style="63" customWidth="1"/>
    <col min="12549" max="12549" width="11.85546875" style="63" customWidth="1"/>
    <col min="12550" max="12550" width="13.28515625" style="63" customWidth="1"/>
    <col min="12551" max="12800" width="9.140625" style="63"/>
    <col min="12801" max="12801" width="18.7109375" style="63" customWidth="1"/>
    <col min="12802" max="12802" width="12.42578125" style="63" customWidth="1"/>
    <col min="12803" max="12803" width="11.7109375" style="63" customWidth="1"/>
    <col min="12804" max="12804" width="15.140625" style="63" customWidth="1"/>
    <col min="12805" max="12805" width="11.85546875" style="63" customWidth="1"/>
    <col min="12806" max="12806" width="13.28515625" style="63" customWidth="1"/>
    <col min="12807" max="13056" width="9.140625" style="63"/>
    <col min="13057" max="13057" width="18.7109375" style="63" customWidth="1"/>
    <col min="13058" max="13058" width="12.42578125" style="63" customWidth="1"/>
    <col min="13059" max="13059" width="11.7109375" style="63" customWidth="1"/>
    <col min="13060" max="13060" width="15.140625" style="63" customWidth="1"/>
    <col min="13061" max="13061" width="11.85546875" style="63" customWidth="1"/>
    <col min="13062" max="13062" width="13.28515625" style="63" customWidth="1"/>
    <col min="13063" max="13312" width="9.140625" style="63"/>
    <col min="13313" max="13313" width="18.7109375" style="63" customWidth="1"/>
    <col min="13314" max="13314" width="12.42578125" style="63" customWidth="1"/>
    <col min="13315" max="13315" width="11.7109375" style="63" customWidth="1"/>
    <col min="13316" max="13316" width="15.140625" style="63" customWidth="1"/>
    <col min="13317" max="13317" width="11.85546875" style="63" customWidth="1"/>
    <col min="13318" max="13318" width="13.28515625" style="63" customWidth="1"/>
    <col min="13319" max="13568" width="9.140625" style="63"/>
    <col min="13569" max="13569" width="18.7109375" style="63" customWidth="1"/>
    <col min="13570" max="13570" width="12.42578125" style="63" customWidth="1"/>
    <col min="13571" max="13571" width="11.7109375" style="63" customWidth="1"/>
    <col min="13572" max="13572" width="15.140625" style="63" customWidth="1"/>
    <col min="13573" max="13573" width="11.85546875" style="63" customWidth="1"/>
    <col min="13574" max="13574" width="13.28515625" style="63" customWidth="1"/>
    <col min="13575" max="13824" width="9.140625" style="63"/>
    <col min="13825" max="13825" width="18.7109375" style="63" customWidth="1"/>
    <col min="13826" max="13826" width="12.42578125" style="63" customWidth="1"/>
    <col min="13827" max="13827" width="11.7109375" style="63" customWidth="1"/>
    <col min="13828" max="13828" width="15.140625" style="63" customWidth="1"/>
    <col min="13829" max="13829" width="11.85546875" style="63" customWidth="1"/>
    <col min="13830" max="13830" width="13.28515625" style="63" customWidth="1"/>
    <col min="13831" max="14080" width="9.140625" style="63"/>
    <col min="14081" max="14081" width="18.7109375" style="63" customWidth="1"/>
    <col min="14082" max="14082" width="12.42578125" style="63" customWidth="1"/>
    <col min="14083" max="14083" width="11.7109375" style="63" customWidth="1"/>
    <col min="14084" max="14084" width="15.140625" style="63" customWidth="1"/>
    <col min="14085" max="14085" width="11.85546875" style="63" customWidth="1"/>
    <col min="14086" max="14086" width="13.28515625" style="63" customWidth="1"/>
    <col min="14087" max="14336" width="9.140625" style="63"/>
    <col min="14337" max="14337" width="18.7109375" style="63" customWidth="1"/>
    <col min="14338" max="14338" width="12.42578125" style="63" customWidth="1"/>
    <col min="14339" max="14339" width="11.7109375" style="63" customWidth="1"/>
    <col min="14340" max="14340" width="15.140625" style="63" customWidth="1"/>
    <col min="14341" max="14341" width="11.85546875" style="63" customWidth="1"/>
    <col min="14342" max="14342" width="13.28515625" style="63" customWidth="1"/>
    <col min="14343" max="14592" width="9.140625" style="63"/>
    <col min="14593" max="14593" width="18.7109375" style="63" customWidth="1"/>
    <col min="14594" max="14594" width="12.42578125" style="63" customWidth="1"/>
    <col min="14595" max="14595" width="11.7109375" style="63" customWidth="1"/>
    <col min="14596" max="14596" width="15.140625" style="63" customWidth="1"/>
    <col min="14597" max="14597" width="11.85546875" style="63" customWidth="1"/>
    <col min="14598" max="14598" width="13.28515625" style="63" customWidth="1"/>
    <col min="14599" max="14848" width="9.140625" style="63"/>
    <col min="14849" max="14849" width="18.7109375" style="63" customWidth="1"/>
    <col min="14850" max="14850" width="12.42578125" style="63" customWidth="1"/>
    <col min="14851" max="14851" width="11.7109375" style="63" customWidth="1"/>
    <col min="14852" max="14852" width="15.140625" style="63" customWidth="1"/>
    <col min="14853" max="14853" width="11.85546875" style="63" customWidth="1"/>
    <col min="14854" max="14854" width="13.28515625" style="63" customWidth="1"/>
    <col min="14855" max="15104" width="9.140625" style="63"/>
    <col min="15105" max="15105" width="18.7109375" style="63" customWidth="1"/>
    <col min="15106" max="15106" width="12.42578125" style="63" customWidth="1"/>
    <col min="15107" max="15107" width="11.7109375" style="63" customWidth="1"/>
    <col min="15108" max="15108" width="15.140625" style="63" customWidth="1"/>
    <col min="15109" max="15109" width="11.85546875" style="63" customWidth="1"/>
    <col min="15110" max="15110" width="13.28515625" style="63" customWidth="1"/>
    <col min="15111" max="15360" width="9.140625" style="63"/>
    <col min="15361" max="15361" width="18.7109375" style="63" customWidth="1"/>
    <col min="15362" max="15362" width="12.42578125" style="63" customWidth="1"/>
    <col min="15363" max="15363" width="11.7109375" style="63" customWidth="1"/>
    <col min="15364" max="15364" width="15.140625" style="63" customWidth="1"/>
    <col min="15365" max="15365" width="11.85546875" style="63" customWidth="1"/>
    <col min="15366" max="15366" width="13.28515625" style="63" customWidth="1"/>
    <col min="15367" max="15616" width="9.140625" style="63"/>
    <col min="15617" max="15617" width="18.7109375" style="63" customWidth="1"/>
    <col min="15618" max="15618" width="12.42578125" style="63" customWidth="1"/>
    <col min="15619" max="15619" width="11.7109375" style="63" customWidth="1"/>
    <col min="15620" max="15620" width="15.140625" style="63" customWidth="1"/>
    <col min="15621" max="15621" width="11.85546875" style="63" customWidth="1"/>
    <col min="15622" max="15622" width="13.28515625" style="63" customWidth="1"/>
    <col min="15623" max="15872" width="9.140625" style="63"/>
    <col min="15873" max="15873" width="18.7109375" style="63" customWidth="1"/>
    <col min="15874" max="15874" width="12.42578125" style="63" customWidth="1"/>
    <col min="15875" max="15875" width="11.7109375" style="63" customWidth="1"/>
    <col min="15876" max="15876" width="15.140625" style="63" customWidth="1"/>
    <col min="15877" max="15877" width="11.85546875" style="63" customWidth="1"/>
    <col min="15878" max="15878" width="13.28515625" style="63" customWidth="1"/>
    <col min="15879" max="16128" width="9.140625" style="63"/>
    <col min="16129" max="16129" width="18.7109375" style="63" customWidth="1"/>
    <col min="16130" max="16130" width="12.42578125" style="63" customWidth="1"/>
    <col min="16131" max="16131" width="11.7109375" style="63" customWidth="1"/>
    <col min="16132" max="16132" width="15.140625" style="63" customWidth="1"/>
    <col min="16133" max="16133" width="11.85546875" style="63" customWidth="1"/>
    <col min="16134" max="16134" width="13.28515625" style="63" customWidth="1"/>
    <col min="16135" max="16384" width="9.140625" style="63"/>
  </cols>
  <sheetData>
    <row r="1" spans="1:6" ht="38.25" customHeight="1">
      <c r="A1" s="1228" t="s">
        <v>881</v>
      </c>
      <c r="B1" s="1228"/>
      <c r="C1" s="1228"/>
      <c r="D1" s="1228"/>
      <c r="E1" s="1228"/>
      <c r="F1" s="1228"/>
    </row>
    <row r="2" spans="1:6" ht="25.5">
      <c r="A2" s="876"/>
      <c r="B2" s="860" t="s">
        <v>882</v>
      </c>
      <c r="C2" s="861" t="s">
        <v>862</v>
      </c>
      <c r="D2" s="861" t="s">
        <v>863</v>
      </c>
      <c r="E2" s="861" t="s">
        <v>864</v>
      </c>
      <c r="F2" s="861" t="s">
        <v>865</v>
      </c>
    </row>
    <row r="3" spans="1:6" ht="21" customHeight="1">
      <c r="A3" s="877" t="s">
        <v>883</v>
      </c>
      <c r="B3" s="864">
        <v>0.28999999999999998</v>
      </c>
      <c r="C3" s="864">
        <v>0.41</v>
      </c>
      <c r="D3" s="864">
        <v>0.35</v>
      </c>
      <c r="E3" s="864">
        <v>0.33</v>
      </c>
      <c r="F3" s="864">
        <v>0.2</v>
      </c>
    </row>
    <row r="4" spans="1:6" ht="21" customHeight="1">
      <c r="A4" s="878" t="s">
        <v>884</v>
      </c>
      <c r="B4" s="864">
        <v>0.71</v>
      </c>
      <c r="C4" s="864">
        <v>0.59</v>
      </c>
      <c r="D4" s="864">
        <v>0.65</v>
      </c>
      <c r="E4" s="864">
        <v>0.67</v>
      </c>
      <c r="F4" s="864">
        <v>0.8</v>
      </c>
    </row>
    <row r="5" spans="1:6" ht="61.5" customHeight="1">
      <c r="A5" s="1237" t="s">
        <v>885</v>
      </c>
      <c r="B5" s="1237"/>
      <c r="C5" s="1237"/>
      <c r="D5" s="1237"/>
      <c r="E5" s="1237"/>
      <c r="F5" s="1237"/>
    </row>
    <row r="6" spans="1:6" ht="27" customHeight="1">
      <c r="A6" s="1239" t="s">
        <v>854</v>
      </c>
      <c r="B6" s="1239"/>
      <c r="C6" s="1239"/>
      <c r="D6" s="1239"/>
      <c r="E6" s="1239"/>
      <c r="F6" s="1239"/>
    </row>
    <row r="7" spans="1:6" ht="31.5" customHeight="1">
      <c r="A7" s="1223" t="s">
        <v>886</v>
      </c>
      <c r="B7" s="1223"/>
      <c r="C7" s="1223"/>
      <c r="D7" s="1223"/>
      <c r="E7" s="1223"/>
      <c r="F7" s="1223"/>
    </row>
  </sheetData>
  <mergeCells count="4">
    <mergeCell ref="A1:F1"/>
    <mergeCell ref="A5:F5"/>
    <mergeCell ref="A6:F6"/>
    <mergeCell ref="A7:F7"/>
  </mergeCells>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D8BD-3A39-406F-93AF-46B24192E163}">
  <sheetPr>
    <tabColor rgb="FFC00000"/>
  </sheetPr>
  <dimension ref="A1:F20"/>
  <sheetViews>
    <sheetView workbookViewId="0">
      <selection activeCell="M15" sqref="M15"/>
    </sheetView>
  </sheetViews>
  <sheetFormatPr defaultRowHeight="12.75"/>
  <cols>
    <col min="1" max="1" width="45" style="63" customWidth="1"/>
    <col min="2" max="2" width="16.28515625" style="63" customWidth="1"/>
    <col min="3" max="3" width="15.140625" style="63" customWidth="1"/>
    <col min="4" max="4" width="9.140625" style="63"/>
    <col min="5" max="5" width="12.5703125" style="63" customWidth="1"/>
    <col min="6" max="6" width="12.28515625" style="63" customWidth="1"/>
    <col min="7" max="256" width="9.140625" style="63"/>
    <col min="257" max="257" width="45" style="63" customWidth="1"/>
    <col min="258" max="258" width="16.28515625" style="63" customWidth="1"/>
    <col min="259" max="259" width="15.140625" style="63" customWidth="1"/>
    <col min="260" max="260" width="9.140625" style="63"/>
    <col min="261" max="261" width="12.5703125" style="63" customWidth="1"/>
    <col min="262" max="262" width="12.28515625" style="63" customWidth="1"/>
    <col min="263" max="512" width="9.140625" style="63"/>
    <col min="513" max="513" width="45" style="63" customWidth="1"/>
    <col min="514" max="514" width="16.28515625" style="63" customWidth="1"/>
    <col min="515" max="515" width="15.140625" style="63" customWidth="1"/>
    <col min="516" max="516" width="9.140625" style="63"/>
    <col min="517" max="517" width="12.5703125" style="63" customWidth="1"/>
    <col min="518" max="518" width="12.28515625" style="63" customWidth="1"/>
    <col min="519" max="768" width="9.140625" style="63"/>
    <col min="769" max="769" width="45" style="63" customWidth="1"/>
    <col min="770" max="770" width="16.28515625" style="63" customWidth="1"/>
    <col min="771" max="771" width="15.140625" style="63" customWidth="1"/>
    <col min="772" max="772" width="9.140625" style="63"/>
    <col min="773" max="773" width="12.5703125" style="63" customWidth="1"/>
    <col min="774" max="774" width="12.28515625" style="63" customWidth="1"/>
    <col min="775" max="1024" width="9.140625" style="63"/>
    <col min="1025" max="1025" width="45" style="63" customWidth="1"/>
    <col min="1026" max="1026" width="16.28515625" style="63" customWidth="1"/>
    <col min="1027" max="1027" width="15.140625" style="63" customWidth="1"/>
    <col min="1028" max="1028" width="9.140625" style="63"/>
    <col min="1029" max="1029" width="12.5703125" style="63" customWidth="1"/>
    <col min="1030" max="1030" width="12.28515625" style="63" customWidth="1"/>
    <col min="1031" max="1280" width="9.140625" style="63"/>
    <col min="1281" max="1281" width="45" style="63" customWidth="1"/>
    <col min="1282" max="1282" width="16.28515625" style="63" customWidth="1"/>
    <col min="1283" max="1283" width="15.140625" style="63" customWidth="1"/>
    <col min="1284" max="1284" width="9.140625" style="63"/>
    <col min="1285" max="1285" width="12.5703125" style="63" customWidth="1"/>
    <col min="1286" max="1286" width="12.28515625" style="63" customWidth="1"/>
    <col min="1287" max="1536" width="9.140625" style="63"/>
    <col min="1537" max="1537" width="45" style="63" customWidth="1"/>
    <col min="1538" max="1538" width="16.28515625" style="63" customWidth="1"/>
    <col min="1539" max="1539" width="15.140625" style="63" customWidth="1"/>
    <col min="1540" max="1540" width="9.140625" style="63"/>
    <col min="1541" max="1541" width="12.5703125" style="63" customWidth="1"/>
    <col min="1542" max="1542" width="12.28515625" style="63" customWidth="1"/>
    <col min="1543" max="1792" width="9.140625" style="63"/>
    <col min="1793" max="1793" width="45" style="63" customWidth="1"/>
    <col min="1794" max="1794" width="16.28515625" style="63" customWidth="1"/>
    <col min="1795" max="1795" width="15.140625" style="63" customWidth="1"/>
    <col min="1796" max="1796" width="9.140625" style="63"/>
    <col min="1797" max="1797" width="12.5703125" style="63" customWidth="1"/>
    <col min="1798" max="1798" width="12.28515625" style="63" customWidth="1"/>
    <col min="1799" max="2048" width="9.140625" style="63"/>
    <col min="2049" max="2049" width="45" style="63" customWidth="1"/>
    <col min="2050" max="2050" width="16.28515625" style="63" customWidth="1"/>
    <col min="2051" max="2051" width="15.140625" style="63" customWidth="1"/>
    <col min="2052" max="2052" width="9.140625" style="63"/>
    <col min="2053" max="2053" width="12.5703125" style="63" customWidth="1"/>
    <col min="2054" max="2054" width="12.28515625" style="63" customWidth="1"/>
    <col min="2055" max="2304" width="9.140625" style="63"/>
    <col min="2305" max="2305" width="45" style="63" customWidth="1"/>
    <col min="2306" max="2306" width="16.28515625" style="63" customWidth="1"/>
    <col min="2307" max="2307" width="15.140625" style="63" customWidth="1"/>
    <col min="2308" max="2308" width="9.140625" style="63"/>
    <col min="2309" max="2309" width="12.5703125" style="63" customWidth="1"/>
    <col min="2310" max="2310" width="12.28515625" style="63" customWidth="1"/>
    <col min="2311" max="2560" width="9.140625" style="63"/>
    <col min="2561" max="2561" width="45" style="63" customWidth="1"/>
    <col min="2562" max="2562" width="16.28515625" style="63" customWidth="1"/>
    <col min="2563" max="2563" width="15.140625" style="63" customWidth="1"/>
    <col min="2564" max="2564" width="9.140625" style="63"/>
    <col min="2565" max="2565" width="12.5703125" style="63" customWidth="1"/>
    <col min="2566" max="2566" width="12.28515625" style="63" customWidth="1"/>
    <col min="2567" max="2816" width="9.140625" style="63"/>
    <col min="2817" max="2817" width="45" style="63" customWidth="1"/>
    <col min="2818" max="2818" width="16.28515625" style="63" customWidth="1"/>
    <col min="2819" max="2819" width="15.140625" style="63" customWidth="1"/>
    <col min="2820" max="2820" width="9.140625" style="63"/>
    <col min="2821" max="2821" width="12.5703125" style="63" customWidth="1"/>
    <col min="2822" max="2822" width="12.28515625" style="63" customWidth="1"/>
    <col min="2823" max="3072" width="9.140625" style="63"/>
    <col min="3073" max="3073" width="45" style="63" customWidth="1"/>
    <col min="3074" max="3074" width="16.28515625" style="63" customWidth="1"/>
    <col min="3075" max="3075" width="15.140625" style="63" customWidth="1"/>
    <col min="3076" max="3076" width="9.140625" style="63"/>
    <col min="3077" max="3077" width="12.5703125" style="63" customWidth="1"/>
    <col min="3078" max="3078" width="12.28515625" style="63" customWidth="1"/>
    <col min="3079" max="3328" width="9.140625" style="63"/>
    <col min="3329" max="3329" width="45" style="63" customWidth="1"/>
    <col min="3330" max="3330" width="16.28515625" style="63" customWidth="1"/>
    <col min="3331" max="3331" width="15.140625" style="63" customWidth="1"/>
    <col min="3332" max="3332" width="9.140625" style="63"/>
    <col min="3333" max="3333" width="12.5703125" style="63" customWidth="1"/>
    <col min="3334" max="3334" width="12.28515625" style="63" customWidth="1"/>
    <col min="3335" max="3584" width="9.140625" style="63"/>
    <col min="3585" max="3585" width="45" style="63" customWidth="1"/>
    <col min="3586" max="3586" width="16.28515625" style="63" customWidth="1"/>
    <col min="3587" max="3587" width="15.140625" style="63" customWidth="1"/>
    <col min="3588" max="3588" width="9.140625" style="63"/>
    <col min="3589" max="3589" width="12.5703125" style="63" customWidth="1"/>
    <col min="3590" max="3590" width="12.28515625" style="63" customWidth="1"/>
    <col min="3591" max="3840" width="9.140625" style="63"/>
    <col min="3841" max="3841" width="45" style="63" customWidth="1"/>
    <col min="3842" max="3842" width="16.28515625" style="63" customWidth="1"/>
    <col min="3843" max="3843" width="15.140625" style="63" customWidth="1"/>
    <col min="3844" max="3844" width="9.140625" style="63"/>
    <col min="3845" max="3845" width="12.5703125" style="63" customWidth="1"/>
    <col min="3846" max="3846" width="12.28515625" style="63" customWidth="1"/>
    <col min="3847" max="4096" width="9.140625" style="63"/>
    <col min="4097" max="4097" width="45" style="63" customWidth="1"/>
    <col min="4098" max="4098" width="16.28515625" style="63" customWidth="1"/>
    <col min="4099" max="4099" width="15.140625" style="63" customWidth="1"/>
    <col min="4100" max="4100" width="9.140625" style="63"/>
    <col min="4101" max="4101" width="12.5703125" style="63" customWidth="1"/>
    <col min="4102" max="4102" width="12.28515625" style="63" customWidth="1"/>
    <col min="4103" max="4352" width="9.140625" style="63"/>
    <col min="4353" max="4353" width="45" style="63" customWidth="1"/>
    <col min="4354" max="4354" width="16.28515625" style="63" customWidth="1"/>
    <col min="4355" max="4355" width="15.140625" style="63" customWidth="1"/>
    <col min="4356" max="4356" width="9.140625" style="63"/>
    <col min="4357" max="4357" width="12.5703125" style="63" customWidth="1"/>
    <col min="4358" max="4358" width="12.28515625" style="63" customWidth="1"/>
    <col min="4359" max="4608" width="9.140625" style="63"/>
    <col min="4609" max="4609" width="45" style="63" customWidth="1"/>
    <col min="4610" max="4610" width="16.28515625" style="63" customWidth="1"/>
    <col min="4611" max="4611" width="15.140625" style="63" customWidth="1"/>
    <col min="4612" max="4612" width="9.140625" style="63"/>
    <col min="4613" max="4613" width="12.5703125" style="63" customWidth="1"/>
    <col min="4614" max="4614" width="12.28515625" style="63" customWidth="1"/>
    <col min="4615" max="4864" width="9.140625" style="63"/>
    <col min="4865" max="4865" width="45" style="63" customWidth="1"/>
    <col min="4866" max="4866" width="16.28515625" style="63" customWidth="1"/>
    <col min="4867" max="4867" width="15.140625" style="63" customWidth="1"/>
    <col min="4868" max="4868" width="9.140625" style="63"/>
    <col min="4869" max="4869" width="12.5703125" style="63" customWidth="1"/>
    <col min="4870" max="4870" width="12.28515625" style="63" customWidth="1"/>
    <col min="4871" max="5120" width="9.140625" style="63"/>
    <col min="5121" max="5121" width="45" style="63" customWidth="1"/>
    <col min="5122" max="5122" width="16.28515625" style="63" customWidth="1"/>
    <col min="5123" max="5123" width="15.140625" style="63" customWidth="1"/>
    <col min="5124" max="5124" width="9.140625" style="63"/>
    <col min="5125" max="5125" width="12.5703125" style="63" customWidth="1"/>
    <col min="5126" max="5126" width="12.28515625" style="63" customWidth="1"/>
    <col min="5127" max="5376" width="9.140625" style="63"/>
    <col min="5377" max="5377" width="45" style="63" customWidth="1"/>
    <col min="5378" max="5378" width="16.28515625" style="63" customWidth="1"/>
    <col min="5379" max="5379" width="15.140625" style="63" customWidth="1"/>
    <col min="5380" max="5380" width="9.140625" style="63"/>
    <col min="5381" max="5381" width="12.5703125" style="63" customWidth="1"/>
    <col min="5382" max="5382" width="12.28515625" style="63" customWidth="1"/>
    <col min="5383" max="5632" width="9.140625" style="63"/>
    <col min="5633" max="5633" width="45" style="63" customWidth="1"/>
    <col min="5634" max="5634" width="16.28515625" style="63" customWidth="1"/>
    <col min="5635" max="5635" width="15.140625" style="63" customWidth="1"/>
    <col min="5636" max="5636" width="9.140625" style="63"/>
    <col min="5637" max="5637" width="12.5703125" style="63" customWidth="1"/>
    <col min="5638" max="5638" width="12.28515625" style="63" customWidth="1"/>
    <col min="5639" max="5888" width="9.140625" style="63"/>
    <col min="5889" max="5889" width="45" style="63" customWidth="1"/>
    <col min="5890" max="5890" width="16.28515625" style="63" customWidth="1"/>
    <col min="5891" max="5891" width="15.140625" style="63" customWidth="1"/>
    <col min="5892" max="5892" width="9.140625" style="63"/>
    <col min="5893" max="5893" width="12.5703125" style="63" customWidth="1"/>
    <col min="5894" max="5894" width="12.28515625" style="63" customWidth="1"/>
    <col min="5895" max="6144" width="9.140625" style="63"/>
    <col min="6145" max="6145" width="45" style="63" customWidth="1"/>
    <col min="6146" max="6146" width="16.28515625" style="63" customWidth="1"/>
    <col min="6147" max="6147" width="15.140625" style="63" customWidth="1"/>
    <col min="6148" max="6148" width="9.140625" style="63"/>
    <col min="6149" max="6149" width="12.5703125" style="63" customWidth="1"/>
    <col min="6150" max="6150" width="12.28515625" style="63" customWidth="1"/>
    <col min="6151" max="6400" width="9.140625" style="63"/>
    <col min="6401" max="6401" width="45" style="63" customWidth="1"/>
    <col min="6402" max="6402" width="16.28515625" style="63" customWidth="1"/>
    <col min="6403" max="6403" width="15.140625" style="63" customWidth="1"/>
    <col min="6404" max="6404" width="9.140625" style="63"/>
    <col min="6405" max="6405" width="12.5703125" style="63" customWidth="1"/>
    <col min="6406" max="6406" width="12.28515625" style="63" customWidth="1"/>
    <col min="6407" max="6656" width="9.140625" style="63"/>
    <col min="6657" max="6657" width="45" style="63" customWidth="1"/>
    <col min="6658" max="6658" width="16.28515625" style="63" customWidth="1"/>
    <col min="6659" max="6659" width="15.140625" style="63" customWidth="1"/>
    <col min="6660" max="6660" width="9.140625" style="63"/>
    <col min="6661" max="6661" width="12.5703125" style="63" customWidth="1"/>
    <col min="6662" max="6662" width="12.28515625" style="63" customWidth="1"/>
    <col min="6663" max="6912" width="9.140625" style="63"/>
    <col min="6913" max="6913" width="45" style="63" customWidth="1"/>
    <col min="6914" max="6914" width="16.28515625" style="63" customWidth="1"/>
    <col min="6915" max="6915" width="15.140625" style="63" customWidth="1"/>
    <col min="6916" max="6916" width="9.140625" style="63"/>
    <col min="6917" max="6917" width="12.5703125" style="63" customWidth="1"/>
    <col min="6918" max="6918" width="12.28515625" style="63" customWidth="1"/>
    <col min="6919" max="7168" width="9.140625" style="63"/>
    <col min="7169" max="7169" width="45" style="63" customWidth="1"/>
    <col min="7170" max="7170" width="16.28515625" style="63" customWidth="1"/>
    <col min="7171" max="7171" width="15.140625" style="63" customWidth="1"/>
    <col min="7172" max="7172" width="9.140625" style="63"/>
    <col min="7173" max="7173" width="12.5703125" style="63" customWidth="1"/>
    <col min="7174" max="7174" width="12.28515625" style="63" customWidth="1"/>
    <col min="7175" max="7424" width="9.140625" style="63"/>
    <col min="7425" max="7425" width="45" style="63" customWidth="1"/>
    <col min="7426" max="7426" width="16.28515625" style="63" customWidth="1"/>
    <col min="7427" max="7427" width="15.140625" style="63" customWidth="1"/>
    <col min="7428" max="7428" width="9.140625" style="63"/>
    <col min="7429" max="7429" width="12.5703125" style="63" customWidth="1"/>
    <col min="7430" max="7430" width="12.28515625" style="63" customWidth="1"/>
    <col min="7431" max="7680" width="9.140625" style="63"/>
    <col min="7681" max="7681" width="45" style="63" customWidth="1"/>
    <col min="7682" max="7682" width="16.28515625" style="63" customWidth="1"/>
    <col min="7683" max="7683" width="15.140625" style="63" customWidth="1"/>
    <col min="7684" max="7684" width="9.140625" style="63"/>
    <col min="7685" max="7685" width="12.5703125" style="63" customWidth="1"/>
    <col min="7686" max="7686" width="12.28515625" style="63" customWidth="1"/>
    <col min="7687" max="7936" width="9.140625" style="63"/>
    <col min="7937" max="7937" width="45" style="63" customWidth="1"/>
    <col min="7938" max="7938" width="16.28515625" style="63" customWidth="1"/>
    <col min="7939" max="7939" width="15.140625" style="63" customWidth="1"/>
    <col min="7940" max="7940" width="9.140625" style="63"/>
    <col min="7941" max="7941" width="12.5703125" style="63" customWidth="1"/>
    <col min="7942" max="7942" width="12.28515625" style="63" customWidth="1"/>
    <col min="7943" max="8192" width="9.140625" style="63"/>
    <col min="8193" max="8193" width="45" style="63" customWidth="1"/>
    <col min="8194" max="8194" width="16.28515625" style="63" customWidth="1"/>
    <col min="8195" max="8195" width="15.140625" style="63" customWidth="1"/>
    <col min="8196" max="8196" width="9.140625" style="63"/>
    <col min="8197" max="8197" width="12.5703125" style="63" customWidth="1"/>
    <col min="8198" max="8198" width="12.28515625" style="63" customWidth="1"/>
    <col min="8199" max="8448" width="9.140625" style="63"/>
    <col min="8449" max="8449" width="45" style="63" customWidth="1"/>
    <col min="8450" max="8450" width="16.28515625" style="63" customWidth="1"/>
    <col min="8451" max="8451" width="15.140625" style="63" customWidth="1"/>
    <col min="8452" max="8452" width="9.140625" style="63"/>
    <col min="8453" max="8453" width="12.5703125" style="63" customWidth="1"/>
    <col min="8454" max="8454" width="12.28515625" style="63" customWidth="1"/>
    <col min="8455" max="8704" width="9.140625" style="63"/>
    <col min="8705" max="8705" width="45" style="63" customWidth="1"/>
    <col min="8706" max="8706" width="16.28515625" style="63" customWidth="1"/>
    <col min="8707" max="8707" width="15.140625" style="63" customWidth="1"/>
    <col min="8708" max="8708" width="9.140625" style="63"/>
    <col min="8709" max="8709" width="12.5703125" style="63" customWidth="1"/>
    <col min="8710" max="8710" width="12.28515625" style="63" customWidth="1"/>
    <col min="8711" max="8960" width="9.140625" style="63"/>
    <col min="8961" max="8961" width="45" style="63" customWidth="1"/>
    <col min="8962" max="8962" width="16.28515625" style="63" customWidth="1"/>
    <col min="8963" max="8963" width="15.140625" style="63" customWidth="1"/>
    <col min="8964" max="8964" width="9.140625" style="63"/>
    <col min="8965" max="8965" width="12.5703125" style="63" customWidth="1"/>
    <col min="8966" max="8966" width="12.28515625" style="63" customWidth="1"/>
    <col min="8967" max="9216" width="9.140625" style="63"/>
    <col min="9217" max="9217" width="45" style="63" customWidth="1"/>
    <col min="9218" max="9218" width="16.28515625" style="63" customWidth="1"/>
    <col min="9219" max="9219" width="15.140625" style="63" customWidth="1"/>
    <col min="9220" max="9220" width="9.140625" style="63"/>
    <col min="9221" max="9221" width="12.5703125" style="63" customWidth="1"/>
    <col min="9222" max="9222" width="12.28515625" style="63" customWidth="1"/>
    <col min="9223" max="9472" width="9.140625" style="63"/>
    <col min="9473" max="9473" width="45" style="63" customWidth="1"/>
    <col min="9474" max="9474" width="16.28515625" style="63" customWidth="1"/>
    <col min="9475" max="9475" width="15.140625" style="63" customWidth="1"/>
    <col min="9476" max="9476" width="9.140625" style="63"/>
    <col min="9477" max="9477" width="12.5703125" style="63" customWidth="1"/>
    <col min="9478" max="9478" width="12.28515625" style="63" customWidth="1"/>
    <col min="9479" max="9728" width="9.140625" style="63"/>
    <col min="9729" max="9729" width="45" style="63" customWidth="1"/>
    <col min="9730" max="9730" width="16.28515625" style="63" customWidth="1"/>
    <col min="9731" max="9731" width="15.140625" style="63" customWidth="1"/>
    <col min="9732" max="9732" width="9.140625" style="63"/>
    <col min="9733" max="9733" width="12.5703125" style="63" customWidth="1"/>
    <col min="9734" max="9734" width="12.28515625" style="63" customWidth="1"/>
    <col min="9735" max="9984" width="9.140625" style="63"/>
    <col min="9985" max="9985" width="45" style="63" customWidth="1"/>
    <col min="9986" max="9986" width="16.28515625" style="63" customWidth="1"/>
    <col min="9987" max="9987" width="15.140625" style="63" customWidth="1"/>
    <col min="9988" max="9988" width="9.140625" style="63"/>
    <col min="9989" max="9989" width="12.5703125" style="63" customWidth="1"/>
    <col min="9990" max="9990" width="12.28515625" style="63" customWidth="1"/>
    <col min="9991" max="10240" width="9.140625" style="63"/>
    <col min="10241" max="10241" width="45" style="63" customWidth="1"/>
    <col min="10242" max="10242" width="16.28515625" style="63" customWidth="1"/>
    <col min="10243" max="10243" width="15.140625" style="63" customWidth="1"/>
    <col min="10244" max="10244" width="9.140625" style="63"/>
    <col min="10245" max="10245" width="12.5703125" style="63" customWidth="1"/>
    <col min="10246" max="10246" width="12.28515625" style="63" customWidth="1"/>
    <col min="10247" max="10496" width="9.140625" style="63"/>
    <col min="10497" max="10497" width="45" style="63" customWidth="1"/>
    <col min="10498" max="10498" width="16.28515625" style="63" customWidth="1"/>
    <col min="10499" max="10499" width="15.140625" style="63" customWidth="1"/>
    <col min="10500" max="10500" width="9.140625" style="63"/>
    <col min="10501" max="10501" width="12.5703125" style="63" customWidth="1"/>
    <col min="10502" max="10502" width="12.28515625" style="63" customWidth="1"/>
    <col min="10503" max="10752" width="9.140625" style="63"/>
    <col min="10753" max="10753" width="45" style="63" customWidth="1"/>
    <col min="10754" max="10754" width="16.28515625" style="63" customWidth="1"/>
    <col min="10755" max="10755" width="15.140625" style="63" customWidth="1"/>
    <col min="10756" max="10756" width="9.140625" style="63"/>
    <col min="10757" max="10757" width="12.5703125" style="63" customWidth="1"/>
    <col min="10758" max="10758" width="12.28515625" style="63" customWidth="1"/>
    <col min="10759" max="11008" width="9.140625" style="63"/>
    <col min="11009" max="11009" width="45" style="63" customWidth="1"/>
    <col min="11010" max="11010" width="16.28515625" style="63" customWidth="1"/>
    <col min="11011" max="11011" width="15.140625" style="63" customWidth="1"/>
    <col min="11012" max="11012" width="9.140625" style="63"/>
    <col min="11013" max="11013" width="12.5703125" style="63" customWidth="1"/>
    <col min="11014" max="11014" width="12.28515625" style="63" customWidth="1"/>
    <col min="11015" max="11264" width="9.140625" style="63"/>
    <col min="11265" max="11265" width="45" style="63" customWidth="1"/>
    <col min="11266" max="11266" width="16.28515625" style="63" customWidth="1"/>
    <col min="11267" max="11267" width="15.140625" style="63" customWidth="1"/>
    <col min="11268" max="11268" width="9.140625" style="63"/>
    <col min="11269" max="11269" width="12.5703125" style="63" customWidth="1"/>
    <col min="11270" max="11270" width="12.28515625" style="63" customWidth="1"/>
    <col min="11271" max="11520" width="9.140625" style="63"/>
    <col min="11521" max="11521" width="45" style="63" customWidth="1"/>
    <col min="11522" max="11522" width="16.28515625" style="63" customWidth="1"/>
    <col min="11523" max="11523" width="15.140625" style="63" customWidth="1"/>
    <col min="11524" max="11524" width="9.140625" style="63"/>
    <col min="11525" max="11525" width="12.5703125" style="63" customWidth="1"/>
    <col min="11526" max="11526" width="12.28515625" style="63" customWidth="1"/>
    <col min="11527" max="11776" width="9.140625" style="63"/>
    <col min="11777" max="11777" width="45" style="63" customWidth="1"/>
    <col min="11778" max="11778" width="16.28515625" style="63" customWidth="1"/>
    <col min="11779" max="11779" width="15.140625" style="63" customWidth="1"/>
    <col min="11780" max="11780" width="9.140625" style="63"/>
    <col min="11781" max="11781" width="12.5703125" style="63" customWidth="1"/>
    <col min="11782" max="11782" width="12.28515625" style="63" customWidth="1"/>
    <col min="11783" max="12032" width="9.140625" style="63"/>
    <col min="12033" max="12033" width="45" style="63" customWidth="1"/>
    <col min="12034" max="12034" width="16.28515625" style="63" customWidth="1"/>
    <col min="12035" max="12035" width="15.140625" style="63" customWidth="1"/>
    <col min="12036" max="12036" width="9.140625" style="63"/>
    <col min="12037" max="12037" width="12.5703125" style="63" customWidth="1"/>
    <col min="12038" max="12038" width="12.28515625" style="63" customWidth="1"/>
    <col min="12039" max="12288" width="9.140625" style="63"/>
    <col min="12289" max="12289" width="45" style="63" customWidth="1"/>
    <col min="12290" max="12290" width="16.28515625" style="63" customWidth="1"/>
    <col min="12291" max="12291" width="15.140625" style="63" customWidth="1"/>
    <col min="12292" max="12292" width="9.140625" style="63"/>
    <col min="12293" max="12293" width="12.5703125" style="63" customWidth="1"/>
    <col min="12294" max="12294" width="12.28515625" style="63" customWidth="1"/>
    <col min="12295" max="12544" width="9.140625" style="63"/>
    <col min="12545" max="12545" width="45" style="63" customWidth="1"/>
    <col min="12546" max="12546" width="16.28515625" style="63" customWidth="1"/>
    <col min="12547" max="12547" width="15.140625" style="63" customWidth="1"/>
    <col min="12548" max="12548" width="9.140625" style="63"/>
    <col min="12549" max="12549" width="12.5703125" style="63" customWidth="1"/>
    <col min="12550" max="12550" width="12.28515625" style="63" customWidth="1"/>
    <col min="12551" max="12800" width="9.140625" style="63"/>
    <col min="12801" max="12801" width="45" style="63" customWidth="1"/>
    <col min="12802" max="12802" width="16.28515625" style="63" customWidth="1"/>
    <col min="12803" max="12803" width="15.140625" style="63" customWidth="1"/>
    <col min="12804" max="12804" width="9.140625" style="63"/>
    <col min="12805" max="12805" width="12.5703125" style="63" customWidth="1"/>
    <col min="12806" max="12806" width="12.28515625" style="63" customWidth="1"/>
    <col min="12807" max="13056" width="9.140625" style="63"/>
    <col min="13057" max="13057" width="45" style="63" customWidth="1"/>
    <col min="13058" max="13058" width="16.28515625" style="63" customWidth="1"/>
    <col min="13059" max="13059" width="15.140625" style="63" customWidth="1"/>
    <col min="13060" max="13060" width="9.140625" style="63"/>
    <col min="13061" max="13061" width="12.5703125" style="63" customWidth="1"/>
    <col min="13062" max="13062" width="12.28515625" style="63" customWidth="1"/>
    <col min="13063" max="13312" width="9.140625" style="63"/>
    <col min="13313" max="13313" width="45" style="63" customWidth="1"/>
    <col min="13314" max="13314" width="16.28515625" style="63" customWidth="1"/>
    <col min="13315" max="13315" width="15.140625" style="63" customWidth="1"/>
    <col min="13316" max="13316" width="9.140625" style="63"/>
    <col min="13317" max="13317" width="12.5703125" style="63" customWidth="1"/>
    <col min="13318" max="13318" width="12.28515625" style="63" customWidth="1"/>
    <col min="13319" max="13568" width="9.140625" style="63"/>
    <col min="13569" max="13569" width="45" style="63" customWidth="1"/>
    <col min="13570" max="13570" width="16.28515625" style="63" customWidth="1"/>
    <col min="13571" max="13571" width="15.140625" style="63" customWidth="1"/>
    <col min="13572" max="13572" width="9.140625" style="63"/>
    <col min="13573" max="13573" width="12.5703125" style="63" customWidth="1"/>
    <col min="13574" max="13574" width="12.28515625" style="63" customWidth="1"/>
    <col min="13575" max="13824" width="9.140625" style="63"/>
    <col min="13825" max="13825" width="45" style="63" customWidth="1"/>
    <col min="13826" max="13826" width="16.28515625" style="63" customWidth="1"/>
    <col min="13827" max="13827" width="15.140625" style="63" customWidth="1"/>
    <col min="13828" max="13828" width="9.140625" style="63"/>
    <col min="13829" max="13829" width="12.5703125" style="63" customWidth="1"/>
    <col min="13830" max="13830" width="12.28515625" style="63" customWidth="1"/>
    <col min="13831" max="14080" width="9.140625" style="63"/>
    <col min="14081" max="14081" width="45" style="63" customWidth="1"/>
    <col min="14082" max="14082" width="16.28515625" style="63" customWidth="1"/>
    <col min="14083" max="14083" width="15.140625" style="63" customWidth="1"/>
    <col min="14084" max="14084" width="9.140625" style="63"/>
    <col min="14085" max="14085" width="12.5703125" style="63" customWidth="1"/>
    <col min="14086" max="14086" width="12.28515625" style="63" customWidth="1"/>
    <col min="14087" max="14336" width="9.140625" style="63"/>
    <col min="14337" max="14337" width="45" style="63" customWidth="1"/>
    <col min="14338" max="14338" width="16.28515625" style="63" customWidth="1"/>
    <col min="14339" max="14339" width="15.140625" style="63" customWidth="1"/>
    <col min="14340" max="14340" width="9.140625" style="63"/>
    <col min="14341" max="14341" width="12.5703125" style="63" customWidth="1"/>
    <col min="14342" max="14342" width="12.28515625" style="63" customWidth="1"/>
    <col min="14343" max="14592" width="9.140625" style="63"/>
    <col min="14593" max="14593" width="45" style="63" customWidth="1"/>
    <col min="14594" max="14594" width="16.28515625" style="63" customWidth="1"/>
    <col min="14595" max="14595" width="15.140625" style="63" customWidth="1"/>
    <col min="14596" max="14596" width="9.140625" style="63"/>
    <col min="14597" max="14597" width="12.5703125" style="63" customWidth="1"/>
    <col min="14598" max="14598" width="12.28515625" style="63" customWidth="1"/>
    <col min="14599" max="14848" width="9.140625" style="63"/>
    <col min="14849" max="14849" width="45" style="63" customWidth="1"/>
    <col min="14850" max="14850" width="16.28515625" style="63" customWidth="1"/>
    <col min="14851" max="14851" width="15.140625" style="63" customWidth="1"/>
    <col min="14852" max="14852" width="9.140625" style="63"/>
    <col min="14853" max="14853" width="12.5703125" style="63" customWidth="1"/>
    <col min="14854" max="14854" width="12.28515625" style="63" customWidth="1"/>
    <col min="14855" max="15104" width="9.140625" style="63"/>
    <col min="15105" max="15105" width="45" style="63" customWidth="1"/>
    <col min="15106" max="15106" width="16.28515625" style="63" customWidth="1"/>
    <col min="15107" max="15107" width="15.140625" style="63" customWidth="1"/>
    <col min="15108" max="15108" width="9.140625" style="63"/>
    <col min="15109" max="15109" width="12.5703125" style="63" customWidth="1"/>
    <col min="15110" max="15110" width="12.28515625" style="63" customWidth="1"/>
    <col min="15111" max="15360" width="9.140625" style="63"/>
    <col min="15361" max="15361" width="45" style="63" customWidth="1"/>
    <col min="15362" max="15362" width="16.28515625" style="63" customWidth="1"/>
    <col min="15363" max="15363" width="15.140625" style="63" customWidth="1"/>
    <col min="15364" max="15364" width="9.140625" style="63"/>
    <col min="15365" max="15365" width="12.5703125" style="63" customWidth="1"/>
    <col min="15366" max="15366" width="12.28515625" style="63" customWidth="1"/>
    <col min="15367" max="15616" width="9.140625" style="63"/>
    <col min="15617" max="15617" width="45" style="63" customWidth="1"/>
    <col min="15618" max="15618" width="16.28515625" style="63" customWidth="1"/>
    <col min="15619" max="15619" width="15.140625" style="63" customWidth="1"/>
    <col min="15620" max="15620" width="9.140625" style="63"/>
    <col min="15621" max="15621" width="12.5703125" style="63" customWidth="1"/>
    <col min="15622" max="15622" width="12.28515625" style="63" customWidth="1"/>
    <col min="15623" max="15872" width="9.140625" style="63"/>
    <col min="15873" max="15873" width="45" style="63" customWidth="1"/>
    <col min="15874" max="15874" width="16.28515625" style="63" customWidth="1"/>
    <col min="15875" max="15875" width="15.140625" style="63" customWidth="1"/>
    <col min="15876" max="15876" width="9.140625" style="63"/>
    <col min="15877" max="15877" width="12.5703125" style="63" customWidth="1"/>
    <col min="15878" max="15878" width="12.28515625" style="63" customWidth="1"/>
    <col min="15879" max="16128" width="9.140625" style="63"/>
    <col min="16129" max="16129" width="45" style="63" customWidth="1"/>
    <col min="16130" max="16130" width="16.28515625" style="63" customWidth="1"/>
    <col min="16131" max="16131" width="15.140625" style="63" customWidth="1"/>
    <col min="16132" max="16132" width="9.140625" style="63"/>
    <col min="16133" max="16133" width="12.5703125" style="63" customWidth="1"/>
    <col min="16134" max="16134" width="12.28515625" style="63" customWidth="1"/>
    <col min="16135" max="16384" width="9.140625" style="63"/>
  </cols>
  <sheetData>
    <row r="1" spans="1:6" ht="31.5" customHeight="1">
      <c r="A1" s="1228" t="s">
        <v>887</v>
      </c>
      <c r="B1" s="1228"/>
      <c r="C1" s="1228"/>
      <c r="D1" s="1228"/>
      <c r="E1" s="1228"/>
      <c r="F1" s="1228"/>
    </row>
    <row r="2" spans="1:6" ht="51">
      <c r="A2" s="881"/>
      <c r="B2" s="882" t="s">
        <v>888</v>
      </c>
      <c r="C2" s="882" t="s">
        <v>889</v>
      </c>
      <c r="D2" s="882" t="s">
        <v>890</v>
      </c>
      <c r="E2" s="882" t="s">
        <v>891</v>
      </c>
      <c r="F2" s="882" t="s">
        <v>892</v>
      </c>
    </row>
    <row r="3" spans="1:6">
      <c r="A3" s="63" t="s">
        <v>893</v>
      </c>
      <c r="B3" s="83">
        <v>0.84</v>
      </c>
      <c r="C3" s="83">
        <v>0.73</v>
      </c>
      <c r="D3" s="83">
        <v>0.11</v>
      </c>
      <c r="E3" s="883">
        <v>137500</v>
      </c>
      <c r="F3" s="883">
        <v>163200</v>
      </c>
    </row>
    <row r="4" spans="1:6">
      <c r="A4" s="63" t="s">
        <v>894</v>
      </c>
      <c r="B4" s="83">
        <v>0.9</v>
      </c>
      <c r="C4" s="83">
        <v>0.77</v>
      </c>
      <c r="D4" s="83">
        <v>0.17</v>
      </c>
      <c r="E4" s="883">
        <v>118600</v>
      </c>
      <c r="F4" s="883">
        <v>131500</v>
      </c>
    </row>
    <row r="5" spans="1:6">
      <c r="A5" s="63" t="s">
        <v>895</v>
      </c>
      <c r="B5" s="83">
        <v>0.88</v>
      </c>
      <c r="C5" s="83">
        <v>0.75</v>
      </c>
      <c r="D5" s="83">
        <v>0.22</v>
      </c>
      <c r="E5" s="883">
        <v>107100</v>
      </c>
      <c r="F5" s="883">
        <v>121900</v>
      </c>
    </row>
    <row r="6" spans="1:6">
      <c r="A6" s="63" t="s">
        <v>896</v>
      </c>
      <c r="B6" s="83">
        <v>0.77</v>
      </c>
      <c r="C6" s="83">
        <v>0.56000000000000005</v>
      </c>
      <c r="D6" s="83">
        <v>7.0000000000000007E-2</v>
      </c>
      <c r="E6" s="883">
        <v>75100</v>
      </c>
      <c r="F6" s="883">
        <v>97200</v>
      </c>
    </row>
    <row r="7" spans="1:6">
      <c r="A7" s="63" t="s">
        <v>897</v>
      </c>
      <c r="B7" s="83">
        <v>0.45</v>
      </c>
      <c r="C7" s="83">
        <v>0.2</v>
      </c>
      <c r="D7" s="83">
        <v>0.24</v>
      </c>
      <c r="E7" s="883">
        <v>28200</v>
      </c>
      <c r="F7" s="883">
        <v>62200</v>
      </c>
    </row>
    <row r="8" spans="1:6">
      <c r="A8" s="63" t="s">
        <v>898</v>
      </c>
      <c r="B8" s="83">
        <v>0.79</v>
      </c>
      <c r="C8" s="83">
        <v>0.39</v>
      </c>
      <c r="D8" s="83">
        <v>0.1</v>
      </c>
      <c r="E8" s="883">
        <v>53100</v>
      </c>
      <c r="F8" s="883">
        <v>67300</v>
      </c>
    </row>
    <row r="9" spans="1:6">
      <c r="A9" s="849" t="s">
        <v>899</v>
      </c>
      <c r="B9" s="827">
        <v>0.65</v>
      </c>
      <c r="C9" s="827">
        <v>0.5</v>
      </c>
      <c r="D9" s="827">
        <v>0.08</v>
      </c>
      <c r="E9" s="884">
        <v>66000</v>
      </c>
      <c r="F9" s="884">
        <v>101400</v>
      </c>
    </row>
    <row r="10" spans="1:6" ht="30" customHeight="1">
      <c r="A10" s="63" t="s">
        <v>900</v>
      </c>
    </row>
    <row r="11" spans="1:6" ht="30" customHeight="1">
      <c r="A11" s="63" t="s">
        <v>901</v>
      </c>
    </row>
    <row r="12" spans="1:6" ht="30" customHeight="1">
      <c r="A12" s="63" t="s">
        <v>845</v>
      </c>
    </row>
    <row r="13" spans="1:6" ht="30" customHeight="1"/>
    <row r="14" spans="1:6" ht="30" customHeight="1"/>
    <row r="15" spans="1:6" ht="30" customHeight="1"/>
    <row r="16" spans="1:6" ht="30" customHeight="1"/>
    <row r="17" ht="30" customHeight="1"/>
    <row r="18" ht="30" customHeight="1"/>
    <row r="19" ht="30" customHeight="1"/>
    <row r="20" ht="30" customHeight="1"/>
  </sheetData>
  <mergeCells count="1">
    <mergeCell ref="A1:F1"/>
  </mergeCell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42E-1070-4B90-8ED1-4B3ACD96DBBE}">
  <sheetPr>
    <tabColor rgb="FFC00000"/>
  </sheetPr>
  <dimension ref="A1:G12"/>
  <sheetViews>
    <sheetView workbookViewId="0">
      <selection activeCell="M15" sqref="M15"/>
    </sheetView>
  </sheetViews>
  <sheetFormatPr defaultRowHeight="12.75"/>
  <cols>
    <col min="1" max="1" width="45.5703125" style="63" customWidth="1"/>
    <col min="2" max="2" width="11.42578125" style="63" customWidth="1"/>
    <col min="3" max="3" width="14.5703125" style="63" customWidth="1"/>
    <col min="4" max="256" width="9.140625" style="63"/>
    <col min="257" max="257" width="45.5703125" style="63" customWidth="1"/>
    <col min="258" max="258" width="11.42578125" style="63" customWidth="1"/>
    <col min="259" max="259" width="14.5703125" style="63" customWidth="1"/>
    <col min="260" max="512" width="9.140625" style="63"/>
    <col min="513" max="513" width="45.5703125" style="63" customWidth="1"/>
    <col min="514" max="514" width="11.42578125" style="63" customWidth="1"/>
    <col min="515" max="515" width="14.5703125" style="63" customWidth="1"/>
    <col min="516" max="768" width="9.140625" style="63"/>
    <col min="769" max="769" width="45.5703125" style="63" customWidth="1"/>
    <col min="770" max="770" width="11.42578125" style="63" customWidth="1"/>
    <col min="771" max="771" width="14.5703125" style="63" customWidth="1"/>
    <col min="772" max="1024" width="9.140625" style="63"/>
    <col min="1025" max="1025" width="45.5703125" style="63" customWidth="1"/>
    <col min="1026" max="1026" width="11.42578125" style="63" customWidth="1"/>
    <col min="1027" max="1027" width="14.5703125" style="63" customWidth="1"/>
    <col min="1028" max="1280" width="9.140625" style="63"/>
    <col min="1281" max="1281" width="45.5703125" style="63" customWidth="1"/>
    <col min="1282" max="1282" width="11.42578125" style="63" customWidth="1"/>
    <col min="1283" max="1283" width="14.5703125" style="63" customWidth="1"/>
    <col min="1284" max="1536" width="9.140625" style="63"/>
    <col min="1537" max="1537" width="45.5703125" style="63" customWidth="1"/>
    <col min="1538" max="1538" width="11.42578125" style="63" customWidth="1"/>
    <col min="1539" max="1539" width="14.5703125" style="63" customWidth="1"/>
    <col min="1540" max="1792" width="9.140625" style="63"/>
    <col min="1793" max="1793" width="45.5703125" style="63" customWidth="1"/>
    <col min="1794" max="1794" width="11.42578125" style="63" customWidth="1"/>
    <col min="1795" max="1795" width="14.5703125" style="63" customWidth="1"/>
    <col min="1796" max="2048" width="9.140625" style="63"/>
    <col min="2049" max="2049" width="45.5703125" style="63" customWidth="1"/>
    <col min="2050" max="2050" width="11.42578125" style="63" customWidth="1"/>
    <col min="2051" max="2051" width="14.5703125" style="63" customWidth="1"/>
    <col min="2052" max="2304" width="9.140625" style="63"/>
    <col min="2305" max="2305" width="45.5703125" style="63" customWidth="1"/>
    <col min="2306" max="2306" width="11.42578125" style="63" customWidth="1"/>
    <col min="2307" max="2307" width="14.5703125" style="63" customWidth="1"/>
    <col min="2308" max="2560" width="9.140625" style="63"/>
    <col min="2561" max="2561" width="45.5703125" style="63" customWidth="1"/>
    <col min="2562" max="2562" width="11.42578125" style="63" customWidth="1"/>
    <col min="2563" max="2563" width="14.5703125" style="63" customWidth="1"/>
    <col min="2564" max="2816" width="9.140625" style="63"/>
    <col min="2817" max="2817" width="45.5703125" style="63" customWidth="1"/>
    <col min="2818" max="2818" width="11.42578125" style="63" customWidth="1"/>
    <col min="2819" max="2819" width="14.5703125" style="63" customWidth="1"/>
    <col min="2820" max="3072" width="9.140625" style="63"/>
    <col min="3073" max="3073" width="45.5703125" style="63" customWidth="1"/>
    <col min="3074" max="3074" width="11.42578125" style="63" customWidth="1"/>
    <col min="3075" max="3075" width="14.5703125" style="63" customWidth="1"/>
    <col min="3076" max="3328" width="9.140625" style="63"/>
    <col min="3329" max="3329" width="45.5703125" style="63" customWidth="1"/>
    <col min="3330" max="3330" width="11.42578125" style="63" customWidth="1"/>
    <col min="3331" max="3331" width="14.5703125" style="63" customWidth="1"/>
    <col min="3332" max="3584" width="9.140625" style="63"/>
    <col min="3585" max="3585" width="45.5703125" style="63" customWidth="1"/>
    <col min="3586" max="3586" width="11.42578125" style="63" customWidth="1"/>
    <col min="3587" max="3587" width="14.5703125" style="63" customWidth="1"/>
    <col min="3588" max="3840" width="9.140625" style="63"/>
    <col min="3841" max="3841" width="45.5703125" style="63" customWidth="1"/>
    <col min="3842" max="3842" width="11.42578125" style="63" customWidth="1"/>
    <col min="3843" max="3843" width="14.5703125" style="63" customWidth="1"/>
    <col min="3844" max="4096" width="9.140625" style="63"/>
    <col min="4097" max="4097" width="45.5703125" style="63" customWidth="1"/>
    <col min="4098" max="4098" width="11.42578125" style="63" customWidth="1"/>
    <col min="4099" max="4099" width="14.5703125" style="63" customWidth="1"/>
    <col min="4100" max="4352" width="9.140625" style="63"/>
    <col min="4353" max="4353" width="45.5703125" style="63" customWidth="1"/>
    <col min="4354" max="4354" width="11.42578125" style="63" customWidth="1"/>
    <col min="4355" max="4355" width="14.5703125" style="63" customWidth="1"/>
    <col min="4356" max="4608" width="9.140625" style="63"/>
    <col min="4609" max="4609" width="45.5703125" style="63" customWidth="1"/>
    <col min="4610" max="4610" width="11.42578125" style="63" customWidth="1"/>
    <col min="4611" max="4611" width="14.5703125" style="63" customWidth="1"/>
    <col min="4612" max="4864" width="9.140625" style="63"/>
    <col min="4865" max="4865" width="45.5703125" style="63" customWidth="1"/>
    <col min="4866" max="4866" width="11.42578125" style="63" customWidth="1"/>
    <col min="4867" max="4867" width="14.5703125" style="63" customWidth="1"/>
    <col min="4868" max="5120" width="9.140625" style="63"/>
    <col min="5121" max="5121" width="45.5703125" style="63" customWidth="1"/>
    <col min="5122" max="5122" width="11.42578125" style="63" customWidth="1"/>
    <col min="5123" max="5123" width="14.5703125" style="63" customWidth="1"/>
    <col min="5124" max="5376" width="9.140625" style="63"/>
    <col min="5377" max="5377" width="45.5703125" style="63" customWidth="1"/>
    <col min="5378" max="5378" width="11.42578125" style="63" customWidth="1"/>
    <col min="5379" max="5379" width="14.5703125" style="63" customWidth="1"/>
    <col min="5380" max="5632" width="9.140625" style="63"/>
    <col min="5633" max="5633" width="45.5703125" style="63" customWidth="1"/>
    <col min="5634" max="5634" width="11.42578125" style="63" customWidth="1"/>
    <col min="5635" max="5635" width="14.5703125" style="63" customWidth="1"/>
    <col min="5636" max="5888" width="9.140625" style="63"/>
    <col min="5889" max="5889" width="45.5703125" style="63" customWidth="1"/>
    <col min="5890" max="5890" width="11.42578125" style="63" customWidth="1"/>
    <col min="5891" max="5891" width="14.5703125" style="63" customWidth="1"/>
    <col min="5892" max="6144" width="9.140625" style="63"/>
    <col min="6145" max="6145" width="45.5703125" style="63" customWidth="1"/>
    <col min="6146" max="6146" width="11.42578125" style="63" customWidth="1"/>
    <col min="6147" max="6147" width="14.5703125" style="63" customWidth="1"/>
    <col min="6148" max="6400" width="9.140625" style="63"/>
    <col min="6401" max="6401" width="45.5703125" style="63" customWidth="1"/>
    <col min="6402" max="6402" width="11.42578125" style="63" customWidth="1"/>
    <col min="6403" max="6403" width="14.5703125" style="63" customWidth="1"/>
    <col min="6404" max="6656" width="9.140625" style="63"/>
    <col min="6657" max="6657" width="45.5703125" style="63" customWidth="1"/>
    <col min="6658" max="6658" width="11.42578125" style="63" customWidth="1"/>
    <col min="6659" max="6659" width="14.5703125" style="63" customWidth="1"/>
    <col min="6660" max="6912" width="9.140625" style="63"/>
    <col min="6913" max="6913" width="45.5703125" style="63" customWidth="1"/>
    <col min="6914" max="6914" width="11.42578125" style="63" customWidth="1"/>
    <col min="6915" max="6915" width="14.5703125" style="63" customWidth="1"/>
    <col min="6916" max="7168" width="9.140625" style="63"/>
    <col min="7169" max="7169" width="45.5703125" style="63" customWidth="1"/>
    <col min="7170" max="7170" width="11.42578125" style="63" customWidth="1"/>
    <col min="7171" max="7171" width="14.5703125" style="63" customWidth="1"/>
    <col min="7172" max="7424" width="9.140625" style="63"/>
    <col min="7425" max="7425" width="45.5703125" style="63" customWidth="1"/>
    <col min="7426" max="7426" width="11.42578125" style="63" customWidth="1"/>
    <col min="7427" max="7427" width="14.5703125" style="63" customWidth="1"/>
    <col min="7428" max="7680" width="9.140625" style="63"/>
    <col min="7681" max="7681" width="45.5703125" style="63" customWidth="1"/>
    <col min="7682" max="7682" width="11.42578125" style="63" customWidth="1"/>
    <col min="7683" max="7683" width="14.5703125" style="63" customWidth="1"/>
    <col min="7684" max="7936" width="9.140625" style="63"/>
    <col min="7937" max="7937" width="45.5703125" style="63" customWidth="1"/>
    <col min="7938" max="7938" width="11.42578125" style="63" customWidth="1"/>
    <col min="7939" max="7939" width="14.5703125" style="63" customWidth="1"/>
    <col min="7940" max="8192" width="9.140625" style="63"/>
    <col min="8193" max="8193" width="45.5703125" style="63" customWidth="1"/>
    <col min="8194" max="8194" width="11.42578125" style="63" customWidth="1"/>
    <col min="8195" max="8195" width="14.5703125" style="63" customWidth="1"/>
    <col min="8196" max="8448" width="9.140625" style="63"/>
    <col min="8449" max="8449" width="45.5703125" style="63" customWidth="1"/>
    <col min="8450" max="8450" width="11.42578125" style="63" customWidth="1"/>
    <col min="8451" max="8451" width="14.5703125" style="63" customWidth="1"/>
    <col min="8452" max="8704" width="9.140625" style="63"/>
    <col min="8705" max="8705" width="45.5703125" style="63" customWidth="1"/>
    <col min="8706" max="8706" width="11.42578125" style="63" customWidth="1"/>
    <col min="8707" max="8707" width="14.5703125" style="63" customWidth="1"/>
    <col min="8708" max="8960" width="9.140625" style="63"/>
    <col min="8961" max="8961" width="45.5703125" style="63" customWidth="1"/>
    <col min="8962" max="8962" width="11.42578125" style="63" customWidth="1"/>
    <col min="8963" max="8963" width="14.5703125" style="63" customWidth="1"/>
    <col min="8964" max="9216" width="9.140625" style="63"/>
    <col min="9217" max="9217" width="45.5703125" style="63" customWidth="1"/>
    <col min="9218" max="9218" width="11.42578125" style="63" customWidth="1"/>
    <col min="9219" max="9219" width="14.5703125" style="63" customWidth="1"/>
    <col min="9220" max="9472" width="9.140625" style="63"/>
    <col min="9473" max="9473" width="45.5703125" style="63" customWidth="1"/>
    <col min="9474" max="9474" width="11.42578125" style="63" customWidth="1"/>
    <col min="9475" max="9475" width="14.5703125" style="63" customWidth="1"/>
    <col min="9476" max="9728" width="9.140625" style="63"/>
    <col min="9729" max="9729" width="45.5703125" style="63" customWidth="1"/>
    <col min="9730" max="9730" width="11.42578125" style="63" customWidth="1"/>
    <col min="9731" max="9731" width="14.5703125" style="63" customWidth="1"/>
    <col min="9732" max="9984" width="9.140625" style="63"/>
    <col min="9985" max="9985" width="45.5703125" style="63" customWidth="1"/>
    <col min="9986" max="9986" width="11.42578125" style="63" customWidth="1"/>
    <col min="9987" max="9987" width="14.5703125" style="63" customWidth="1"/>
    <col min="9988" max="10240" width="9.140625" style="63"/>
    <col min="10241" max="10241" width="45.5703125" style="63" customWidth="1"/>
    <col min="10242" max="10242" width="11.42578125" style="63" customWidth="1"/>
    <col min="10243" max="10243" width="14.5703125" style="63" customWidth="1"/>
    <col min="10244" max="10496" width="9.140625" style="63"/>
    <col min="10497" max="10497" width="45.5703125" style="63" customWidth="1"/>
    <col min="10498" max="10498" width="11.42578125" style="63" customWidth="1"/>
    <col min="10499" max="10499" width="14.5703125" style="63" customWidth="1"/>
    <col min="10500" max="10752" width="9.140625" style="63"/>
    <col min="10753" max="10753" width="45.5703125" style="63" customWidth="1"/>
    <col min="10754" max="10754" width="11.42578125" style="63" customWidth="1"/>
    <col min="10755" max="10755" width="14.5703125" style="63" customWidth="1"/>
    <col min="10756" max="11008" width="9.140625" style="63"/>
    <col min="11009" max="11009" width="45.5703125" style="63" customWidth="1"/>
    <col min="11010" max="11010" width="11.42578125" style="63" customWidth="1"/>
    <col min="11011" max="11011" width="14.5703125" style="63" customWidth="1"/>
    <col min="11012" max="11264" width="9.140625" style="63"/>
    <col min="11265" max="11265" width="45.5703125" style="63" customWidth="1"/>
    <col min="11266" max="11266" width="11.42578125" style="63" customWidth="1"/>
    <col min="11267" max="11267" width="14.5703125" style="63" customWidth="1"/>
    <col min="11268" max="11520" width="9.140625" style="63"/>
    <col min="11521" max="11521" width="45.5703125" style="63" customWidth="1"/>
    <col min="11522" max="11522" width="11.42578125" style="63" customWidth="1"/>
    <col min="11523" max="11523" width="14.5703125" style="63" customWidth="1"/>
    <col min="11524" max="11776" width="9.140625" style="63"/>
    <col min="11777" max="11777" width="45.5703125" style="63" customWidth="1"/>
    <col min="11778" max="11778" width="11.42578125" style="63" customWidth="1"/>
    <col min="11779" max="11779" width="14.5703125" style="63" customWidth="1"/>
    <col min="11780" max="12032" width="9.140625" style="63"/>
    <col min="12033" max="12033" width="45.5703125" style="63" customWidth="1"/>
    <col min="12034" max="12034" width="11.42578125" style="63" customWidth="1"/>
    <col min="12035" max="12035" width="14.5703125" style="63" customWidth="1"/>
    <col min="12036" max="12288" width="9.140625" style="63"/>
    <col min="12289" max="12289" width="45.5703125" style="63" customWidth="1"/>
    <col min="12290" max="12290" width="11.42578125" style="63" customWidth="1"/>
    <col min="12291" max="12291" width="14.5703125" style="63" customWidth="1"/>
    <col min="12292" max="12544" width="9.140625" style="63"/>
    <col min="12545" max="12545" width="45.5703125" style="63" customWidth="1"/>
    <col min="12546" max="12546" width="11.42578125" style="63" customWidth="1"/>
    <col min="12547" max="12547" width="14.5703125" style="63" customWidth="1"/>
    <col min="12548" max="12800" width="9.140625" style="63"/>
    <col min="12801" max="12801" width="45.5703125" style="63" customWidth="1"/>
    <col min="12802" max="12802" width="11.42578125" style="63" customWidth="1"/>
    <col min="12803" max="12803" width="14.5703125" style="63" customWidth="1"/>
    <col min="12804" max="13056" width="9.140625" style="63"/>
    <col min="13057" max="13057" width="45.5703125" style="63" customWidth="1"/>
    <col min="13058" max="13058" width="11.42578125" style="63" customWidth="1"/>
    <col min="13059" max="13059" width="14.5703125" style="63" customWidth="1"/>
    <col min="13060" max="13312" width="9.140625" style="63"/>
    <col min="13313" max="13313" width="45.5703125" style="63" customWidth="1"/>
    <col min="13314" max="13314" width="11.42578125" style="63" customWidth="1"/>
    <col min="13315" max="13315" width="14.5703125" style="63" customWidth="1"/>
    <col min="13316" max="13568" width="9.140625" style="63"/>
    <col min="13569" max="13569" width="45.5703125" style="63" customWidth="1"/>
    <col min="13570" max="13570" width="11.42578125" style="63" customWidth="1"/>
    <col min="13571" max="13571" width="14.5703125" style="63" customWidth="1"/>
    <col min="13572" max="13824" width="9.140625" style="63"/>
    <col min="13825" max="13825" width="45.5703125" style="63" customWidth="1"/>
    <col min="13826" max="13826" width="11.42578125" style="63" customWidth="1"/>
    <col min="13827" max="13827" width="14.5703125" style="63" customWidth="1"/>
    <col min="13828" max="14080" width="9.140625" style="63"/>
    <col min="14081" max="14081" width="45.5703125" style="63" customWidth="1"/>
    <col min="14082" max="14082" width="11.42578125" style="63" customWidth="1"/>
    <col min="14083" max="14083" width="14.5703125" style="63" customWidth="1"/>
    <col min="14084" max="14336" width="9.140625" style="63"/>
    <col min="14337" max="14337" width="45.5703125" style="63" customWidth="1"/>
    <col min="14338" max="14338" width="11.42578125" style="63" customWidth="1"/>
    <col min="14339" max="14339" width="14.5703125" style="63" customWidth="1"/>
    <col min="14340" max="14592" width="9.140625" style="63"/>
    <col min="14593" max="14593" width="45.5703125" style="63" customWidth="1"/>
    <col min="14594" max="14594" width="11.42578125" style="63" customWidth="1"/>
    <col min="14595" max="14595" width="14.5703125" style="63" customWidth="1"/>
    <col min="14596" max="14848" width="9.140625" style="63"/>
    <col min="14849" max="14849" width="45.5703125" style="63" customWidth="1"/>
    <col min="14850" max="14850" width="11.42578125" style="63" customWidth="1"/>
    <col min="14851" max="14851" width="14.5703125" style="63" customWidth="1"/>
    <col min="14852" max="15104" width="9.140625" style="63"/>
    <col min="15105" max="15105" width="45.5703125" style="63" customWidth="1"/>
    <col min="15106" max="15106" width="11.42578125" style="63" customWidth="1"/>
    <col min="15107" max="15107" width="14.5703125" style="63" customWidth="1"/>
    <col min="15108" max="15360" width="9.140625" style="63"/>
    <col min="15361" max="15361" width="45.5703125" style="63" customWidth="1"/>
    <col min="15362" max="15362" width="11.42578125" style="63" customWidth="1"/>
    <col min="15363" max="15363" width="14.5703125" style="63" customWidth="1"/>
    <col min="15364" max="15616" width="9.140625" style="63"/>
    <col min="15617" max="15617" width="45.5703125" style="63" customWidth="1"/>
    <col min="15618" max="15618" width="11.42578125" style="63" customWidth="1"/>
    <col min="15619" max="15619" width="14.5703125" style="63" customWidth="1"/>
    <col min="15620" max="15872" width="9.140625" style="63"/>
    <col min="15873" max="15873" width="45.5703125" style="63" customWidth="1"/>
    <col min="15874" max="15874" width="11.42578125" style="63" customWidth="1"/>
    <col min="15875" max="15875" width="14.5703125" style="63" customWidth="1"/>
    <col min="15876" max="16128" width="9.140625" style="63"/>
    <col min="16129" max="16129" width="45.5703125" style="63" customWidth="1"/>
    <col min="16130" max="16130" width="11.42578125" style="63" customWidth="1"/>
    <col min="16131" max="16131" width="14.5703125" style="63" customWidth="1"/>
    <col min="16132" max="16384" width="9.140625" style="63"/>
  </cols>
  <sheetData>
    <row r="1" spans="1:7" ht="24" customHeight="1">
      <c r="A1" s="1228" t="s">
        <v>902</v>
      </c>
      <c r="B1" s="1228"/>
      <c r="C1" s="1228"/>
      <c r="D1" s="1228"/>
      <c r="E1" s="1228"/>
      <c r="F1" s="1228"/>
    </row>
    <row r="2" spans="1:7" ht="62.25" customHeight="1">
      <c r="A2" s="881"/>
      <c r="B2" s="882" t="s">
        <v>888</v>
      </c>
      <c r="C2" s="882" t="s">
        <v>889</v>
      </c>
      <c r="D2" s="882" t="s">
        <v>903</v>
      </c>
      <c r="E2" s="882" t="s">
        <v>904</v>
      </c>
      <c r="F2" s="882" t="s">
        <v>892</v>
      </c>
      <c r="G2" s="839"/>
    </row>
    <row r="3" spans="1:7">
      <c r="A3" s="63" t="s">
        <v>905</v>
      </c>
      <c r="B3" s="83">
        <v>0.56999999999999995</v>
      </c>
      <c r="C3" s="83">
        <v>0.1</v>
      </c>
      <c r="D3" s="83">
        <v>0.15</v>
      </c>
      <c r="E3" s="883">
        <v>21900</v>
      </c>
      <c r="F3" s="883">
        <v>38700</v>
      </c>
    </row>
    <row r="4" spans="1:7">
      <c r="A4" s="63" t="s">
        <v>906</v>
      </c>
      <c r="B4" s="83">
        <v>0.61</v>
      </c>
      <c r="C4" s="83">
        <v>0.06</v>
      </c>
      <c r="D4" s="83">
        <v>0.28000000000000003</v>
      </c>
      <c r="E4" s="883">
        <v>22100</v>
      </c>
      <c r="F4" s="883">
        <v>36100</v>
      </c>
    </row>
    <row r="5" spans="1:7">
      <c r="A5" s="63" t="s">
        <v>907</v>
      </c>
      <c r="B5" s="83">
        <v>0.68</v>
      </c>
      <c r="C5" s="83">
        <v>0.18</v>
      </c>
      <c r="D5" s="83">
        <v>0.1</v>
      </c>
      <c r="E5" s="883">
        <v>30700</v>
      </c>
      <c r="F5" s="883">
        <v>45400</v>
      </c>
    </row>
    <row r="6" spans="1:7">
      <c r="A6" s="63" t="s">
        <v>908</v>
      </c>
      <c r="B6" s="83">
        <v>0.62</v>
      </c>
      <c r="C6" s="83">
        <v>0.14000000000000001</v>
      </c>
      <c r="D6" s="83">
        <v>0.27</v>
      </c>
      <c r="E6" s="883">
        <v>26500</v>
      </c>
      <c r="F6" s="883">
        <v>42500</v>
      </c>
    </row>
    <row r="7" spans="1:7">
      <c r="A7" s="849" t="s">
        <v>909</v>
      </c>
      <c r="B7" s="827">
        <v>0.77</v>
      </c>
      <c r="C7" s="827">
        <v>0.21</v>
      </c>
      <c r="D7" s="827">
        <v>0.2</v>
      </c>
      <c r="E7" s="884">
        <v>36200</v>
      </c>
      <c r="F7" s="884">
        <v>47000</v>
      </c>
    </row>
    <row r="8" spans="1:7" ht="22.5" customHeight="1">
      <c r="A8" s="63" t="s">
        <v>910</v>
      </c>
      <c r="D8" s="83"/>
    </row>
    <row r="9" spans="1:7">
      <c r="A9" s="63" t="s">
        <v>911</v>
      </c>
    </row>
    <row r="10" spans="1:7">
      <c r="A10" s="63" t="s">
        <v>912</v>
      </c>
    </row>
    <row r="11" spans="1:7" ht="23.25" customHeight="1">
      <c r="A11" s="63" t="s">
        <v>901</v>
      </c>
    </row>
    <row r="12" spans="1:7" ht="23.25" customHeight="1">
      <c r="A12" s="63" t="s">
        <v>845</v>
      </c>
    </row>
  </sheetData>
  <mergeCells count="1">
    <mergeCell ref="A1:F1"/>
  </mergeCells>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52A65-E50E-4498-8EC5-11DCCDA1AFC4}">
  <sheetPr>
    <tabColor rgb="FFC00000"/>
  </sheetPr>
  <dimension ref="A1:F19"/>
  <sheetViews>
    <sheetView workbookViewId="0">
      <selection activeCell="M15" sqref="M15"/>
    </sheetView>
  </sheetViews>
  <sheetFormatPr defaultRowHeight="12.75"/>
  <cols>
    <col min="1" max="1" width="31.42578125" style="63" customWidth="1"/>
    <col min="2" max="256" width="9.140625" style="63"/>
    <col min="257" max="257" width="31.42578125" style="63" customWidth="1"/>
    <col min="258" max="512" width="9.140625" style="63"/>
    <col min="513" max="513" width="31.42578125" style="63" customWidth="1"/>
    <col min="514" max="768" width="9.140625" style="63"/>
    <col min="769" max="769" width="31.42578125" style="63" customWidth="1"/>
    <col min="770" max="1024" width="9.140625" style="63"/>
    <col min="1025" max="1025" width="31.42578125" style="63" customWidth="1"/>
    <col min="1026" max="1280" width="9.140625" style="63"/>
    <col min="1281" max="1281" width="31.42578125" style="63" customWidth="1"/>
    <col min="1282" max="1536" width="9.140625" style="63"/>
    <col min="1537" max="1537" width="31.42578125" style="63" customWidth="1"/>
    <col min="1538" max="1792" width="9.140625" style="63"/>
    <col min="1793" max="1793" width="31.42578125" style="63" customWidth="1"/>
    <col min="1794" max="2048" width="9.140625" style="63"/>
    <col min="2049" max="2049" width="31.42578125" style="63" customWidth="1"/>
    <col min="2050" max="2304" width="9.140625" style="63"/>
    <col min="2305" max="2305" width="31.42578125" style="63" customWidth="1"/>
    <col min="2306" max="2560" width="9.140625" style="63"/>
    <col min="2561" max="2561" width="31.42578125" style="63" customWidth="1"/>
    <col min="2562" max="2816" width="9.140625" style="63"/>
    <col min="2817" max="2817" width="31.42578125" style="63" customWidth="1"/>
    <col min="2818" max="3072" width="9.140625" style="63"/>
    <col min="3073" max="3073" width="31.42578125" style="63" customWidth="1"/>
    <col min="3074" max="3328" width="9.140625" style="63"/>
    <col min="3329" max="3329" width="31.42578125" style="63" customWidth="1"/>
    <col min="3330" max="3584" width="9.140625" style="63"/>
    <col min="3585" max="3585" width="31.42578125" style="63" customWidth="1"/>
    <col min="3586" max="3840" width="9.140625" style="63"/>
    <col min="3841" max="3841" width="31.42578125" style="63" customWidth="1"/>
    <col min="3842" max="4096" width="9.140625" style="63"/>
    <col min="4097" max="4097" width="31.42578125" style="63" customWidth="1"/>
    <col min="4098" max="4352" width="9.140625" style="63"/>
    <col min="4353" max="4353" width="31.42578125" style="63" customWidth="1"/>
    <col min="4354" max="4608" width="9.140625" style="63"/>
    <col min="4609" max="4609" width="31.42578125" style="63" customWidth="1"/>
    <col min="4610" max="4864" width="9.140625" style="63"/>
    <col min="4865" max="4865" width="31.42578125" style="63" customWidth="1"/>
    <col min="4866" max="5120" width="9.140625" style="63"/>
    <col min="5121" max="5121" width="31.42578125" style="63" customWidth="1"/>
    <col min="5122" max="5376" width="9.140625" style="63"/>
    <col min="5377" max="5377" width="31.42578125" style="63" customWidth="1"/>
    <col min="5378" max="5632" width="9.140625" style="63"/>
    <col min="5633" max="5633" width="31.42578125" style="63" customWidth="1"/>
    <col min="5634" max="5888" width="9.140625" style="63"/>
    <col min="5889" max="5889" width="31.42578125" style="63" customWidth="1"/>
    <col min="5890" max="6144" width="9.140625" style="63"/>
    <col min="6145" max="6145" width="31.42578125" style="63" customWidth="1"/>
    <col min="6146" max="6400" width="9.140625" style="63"/>
    <col min="6401" max="6401" width="31.42578125" style="63" customWidth="1"/>
    <col min="6402" max="6656" width="9.140625" style="63"/>
    <col min="6657" max="6657" width="31.42578125" style="63" customWidth="1"/>
    <col min="6658" max="6912" width="9.140625" style="63"/>
    <col min="6913" max="6913" width="31.42578125" style="63" customWidth="1"/>
    <col min="6914" max="7168" width="9.140625" style="63"/>
    <col min="7169" max="7169" width="31.42578125" style="63" customWidth="1"/>
    <col min="7170" max="7424" width="9.140625" style="63"/>
    <col min="7425" max="7425" width="31.42578125" style="63" customWidth="1"/>
    <col min="7426" max="7680" width="9.140625" style="63"/>
    <col min="7681" max="7681" width="31.42578125" style="63" customWidth="1"/>
    <col min="7682" max="7936" width="9.140625" style="63"/>
    <col min="7937" max="7937" width="31.42578125" style="63" customWidth="1"/>
    <col min="7938" max="8192" width="9.140625" style="63"/>
    <col min="8193" max="8193" width="31.42578125" style="63" customWidth="1"/>
    <col min="8194" max="8448" width="9.140625" style="63"/>
    <col min="8449" max="8449" width="31.42578125" style="63" customWidth="1"/>
    <col min="8450" max="8704" width="9.140625" style="63"/>
    <col min="8705" max="8705" width="31.42578125" style="63" customWidth="1"/>
    <col min="8706" max="8960" width="9.140625" style="63"/>
    <col min="8961" max="8961" width="31.42578125" style="63" customWidth="1"/>
    <col min="8962" max="9216" width="9.140625" style="63"/>
    <col min="9217" max="9217" width="31.42578125" style="63" customWidth="1"/>
    <col min="9218" max="9472" width="9.140625" style="63"/>
    <col min="9473" max="9473" width="31.42578125" style="63" customWidth="1"/>
    <col min="9474" max="9728" width="9.140625" style="63"/>
    <col min="9729" max="9729" width="31.42578125" style="63" customWidth="1"/>
    <col min="9730" max="9984" width="9.140625" style="63"/>
    <col min="9985" max="9985" width="31.42578125" style="63" customWidth="1"/>
    <col min="9986" max="10240" width="9.140625" style="63"/>
    <col min="10241" max="10241" width="31.42578125" style="63" customWidth="1"/>
    <col min="10242" max="10496" width="9.140625" style="63"/>
    <col min="10497" max="10497" width="31.42578125" style="63" customWidth="1"/>
    <col min="10498" max="10752" width="9.140625" style="63"/>
    <col min="10753" max="10753" width="31.42578125" style="63" customWidth="1"/>
    <col min="10754" max="11008" width="9.140625" style="63"/>
    <col min="11009" max="11009" width="31.42578125" style="63" customWidth="1"/>
    <col min="11010" max="11264" width="9.140625" style="63"/>
    <col min="11265" max="11265" width="31.42578125" style="63" customWidth="1"/>
    <col min="11266" max="11520" width="9.140625" style="63"/>
    <col min="11521" max="11521" width="31.42578125" style="63" customWidth="1"/>
    <col min="11522" max="11776" width="9.140625" style="63"/>
    <col min="11777" max="11777" width="31.42578125" style="63" customWidth="1"/>
    <col min="11778" max="12032" width="9.140625" style="63"/>
    <col min="12033" max="12033" width="31.42578125" style="63" customWidth="1"/>
    <col min="12034" max="12288" width="9.140625" style="63"/>
    <col min="12289" max="12289" width="31.42578125" style="63" customWidth="1"/>
    <col min="12290" max="12544" width="9.140625" style="63"/>
    <col min="12545" max="12545" width="31.42578125" style="63" customWidth="1"/>
    <col min="12546" max="12800" width="9.140625" style="63"/>
    <col min="12801" max="12801" width="31.42578125" style="63" customWidth="1"/>
    <col min="12802" max="13056" width="9.140625" style="63"/>
    <col min="13057" max="13057" width="31.42578125" style="63" customWidth="1"/>
    <col min="13058" max="13312" width="9.140625" style="63"/>
    <col min="13313" max="13313" width="31.42578125" style="63" customWidth="1"/>
    <col min="13314" max="13568" width="9.140625" style="63"/>
    <col min="13569" max="13569" width="31.42578125" style="63" customWidth="1"/>
    <col min="13570" max="13824" width="9.140625" style="63"/>
    <col min="13825" max="13825" width="31.42578125" style="63" customWidth="1"/>
    <col min="13826" max="14080" width="9.140625" style="63"/>
    <col min="14081" max="14081" width="31.42578125" style="63" customWidth="1"/>
    <col min="14082" max="14336" width="9.140625" style="63"/>
    <col min="14337" max="14337" width="31.42578125" style="63" customWidth="1"/>
    <col min="14338" max="14592" width="9.140625" style="63"/>
    <col min="14593" max="14593" width="31.42578125" style="63" customWidth="1"/>
    <col min="14594" max="14848" width="9.140625" style="63"/>
    <col min="14849" max="14849" width="31.42578125" style="63" customWidth="1"/>
    <col min="14850" max="15104" width="9.140625" style="63"/>
    <col min="15105" max="15105" width="31.42578125" style="63" customWidth="1"/>
    <col min="15106" max="15360" width="9.140625" style="63"/>
    <col min="15361" max="15361" width="31.42578125" style="63" customWidth="1"/>
    <col min="15362" max="15616" width="9.140625" style="63"/>
    <col min="15617" max="15617" width="31.42578125" style="63" customWidth="1"/>
    <col min="15618" max="15872" width="9.140625" style="63"/>
    <col min="15873" max="15873" width="31.42578125" style="63" customWidth="1"/>
    <col min="15874" max="16128" width="9.140625" style="63"/>
    <col min="16129" max="16129" width="31.42578125" style="63" customWidth="1"/>
    <col min="16130" max="16384" width="9.140625" style="63"/>
  </cols>
  <sheetData>
    <row r="1" spans="1:6" ht="45.75" customHeight="1">
      <c r="A1" s="1238" t="s">
        <v>913</v>
      </c>
      <c r="B1" s="1238"/>
      <c r="C1" s="1238"/>
      <c r="D1" s="1238"/>
      <c r="E1" s="1238"/>
      <c r="F1" s="1238"/>
    </row>
    <row r="2" spans="1:6" ht="33" customHeight="1">
      <c r="A2" s="881" t="s">
        <v>914</v>
      </c>
      <c r="B2" s="885" t="s">
        <v>102</v>
      </c>
      <c r="C2" s="885" t="s">
        <v>105</v>
      </c>
      <c r="D2" s="885" t="s">
        <v>108</v>
      </c>
      <c r="E2" s="885" t="s">
        <v>49</v>
      </c>
      <c r="F2" s="885" t="s">
        <v>115</v>
      </c>
    </row>
    <row r="3" spans="1:6" ht="22.5" customHeight="1">
      <c r="A3" s="63" t="s">
        <v>915</v>
      </c>
      <c r="B3" s="883">
        <v>530</v>
      </c>
      <c r="C3" s="883">
        <v>640</v>
      </c>
      <c r="D3" s="883">
        <v>760</v>
      </c>
      <c r="E3" s="883">
        <v>1020</v>
      </c>
      <c r="F3" s="883">
        <v>940</v>
      </c>
    </row>
    <row r="4" spans="1:6" ht="21.75" customHeight="1">
      <c r="A4" s="886" t="s">
        <v>916</v>
      </c>
      <c r="B4" s="883">
        <v>1060</v>
      </c>
      <c r="C4" s="883">
        <v>1150</v>
      </c>
      <c r="D4" s="883">
        <v>1420</v>
      </c>
      <c r="E4" s="883">
        <v>1830</v>
      </c>
      <c r="F4" s="883">
        <v>1590</v>
      </c>
    </row>
    <row r="5" spans="1:6">
      <c r="A5" s="886" t="s">
        <v>917</v>
      </c>
      <c r="B5" s="883">
        <v>850</v>
      </c>
      <c r="C5" s="883">
        <v>1030</v>
      </c>
      <c r="D5" s="883">
        <v>1120</v>
      </c>
      <c r="E5" s="883">
        <v>1560</v>
      </c>
      <c r="F5" s="883">
        <v>1360</v>
      </c>
    </row>
    <row r="6" spans="1:6">
      <c r="A6" s="886" t="s">
        <v>918</v>
      </c>
      <c r="B6" s="883">
        <v>300</v>
      </c>
      <c r="C6" s="883">
        <v>500</v>
      </c>
      <c r="D6" s="883">
        <v>540</v>
      </c>
      <c r="E6" s="883">
        <v>700</v>
      </c>
      <c r="F6" s="883">
        <v>580</v>
      </c>
    </row>
    <row r="7" spans="1:6">
      <c r="A7" s="886" t="s">
        <v>919</v>
      </c>
      <c r="B7" s="883">
        <v>120</v>
      </c>
      <c r="C7" s="883">
        <v>170</v>
      </c>
      <c r="D7" s="883">
        <v>280</v>
      </c>
      <c r="E7" s="883">
        <v>440</v>
      </c>
      <c r="F7" s="883">
        <v>360</v>
      </c>
    </row>
    <row r="8" spans="1:6" ht="24.75" customHeight="1">
      <c r="A8" s="63" t="s">
        <v>920</v>
      </c>
      <c r="B8" s="883">
        <v>570</v>
      </c>
      <c r="C8" s="883">
        <v>600</v>
      </c>
      <c r="D8" s="883">
        <v>620</v>
      </c>
      <c r="E8" s="883">
        <v>660</v>
      </c>
      <c r="F8" s="883">
        <v>480</v>
      </c>
    </row>
    <row r="9" spans="1:6" ht="27" customHeight="1">
      <c r="A9" s="887" t="s">
        <v>921</v>
      </c>
      <c r="B9" s="881" t="s">
        <v>102</v>
      </c>
      <c r="C9" s="881" t="s">
        <v>105</v>
      </c>
      <c r="D9" s="881" t="s">
        <v>108</v>
      </c>
      <c r="E9" s="881" t="s">
        <v>49</v>
      </c>
      <c r="F9" s="881" t="s">
        <v>115</v>
      </c>
    </row>
    <row r="10" spans="1:6" ht="18" customHeight="1">
      <c r="A10" s="63" t="s">
        <v>915</v>
      </c>
      <c r="B10" s="83">
        <v>0.191</v>
      </c>
      <c r="C10" s="83">
        <v>0.22</v>
      </c>
      <c r="D10" s="83">
        <v>0.247</v>
      </c>
      <c r="E10" s="83">
        <v>0.29699999999999999</v>
      </c>
      <c r="F10" s="83">
        <v>0.27300000000000002</v>
      </c>
    </row>
    <row r="11" spans="1:6" ht="18.75" customHeight="1">
      <c r="A11" s="886" t="s">
        <v>916</v>
      </c>
      <c r="B11" s="83">
        <v>0.34499999999999997</v>
      </c>
      <c r="C11" s="83">
        <v>0.39100000000000001</v>
      </c>
      <c r="D11" s="83">
        <v>0.39600000000000002</v>
      </c>
      <c r="E11" s="83">
        <v>0.49099999999999999</v>
      </c>
      <c r="F11" s="83">
        <v>0.42299999999999999</v>
      </c>
    </row>
    <row r="12" spans="1:6">
      <c r="A12" s="886" t="s">
        <v>917</v>
      </c>
      <c r="B12" s="83">
        <v>0.28600000000000003</v>
      </c>
      <c r="C12" s="83">
        <v>0.33500000000000002</v>
      </c>
      <c r="D12" s="83">
        <v>0.36299999999999999</v>
      </c>
      <c r="E12" s="83">
        <v>0.435</v>
      </c>
      <c r="F12" s="83">
        <v>0.39399999999999996</v>
      </c>
    </row>
    <row r="13" spans="1:6">
      <c r="A13" s="886" t="s">
        <v>918</v>
      </c>
      <c r="B13" s="83">
        <v>0.13800000000000001</v>
      </c>
      <c r="C13" s="83">
        <v>0.182</v>
      </c>
      <c r="D13" s="83">
        <v>0.20699999999999999</v>
      </c>
      <c r="E13" s="83">
        <v>0.23300000000000001</v>
      </c>
      <c r="F13" s="83">
        <v>0.19899999999999998</v>
      </c>
    </row>
    <row r="14" spans="1:6">
      <c r="A14" s="886" t="s">
        <v>919</v>
      </c>
      <c r="B14" s="83">
        <v>5.0999999999999997E-2</v>
      </c>
      <c r="C14" s="83">
        <v>7.0000000000000007E-2</v>
      </c>
      <c r="D14" s="83">
        <v>0.10099999999999999</v>
      </c>
      <c r="E14" s="83">
        <v>0.13900000000000001</v>
      </c>
      <c r="F14" s="83">
        <v>0.111</v>
      </c>
    </row>
    <row r="15" spans="1:6" ht="19.5" customHeight="1">
      <c r="A15" s="849" t="s">
        <v>920</v>
      </c>
      <c r="B15" s="827">
        <v>0.22399999999999998</v>
      </c>
      <c r="C15" s="827">
        <v>0.255</v>
      </c>
      <c r="D15" s="827">
        <v>0.23499999999999999</v>
      </c>
      <c r="E15" s="827">
        <v>0.23899999999999999</v>
      </c>
      <c r="F15" s="827">
        <v>0.187</v>
      </c>
    </row>
    <row r="16" spans="1:6" ht="19.5" customHeight="1">
      <c r="A16" s="63" t="s">
        <v>922</v>
      </c>
    </row>
    <row r="17" spans="1:1">
      <c r="A17" s="63" t="s">
        <v>923</v>
      </c>
    </row>
    <row r="18" spans="1:1" ht="24.75" customHeight="1">
      <c r="A18" s="63" t="s">
        <v>924</v>
      </c>
    </row>
    <row r="19" spans="1:1" ht="22.5" customHeight="1">
      <c r="A19" s="63" t="s">
        <v>845</v>
      </c>
    </row>
  </sheetData>
  <mergeCells count="1">
    <mergeCell ref="A1:F1"/>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94496-8512-4712-A60F-1E9FCA165B60}">
  <sheetPr>
    <tabColor rgb="FFC00000"/>
  </sheetPr>
  <dimension ref="A1:G15"/>
  <sheetViews>
    <sheetView workbookViewId="0">
      <selection activeCell="M15" sqref="M15"/>
    </sheetView>
  </sheetViews>
  <sheetFormatPr defaultRowHeight="12.75"/>
  <cols>
    <col min="1" max="1" width="29.140625" style="63" customWidth="1"/>
    <col min="2" max="2" width="13.85546875" style="63" customWidth="1"/>
    <col min="3" max="3" width="15.85546875" style="63" customWidth="1"/>
    <col min="4" max="4" width="11.28515625" style="63" customWidth="1"/>
    <col min="5" max="5" width="15.28515625" style="63" customWidth="1"/>
    <col min="6" max="6" width="12" style="83" customWidth="1"/>
    <col min="7" max="7" width="13" style="63" customWidth="1"/>
    <col min="8" max="256" width="9.140625" style="63"/>
    <col min="257" max="257" width="29.140625" style="63" customWidth="1"/>
    <col min="258" max="258" width="13.85546875" style="63" customWidth="1"/>
    <col min="259" max="259" width="15.85546875" style="63" customWidth="1"/>
    <col min="260" max="260" width="11.28515625" style="63" customWidth="1"/>
    <col min="261" max="261" width="15.28515625" style="63" customWidth="1"/>
    <col min="262" max="262" width="12" style="63" customWidth="1"/>
    <col min="263" max="263" width="13" style="63" customWidth="1"/>
    <col min="264" max="512" width="9.140625" style="63"/>
    <col min="513" max="513" width="29.140625" style="63" customWidth="1"/>
    <col min="514" max="514" width="13.85546875" style="63" customWidth="1"/>
    <col min="515" max="515" width="15.85546875" style="63" customWidth="1"/>
    <col min="516" max="516" width="11.28515625" style="63" customWidth="1"/>
    <col min="517" max="517" width="15.28515625" style="63" customWidth="1"/>
    <col min="518" max="518" width="12" style="63" customWidth="1"/>
    <col min="519" max="519" width="13" style="63" customWidth="1"/>
    <col min="520" max="768" width="9.140625" style="63"/>
    <col min="769" max="769" width="29.140625" style="63" customWidth="1"/>
    <col min="770" max="770" width="13.85546875" style="63" customWidth="1"/>
    <col min="771" max="771" width="15.85546875" style="63" customWidth="1"/>
    <col min="772" max="772" width="11.28515625" style="63" customWidth="1"/>
    <col min="773" max="773" width="15.28515625" style="63" customWidth="1"/>
    <col min="774" max="774" width="12" style="63" customWidth="1"/>
    <col min="775" max="775" width="13" style="63" customWidth="1"/>
    <col min="776" max="1024" width="9.140625" style="63"/>
    <col min="1025" max="1025" width="29.140625" style="63" customWidth="1"/>
    <col min="1026" max="1026" width="13.85546875" style="63" customWidth="1"/>
    <col min="1027" max="1027" width="15.85546875" style="63" customWidth="1"/>
    <col min="1028" max="1028" width="11.28515625" style="63" customWidth="1"/>
    <col min="1029" max="1029" width="15.28515625" style="63" customWidth="1"/>
    <col min="1030" max="1030" width="12" style="63" customWidth="1"/>
    <col min="1031" max="1031" width="13" style="63" customWidth="1"/>
    <col min="1032" max="1280" width="9.140625" style="63"/>
    <col min="1281" max="1281" width="29.140625" style="63" customWidth="1"/>
    <col min="1282" max="1282" width="13.85546875" style="63" customWidth="1"/>
    <col min="1283" max="1283" width="15.85546875" style="63" customWidth="1"/>
    <col min="1284" max="1284" width="11.28515625" style="63" customWidth="1"/>
    <col min="1285" max="1285" width="15.28515625" style="63" customWidth="1"/>
    <col min="1286" max="1286" width="12" style="63" customWidth="1"/>
    <col min="1287" max="1287" width="13" style="63" customWidth="1"/>
    <col min="1288" max="1536" width="9.140625" style="63"/>
    <col min="1537" max="1537" width="29.140625" style="63" customWidth="1"/>
    <col min="1538" max="1538" width="13.85546875" style="63" customWidth="1"/>
    <col min="1539" max="1539" width="15.85546875" style="63" customWidth="1"/>
    <col min="1540" max="1540" width="11.28515625" style="63" customWidth="1"/>
    <col min="1541" max="1541" width="15.28515625" style="63" customWidth="1"/>
    <col min="1542" max="1542" width="12" style="63" customWidth="1"/>
    <col min="1543" max="1543" width="13" style="63" customWidth="1"/>
    <col min="1544" max="1792" width="9.140625" style="63"/>
    <col min="1793" max="1793" width="29.140625" style="63" customWidth="1"/>
    <col min="1794" max="1794" width="13.85546875" style="63" customWidth="1"/>
    <col min="1795" max="1795" width="15.85546875" style="63" customWidth="1"/>
    <col min="1796" max="1796" width="11.28515625" style="63" customWidth="1"/>
    <col min="1797" max="1797" width="15.28515625" style="63" customWidth="1"/>
    <col min="1798" max="1798" width="12" style="63" customWidth="1"/>
    <col min="1799" max="1799" width="13" style="63" customWidth="1"/>
    <col min="1800" max="2048" width="9.140625" style="63"/>
    <col min="2049" max="2049" width="29.140625" style="63" customWidth="1"/>
    <col min="2050" max="2050" width="13.85546875" style="63" customWidth="1"/>
    <col min="2051" max="2051" width="15.85546875" style="63" customWidth="1"/>
    <col min="2052" max="2052" width="11.28515625" style="63" customWidth="1"/>
    <col min="2053" max="2053" width="15.28515625" style="63" customWidth="1"/>
    <col min="2054" max="2054" width="12" style="63" customWidth="1"/>
    <col min="2055" max="2055" width="13" style="63" customWidth="1"/>
    <col min="2056" max="2304" width="9.140625" style="63"/>
    <col min="2305" max="2305" width="29.140625" style="63" customWidth="1"/>
    <col min="2306" max="2306" width="13.85546875" style="63" customWidth="1"/>
    <col min="2307" max="2307" width="15.85546875" style="63" customWidth="1"/>
    <col min="2308" max="2308" width="11.28515625" style="63" customWidth="1"/>
    <col min="2309" max="2309" width="15.28515625" style="63" customWidth="1"/>
    <col min="2310" max="2310" width="12" style="63" customWidth="1"/>
    <col min="2311" max="2311" width="13" style="63" customWidth="1"/>
    <col min="2312" max="2560" width="9.140625" style="63"/>
    <col min="2561" max="2561" width="29.140625" style="63" customWidth="1"/>
    <col min="2562" max="2562" width="13.85546875" style="63" customWidth="1"/>
    <col min="2563" max="2563" width="15.85546875" style="63" customWidth="1"/>
    <col min="2564" max="2564" width="11.28515625" style="63" customWidth="1"/>
    <col min="2565" max="2565" width="15.28515625" style="63" customWidth="1"/>
    <col min="2566" max="2566" width="12" style="63" customWidth="1"/>
    <col min="2567" max="2567" width="13" style="63" customWidth="1"/>
    <col min="2568" max="2816" width="9.140625" style="63"/>
    <col min="2817" max="2817" width="29.140625" style="63" customWidth="1"/>
    <col min="2818" max="2818" width="13.85546875" style="63" customWidth="1"/>
    <col min="2819" max="2819" width="15.85546875" style="63" customWidth="1"/>
    <col min="2820" max="2820" width="11.28515625" style="63" customWidth="1"/>
    <col min="2821" max="2821" width="15.28515625" style="63" customWidth="1"/>
    <col min="2822" max="2822" width="12" style="63" customWidth="1"/>
    <col min="2823" max="2823" width="13" style="63" customWidth="1"/>
    <col min="2824" max="3072" width="9.140625" style="63"/>
    <col min="3073" max="3073" width="29.140625" style="63" customWidth="1"/>
    <col min="3074" max="3074" width="13.85546875" style="63" customWidth="1"/>
    <col min="3075" max="3075" width="15.85546875" style="63" customWidth="1"/>
    <col min="3076" max="3076" width="11.28515625" style="63" customWidth="1"/>
    <col min="3077" max="3077" width="15.28515625" style="63" customWidth="1"/>
    <col min="3078" max="3078" width="12" style="63" customWidth="1"/>
    <col min="3079" max="3079" width="13" style="63" customWidth="1"/>
    <col min="3080" max="3328" width="9.140625" style="63"/>
    <col min="3329" max="3329" width="29.140625" style="63" customWidth="1"/>
    <col min="3330" max="3330" width="13.85546875" style="63" customWidth="1"/>
    <col min="3331" max="3331" width="15.85546875" style="63" customWidth="1"/>
    <col min="3332" max="3332" width="11.28515625" style="63" customWidth="1"/>
    <col min="3333" max="3333" width="15.28515625" style="63" customWidth="1"/>
    <col min="3334" max="3334" width="12" style="63" customWidth="1"/>
    <col min="3335" max="3335" width="13" style="63" customWidth="1"/>
    <col min="3336" max="3584" width="9.140625" style="63"/>
    <col min="3585" max="3585" width="29.140625" style="63" customWidth="1"/>
    <col min="3586" max="3586" width="13.85546875" style="63" customWidth="1"/>
    <col min="3587" max="3587" width="15.85546875" style="63" customWidth="1"/>
    <col min="3588" max="3588" width="11.28515625" style="63" customWidth="1"/>
    <col min="3589" max="3589" width="15.28515625" style="63" customWidth="1"/>
    <col min="3590" max="3590" width="12" style="63" customWidth="1"/>
    <col min="3591" max="3591" width="13" style="63" customWidth="1"/>
    <col min="3592" max="3840" width="9.140625" style="63"/>
    <col min="3841" max="3841" width="29.140625" style="63" customWidth="1"/>
    <col min="3842" max="3842" width="13.85546875" style="63" customWidth="1"/>
    <col min="3843" max="3843" width="15.85546875" style="63" customWidth="1"/>
    <col min="3844" max="3844" width="11.28515625" style="63" customWidth="1"/>
    <col min="3845" max="3845" width="15.28515625" style="63" customWidth="1"/>
    <col min="3846" max="3846" width="12" style="63" customWidth="1"/>
    <col min="3847" max="3847" width="13" style="63" customWidth="1"/>
    <col min="3848" max="4096" width="9.140625" style="63"/>
    <col min="4097" max="4097" width="29.140625" style="63" customWidth="1"/>
    <col min="4098" max="4098" width="13.85546875" style="63" customWidth="1"/>
    <col min="4099" max="4099" width="15.85546875" style="63" customWidth="1"/>
    <col min="4100" max="4100" width="11.28515625" style="63" customWidth="1"/>
    <col min="4101" max="4101" width="15.28515625" style="63" customWidth="1"/>
    <col min="4102" max="4102" width="12" style="63" customWidth="1"/>
    <col min="4103" max="4103" width="13" style="63" customWidth="1"/>
    <col min="4104" max="4352" width="9.140625" style="63"/>
    <col min="4353" max="4353" width="29.140625" style="63" customWidth="1"/>
    <col min="4354" max="4354" width="13.85546875" style="63" customWidth="1"/>
    <col min="4355" max="4355" width="15.85546875" style="63" customWidth="1"/>
    <col min="4356" max="4356" width="11.28515625" style="63" customWidth="1"/>
    <col min="4357" max="4357" width="15.28515625" style="63" customWidth="1"/>
    <col min="4358" max="4358" width="12" style="63" customWidth="1"/>
    <col min="4359" max="4359" width="13" style="63" customWidth="1"/>
    <col min="4360" max="4608" width="9.140625" style="63"/>
    <col min="4609" max="4609" width="29.140625" style="63" customWidth="1"/>
    <col min="4610" max="4610" width="13.85546875" style="63" customWidth="1"/>
    <col min="4611" max="4611" width="15.85546875" style="63" customWidth="1"/>
    <col min="4612" max="4612" width="11.28515625" style="63" customWidth="1"/>
    <col min="4613" max="4613" width="15.28515625" style="63" customWidth="1"/>
    <col min="4614" max="4614" width="12" style="63" customWidth="1"/>
    <col min="4615" max="4615" width="13" style="63" customWidth="1"/>
    <col min="4616" max="4864" width="9.140625" style="63"/>
    <col min="4865" max="4865" width="29.140625" style="63" customWidth="1"/>
    <col min="4866" max="4866" width="13.85546875" style="63" customWidth="1"/>
    <col min="4867" max="4867" width="15.85546875" style="63" customWidth="1"/>
    <col min="4868" max="4868" width="11.28515625" style="63" customWidth="1"/>
    <col min="4869" max="4869" width="15.28515625" style="63" customWidth="1"/>
    <col min="4870" max="4870" width="12" style="63" customWidth="1"/>
    <col min="4871" max="4871" width="13" style="63" customWidth="1"/>
    <col min="4872" max="5120" width="9.140625" style="63"/>
    <col min="5121" max="5121" width="29.140625" style="63" customWidth="1"/>
    <col min="5122" max="5122" width="13.85546875" style="63" customWidth="1"/>
    <col min="5123" max="5123" width="15.85546875" style="63" customWidth="1"/>
    <col min="5124" max="5124" width="11.28515625" style="63" customWidth="1"/>
    <col min="5125" max="5125" width="15.28515625" style="63" customWidth="1"/>
    <col min="5126" max="5126" width="12" style="63" customWidth="1"/>
    <col min="5127" max="5127" width="13" style="63" customWidth="1"/>
    <col min="5128" max="5376" width="9.140625" style="63"/>
    <col min="5377" max="5377" width="29.140625" style="63" customWidth="1"/>
    <col min="5378" max="5378" width="13.85546875" style="63" customWidth="1"/>
    <col min="5379" max="5379" width="15.85546875" style="63" customWidth="1"/>
    <col min="5380" max="5380" width="11.28515625" style="63" customWidth="1"/>
    <col min="5381" max="5381" width="15.28515625" style="63" customWidth="1"/>
    <col min="5382" max="5382" width="12" style="63" customWidth="1"/>
    <col min="5383" max="5383" width="13" style="63" customWidth="1"/>
    <col min="5384" max="5632" width="9.140625" style="63"/>
    <col min="5633" max="5633" width="29.140625" style="63" customWidth="1"/>
    <col min="5634" max="5634" width="13.85546875" style="63" customWidth="1"/>
    <col min="5635" max="5635" width="15.85546875" style="63" customWidth="1"/>
    <col min="5636" max="5636" width="11.28515625" style="63" customWidth="1"/>
    <col min="5637" max="5637" width="15.28515625" style="63" customWidth="1"/>
    <col min="5638" max="5638" width="12" style="63" customWidth="1"/>
    <col min="5639" max="5639" width="13" style="63" customWidth="1"/>
    <col min="5640" max="5888" width="9.140625" style="63"/>
    <col min="5889" max="5889" width="29.140625" style="63" customWidth="1"/>
    <col min="5890" max="5890" width="13.85546875" style="63" customWidth="1"/>
    <col min="5891" max="5891" width="15.85546875" style="63" customWidth="1"/>
    <col min="5892" max="5892" width="11.28515625" style="63" customWidth="1"/>
    <col min="5893" max="5893" width="15.28515625" style="63" customWidth="1"/>
    <col min="5894" max="5894" width="12" style="63" customWidth="1"/>
    <col min="5895" max="5895" width="13" style="63" customWidth="1"/>
    <col min="5896" max="6144" width="9.140625" style="63"/>
    <col min="6145" max="6145" width="29.140625" style="63" customWidth="1"/>
    <col min="6146" max="6146" width="13.85546875" style="63" customWidth="1"/>
    <col min="6147" max="6147" width="15.85546875" style="63" customWidth="1"/>
    <col min="6148" max="6148" width="11.28515625" style="63" customWidth="1"/>
    <col min="6149" max="6149" width="15.28515625" style="63" customWidth="1"/>
    <col min="6150" max="6150" width="12" style="63" customWidth="1"/>
    <col min="6151" max="6151" width="13" style="63" customWidth="1"/>
    <col min="6152" max="6400" width="9.140625" style="63"/>
    <col min="6401" max="6401" width="29.140625" style="63" customWidth="1"/>
    <col min="6402" max="6402" width="13.85546875" style="63" customWidth="1"/>
    <col min="6403" max="6403" width="15.85546875" style="63" customWidth="1"/>
    <col min="6404" max="6404" width="11.28515625" style="63" customWidth="1"/>
    <col min="6405" max="6405" width="15.28515625" style="63" customWidth="1"/>
    <col min="6406" max="6406" width="12" style="63" customWidth="1"/>
    <col min="6407" max="6407" width="13" style="63" customWidth="1"/>
    <col min="6408" max="6656" width="9.140625" style="63"/>
    <col min="6657" max="6657" width="29.140625" style="63" customWidth="1"/>
    <col min="6658" max="6658" width="13.85546875" style="63" customWidth="1"/>
    <col min="6659" max="6659" width="15.85546875" style="63" customWidth="1"/>
    <col min="6660" max="6660" width="11.28515625" style="63" customWidth="1"/>
    <col min="6661" max="6661" width="15.28515625" style="63" customWidth="1"/>
    <col min="6662" max="6662" width="12" style="63" customWidth="1"/>
    <col min="6663" max="6663" width="13" style="63" customWidth="1"/>
    <col min="6664" max="6912" width="9.140625" style="63"/>
    <col min="6913" max="6913" width="29.140625" style="63" customWidth="1"/>
    <col min="6914" max="6914" width="13.85546875" style="63" customWidth="1"/>
    <col min="6915" max="6915" width="15.85546875" style="63" customWidth="1"/>
    <col min="6916" max="6916" width="11.28515625" style="63" customWidth="1"/>
    <col min="6917" max="6917" width="15.28515625" style="63" customWidth="1"/>
    <col min="6918" max="6918" width="12" style="63" customWidth="1"/>
    <col min="6919" max="6919" width="13" style="63" customWidth="1"/>
    <col min="6920" max="7168" width="9.140625" style="63"/>
    <col min="7169" max="7169" width="29.140625" style="63" customWidth="1"/>
    <col min="7170" max="7170" width="13.85546875" style="63" customWidth="1"/>
    <col min="7171" max="7171" width="15.85546875" style="63" customWidth="1"/>
    <col min="7172" max="7172" width="11.28515625" style="63" customWidth="1"/>
    <col min="7173" max="7173" width="15.28515625" style="63" customWidth="1"/>
    <col min="7174" max="7174" width="12" style="63" customWidth="1"/>
    <col min="7175" max="7175" width="13" style="63" customWidth="1"/>
    <col min="7176" max="7424" width="9.140625" style="63"/>
    <col min="7425" max="7425" width="29.140625" style="63" customWidth="1"/>
    <col min="7426" max="7426" width="13.85546875" style="63" customWidth="1"/>
    <col min="7427" max="7427" width="15.85546875" style="63" customWidth="1"/>
    <col min="7428" max="7428" width="11.28515625" style="63" customWidth="1"/>
    <col min="7429" max="7429" width="15.28515625" style="63" customWidth="1"/>
    <col min="7430" max="7430" width="12" style="63" customWidth="1"/>
    <col min="7431" max="7431" width="13" style="63" customWidth="1"/>
    <col min="7432" max="7680" width="9.140625" style="63"/>
    <col min="7681" max="7681" width="29.140625" style="63" customWidth="1"/>
    <col min="7682" max="7682" width="13.85546875" style="63" customWidth="1"/>
    <col min="7683" max="7683" width="15.85546875" style="63" customWidth="1"/>
    <col min="7684" max="7684" width="11.28515625" style="63" customWidth="1"/>
    <col min="7685" max="7685" width="15.28515625" style="63" customWidth="1"/>
    <col min="7686" max="7686" width="12" style="63" customWidth="1"/>
    <col min="7687" max="7687" width="13" style="63" customWidth="1"/>
    <col min="7688" max="7936" width="9.140625" style="63"/>
    <col min="7937" max="7937" width="29.140625" style="63" customWidth="1"/>
    <col min="7938" max="7938" width="13.85546875" style="63" customWidth="1"/>
    <col min="7939" max="7939" width="15.85546875" style="63" customWidth="1"/>
    <col min="7940" max="7940" width="11.28515625" style="63" customWidth="1"/>
    <col min="7941" max="7941" width="15.28515625" style="63" customWidth="1"/>
    <col min="7942" max="7942" width="12" style="63" customWidth="1"/>
    <col min="7943" max="7943" width="13" style="63" customWidth="1"/>
    <col min="7944" max="8192" width="9.140625" style="63"/>
    <col min="8193" max="8193" width="29.140625" style="63" customWidth="1"/>
    <col min="8194" max="8194" width="13.85546875" style="63" customWidth="1"/>
    <col min="8195" max="8195" width="15.85546875" style="63" customWidth="1"/>
    <col min="8196" max="8196" width="11.28515625" style="63" customWidth="1"/>
    <col min="8197" max="8197" width="15.28515625" style="63" customWidth="1"/>
    <col min="8198" max="8198" width="12" style="63" customWidth="1"/>
    <col min="8199" max="8199" width="13" style="63" customWidth="1"/>
    <col min="8200" max="8448" width="9.140625" style="63"/>
    <col min="8449" max="8449" width="29.140625" style="63" customWidth="1"/>
    <col min="8450" max="8450" width="13.85546875" style="63" customWidth="1"/>
    <col min="8451" max="8451" width="15.85546875" style="63" customWidth="1"/>
    <col min="8452" max="8452" width="11.28515625" style="63" customWidth="1"/>
    <col min="8453" max="8453" width="15.28515625" style="63" customWidth="1"/>
    <col min="8454" max="8454" width="12" style="63" customWidth="1"/>
    <col min="8455" max="8455" width="13" style="63" customWidth="1"/>
    <col min="8456" max="8704" width="9.140625" style="63"/>
    <col min="8705" max="8705" width="29.140625" style="63" customWidth="1"/>
    <col min="8706" max="8706" width="13.85546875" style="63" customWidth="1"/>
    <col min="8707" max="8707" width="15.85546875" style="63" customWidth="1"/>
    <col min="8708" max="8708" width="11.28515625" style="63" customWidth="1"/>
    <col min="8709" max="8709" width="15.28515625" style="63" customWidth="1"/>
    <col min="8710" max="8710" width="12" style="63" customWidth="1"/>
    <col min="8711" max="8711" width="13" style="63" customWidth="1"/>
    <col min="8712" max="8960" width="9.140625" style="63"/>
    <col min="8961" max="8961" width="29.140625" style="63" customWidth="1"/>
    <col min="8962" max="8962" width="13.85546875" style="63" customWidth="1"/>
    <col min="8963" max="8963" width="15.85546875" style="63" customWidth="1"/>
    <col min="8964" max="8964" width="11.28515625" style="63" customWidth="1"/>
    <col min="8965" max="8965" width="15.28515625" style="63" customWidth="1"/>
    <col min="8966" max="8966" width="12" style="63" customWidth="1"/>
    <col min="8967" max="8967" width="13" style="63" customWidth="1"/>
    <col min="8968" max="9216" width="9.140625" style="63"/>
    <col min="9217" max="9217" width="29.140625" style="63" customWidth="1"/>
    <col min="9218" max="9218" width="13.85546875" style="63" customWidth="1"/>
    <col min="9219" max="9219" width="15.85546875" style="63" customWidth="1"/>
    <col min="9220" max="9220" width="11.28515625" style="63" customWidth="1"/>
    <col min="9221" max="9221" width="15.28515625" style="63" customWidth="1"/>
    <col min="9222" max="9222" width="12" style="63" customWidth="1"/>
    <col min="9223" max="9223" width="13" style="63" customWidth="1"/>
    <col min="9224" max="9472" width="9.140625" style="63"/>
    <col min="9473" max="9473" width="29.140625" style="63" customWidth="1"/>
    <col min="9474" max="9474" width="13.85546875" style="63" customWidth="1"/>
    <col min="9475" max="9475" width="15.85546875" style="63" customWidth="1"/>
    <col min="9476" max="9476" width="11.28515625" style="63" customWidth="1"/>
    <col min="9477" max="9477" width="15.28515625" style="63" customWidth="1"/>
    <col min="9478" max="9478" width="12" style="63" customWidth="1"/>
    <col min="9479" max="9479" width="13" style="63" customWidth="1"/>
    <col min="9480" max="9728" width="9.140625" style="63"/>
    <col min="9729" max="9729" width="29.140625" style="63" customWidth="1"/>
    <col min="9730" max="9730" width="13.85546875" style="63" customWidth="1"/>
    <col min="9731" max="9731" width="15.85546875" style="63" customWidth="1"/>
    <col min="9732" max="9732" width="11.28515625" style="63" customWidth="1"/>
    <col min="9733" max="9733" width="15.28515625" style="63" customWidth="1"/>
    <col min="9734" max="9734" width="12" style="63" customWidth="1"/>
    <col min="9735" max="9735" width="13" style="63" customWidth="1"/>
    <col min="9736" max="9984" width="9.140625" style="63"/>
    <col min="9985" max="9985" width="29.140625" style="63" customWidth="1"/>
    <col min="9986" max="9986" width="13.85546875" style="63" customWidth="1"/>
    <col min="9987" max="9987" width="15.85546875" style="63" customWidth="1"/>
    <col min="9988" max="9988" width="11.28515625" style="63" customWidth="1"/>
    <col min="9989" max="9989" width="15.28515625" style="63" customWidth="1"/>
    <col min="9990" max="9990" width="12" style="63" customWidth="1"/>
    <col min="9991" max="9991" width="13" style="63" customWidth="1"/>
    <col min="9992" max="10240" width="9.140625" style="63"/>
    <col min="10241" max="10241" width="29.140625" style="63" customWidth="1"/>
    <col min="10242" max="10242" width="13.85546875" style="63" customWidth="1"/>
    <col min="10243" max="10243" width="15.85546875" style="63" customWidth="1"/>
    <col min="10244" max="10244" width="11.28515625" style="63" customWidth="1"/>
    <col min="10245" max="10245" width="15.28515625" style="63" customWidth="1"/>
    <col min="10246" max="10246" width="12" style="63" customWidth="1"/>
    <col min="10247" max="10247" width="13" style="63" customWidth="1"/>
    <col min="10248" max="10496" width="9.140625" style="63"/>
    <col min="10497" max="10497" width="29.140625" style="63" customWidth="1"/>
    <col min="10498" max="10498" width="13.85546875" style="63" customWidth="1"/>
    <col min="10499" max="10499" width="15.85546875" style="63" customWidth="1"/>
    <col min="10500" max="10500" width="11.28515625" style="63" customWidth="1"/>
    <col min="10501" max="10501" width="15.28515625" style="63" customWidth="1"/>
    <col min="10502" max="10502" width="12" style="63" customWidth="1"/>
    <col min="10503" max="10503" width="13" style="63" customWidth="1"/>
    <col min="10504" max="10752" width="9.140625" style="63"/>
    <col min="10753" max="10753" width="29.140625" style="63" customWidth="1"/>
    <col min="10754" max="10754" width="13.85546875" style="63" customWidth="1"/>
    <col min="10755" max="10755" width="15.85546875" style="63" customWidth="1"/>
    <col min="10756" max="10756" width="11.28515625" style="63" customWidth="1"/>
    <col min="10757" max="10757" width="15.28515625" style="63" customWidth="1"/>
    <col min="10758" max="10758" width="12" style="63" customWidth="1"/>
    <col min="10759" max="10759" width="13" style="63" customWidth="1"/>
    <col min="10760" max="11008" width="9.140625" style="63"/>
    <col min="11009" max="11009" width="29.140625" style="63" customWidth="1"/>
    <col min="11010" max="11010" width="13.85546875" style="63" customWidth="1"/>
    <col min="11011" max="11011" width="15.85546875" style="63" customWidth="1"/>
    <col min="11012" max="11012" width="11.28515625" style="63" customWidth="1"/>
    <col min="11013" max="11013" width="15.28515625" style="63" customWidth="1"/>
    <col min="11014" max="11014" width="12" style="63" customWidth="1"/>
    <col min="11015" max="11015" width="13" style="63" customWidth="1"/>
    <col min="11016" max="11264" width="9.140625" style="63"/>
    <col min="11265" max="11265" width="29.140625" style="63" customWidth="1"/>
    <col min="11266" max="11266" width="13.85546875" style="63" customWidth="1"/>
    <col min="11267" max="11267" width="15.85546875" style="63" customWidth="1"/>
    <col min="11268" max="11268" width="11.28515625" style="63" customWidth="1"/>
    <col min="11269" max="11269" width="15.28515625" style="63" customWidth="1"/>
    <col min="11270" max="11270" width="12" style="63" customWidth="1"/>
    <col min="11271" max="11271" width="13" style="63" customWidth="1"/>
    <col min="11272" max="11520" width="9.140625" style="63"/>
    <col min="11521" max="11521" width="29.140625" style="63" customWidth="1"/>
    <col min="11522" max="11522" width="13.85546875" style="63" customWidth="1"/>
    <col min="11523" max="11523" width="15.85546875" style="63" customWidth="1"/>
    <col min="11524" max="11524" width="11.28515625" style="63" customWidth="1"/>
    <col min="11525" max="11525" width="15.28515625" style="63" customWidth="1"/>
    <col min="11526" max="11526" width="12" style="63" customWidth="1"/>
    <col min="11527" max="11527" width="13" style="63" customWidth="1"/>
    <col min="11528" max="11776" width="9.140625" style="63"/>
    <col min="11777" max="11777" width="29.140625" style="63" customWidth="1"/>
    <col min="11778" max="11778" width="13.85546875" style="63" customWidth="1"/>
    <col min="11779" max="11779" width="15.85546875" style="63" customWidth="1"/>
    <col min="11780" max="11780" width="11.28515625" style="63" customWidth="1"/>
    <col min="11781" max="11781" width="15.28515625" style="63" customWidth="1"/>
    <col min="11782" max="11782" width="12" style="63" customWidth="1"/>
    <col min="11783" max="11783" width="13" style="63" customWidth="1"/>
    <col min="11784" max="12032" width="9.140625" style="63"/>
    <col min="12033" max="12033" width="29.140625" style="63" customWidth="1"/>
    <col min="12034" max="12034" width="13.85546875" style="63" customWidth="1"/>
    <col min="12035" max="12035" width="15.85546875" style="63" customWidth="1"/>
    <col min="12036" max="12036" width="11.28515625" style="63" customWidth="1"/>
    <col min="12037" max="12037" width="15.28515625" style="63" customWidth="1"/>
    <col min="12038" max="12038" width="12" style="63" customWidth="1"/>
    <col min="12039" max="12039" width="13" style="63" customWidth="1"/>
    <col min="12040" max="12288" width="9.140625" style="63"/>
    <col min="12289" max="12289" width="29.140625" style="63" customWidth="1"/>
    <col min="12290" max="12290" width="13.85546875" style="63" customWidth="1"/>
    <col min="12291" max="12291" width="15.85546875" style="63" customWidth="1"/>
    <col min="12292" max="12292" width="11.28515625" style="63" customWidth="1"/>
    <col min="12293" max="12293" width="15.28515625" style="63" customWidth="1"/>
    <col min="12294" max="12294" width="12" style="63" customWidth="1"/>
    <col min="12295" max="12295" width="13" style="63" customWidth="1"/>
    <col min="12296" max="12544" width="9.140625" style="63"/>
    <col min="12545" max="12545" width="29.140625" style="63" customWidth="1"/>
    <col min="12546" max="12546" width="13.85546875" style="63" customWidth="1"/>
    <col min="12547" max="12547" width="15.85546875" style="63" customWidth="1"/>
    <col min="12548" max="12548" width="11.28515625" style="63" customWidth="1"/>
    <col min="12549" max="12549" width="15.28515625" style="63" customWidth="1"/>
    <col min="12550" max="12550" width="12" style="63" customWidth="1"/>
    <col min="12551" max="12551" width="13" style="63" customWidth="1"/>
    <col min="12552" max="12800" width="9.140625" style="63"/>
    <col min="12801" max="12801" width="29.140625" style="63" customWidth="1"/>
    <col min="12802" max="12802" width="13.85546875" style="63" customWidth="1"/>
    <col min="12803" max="12803" width="15.85546875" style="63" customWidth="1"/>
    <col min="12804" max="12804" width="11.28515625" style="63" customWidth="1"/>
    <col min="12805" max="12805" width="15.28515625" style="63" customWidth="1"/>
    <col min="12806" max="12806" width="12" style="63" customWidth="1"/>
    <col min="12807" max="12807" width="13" style="63" customWidth="1"/>
    <col min="12808" max="13056" width="9.140625" style="63"/>
    <col min="13057" max="13057" width="29.140625" style="63" customWidth="1"/>
    <col min="13058" max="13058" width="13.85546875" style="63" customWidth="1"/>
    <col min="13059" max="13059" width="15.85546875" style="63" customWidth="1"/>
    <col min="13060" max="13060" width="11.28515625" style="63" customWidth="1"/>
    <col min="13061" max="13061" width="15.28515625" style="63" customWidth="1"/>
    <col min="13062" max="13062" width="12" style="63" customWidth="1"/>
    <col min="13063" max="13063" width="13" style="63" customWidth="1"/>
    <col min="13064" max="13312" width="9.140625" style="63"/>
    <col min="13313" max="13313" width="29.140625" style="63" customWidth="1"/>
    <col min="13314" max="13314" width="13.85546875" style="63" customWidth="1"/>
    <col min="13315" max="13315" width="15.85546875" style="63" customWidth="1"/>
    <col min="13316" max="13316" width="11.28515625" style="63" customWidth="1"/>
    <col min="13317" max="13317" width="15.28515625" style="63" customWidth="1"/>
    <col min="13318" max="13318" width="12" style="63" customWidth="1"/>
    <col min="13319" max="13319" width="13" style="63" customWidth="1"/>
    <col min="13320" max="13568" width="9.140625" style="63"/>
    <col min="13569" max="13569" width="29.140625" style="63" customWidth="1"/>
    <col min="13570" max="13570" width="13.85546875" style="63" customWidth="1"/>
    <col min="13571" max="13571" width="15.85546875" style="63" customWidth="1"/>
    <col min="13572" max="13572" width="11.28515625" style="63" customWidth="1"/>
    <col min="13573" max="13573" width="15.28515625" style="63" customWidth="1"/>
    <col min="13574" max="13574" width="12" style="63" customWidth="1"/>
    <col min="13575" max="13575" width="13" style="63" customWidth="1"/>
    <col min="13576" max="13824" width="9.140625" style="63"/>
    <col min="13825" max="13825" width="29.140625" style="63" customWidth="1"/>
    <col min="13826" max="13826" width="13.85546875" style="63" customWidth="1"/>
    <col min="13827" max="13827" width="15.85546875" style="63" customWidth="1"/>
    <col min="13828" max="13828" width="11.28515625" style="63" customWidth="1"/>
    <col min="13829" max="13829" width="15.28515625" style="63" customWidth="1"/>
    <col min="13830" max="13830" width="12" style="63" customWidth="1"/>
    <col min="13831" max="13831" width="13" style="63" customWidth="1"/>
    <col min="13832" max="14080" width="9.140625" style="63"/>
    <col min="14081" max="14081" width="29.140625" style="63" customWidth="1"/>
    <col min="14082" max="14082" width="13.85546875" style="63" customWidth="1"/>
    <col min="14083" max="14083" width="15.85546875" style="63" customWidth="1"/>
    <col min="14084" max="14084" width="11.28515625" style="63" customWidth="1"/>
    <col min="14085" max="14085" width="15.28515625" style="63" customWidth="1"/>
    <col min="14086" max="14086" width="12" style="63" customWidth="1"/>
    <col min="14087" max="14087" width="13" style="63" customWidth="1"/>
    <col min="14088" max="14336" width="9.140625" style="63"/>
    <col min="14337" max="14337" width="29.140625" style="63" customWidth="1"/>
    <col min="14338" max="14338" width="13.85546875" style="63" customWidth="1"/>
    <col min="14339" max="14339" width="15.85546875" style="63" customWidth="1"/>
    <col min="14340" max="14340" width="11.28515625" style="63" customWidth="1"/>
    <col min="14341" max="14341" width="15.28515625" style="63" customWidth="1"/>
    <col min="14342" max="14342" width="12" style="63" customWidth="1"/>
    <col min="14343" max="14343" width="13" style="63" customWidth="1"/>
    <col min="14344" max="14592" width="9.140625" style="63"/>
    <col min="14593" max="14593" width="29.140625" style="63" customWidth="1"/>
    <col min="14594" max="14594" width="13.85546875" style="63" customWidth="1"/>
    <col min="14595" max="14595" width="15.85546875" style="63" customWidth="1"/>
    <col min="14596" max="14596" width="11.28515625" style="63" customWidth="1"/>
    <col min="14597" max="14597" width="15.28515625" style="63" customWidth="1"/>
    <col min="14598" max="14598" width="12" style="63" customWidth="1"/>
    <col min="14599" max="14599" width="13" style="63" customWidth="1"/>
    <col min="14600" max="14848" width="9.140625" style="63"/>
    <col min="14849" max="14849" width="29.140625" style="63" customWidth="1"/>
    <col min="14850" max="14850" width="13.85546875" style="63" customWidth="1"/>
    <col min="14851" max="14851" width="15.85546875" style="63" customWidth="1"/>
    <col min="14852" max="14852" width="11.28515625" style="63" customWidth="1"/>
    <col min="14853" max="14853" width="15.28515625" style="63" customWidth="1"/>
    <col min="14854" max="14854" width="12" style="63" customWidth="1"/>
    <col min="14855" max="14855" width="13" style="63" customWidth="1"/>
    <col min="14856" max="15104" width="9.140625" style="63"/>
    <col min="15105" max="15105" width="29.140625" style="63" customWidth="1"/>
    <col min="15106" max="15106" width="13.85546875" style="63" customWidth="1"/>
    <col min="15107" max="15107" width="15.85546875" style="63" customWidth="1"/>
    <col min="15108" max="15108" width="11.28515625" style="63" customWidth="1"/>
    <col min="15109" max="15109" width="15.28515625" style="63" customWidth="1"/>
    <col min="15110" max="15110" width="12" style="63" customWidth="1"/>
    <col min="15111" max="15111" width="13" style="63" customWidth="1"/>
    <col min="15112" max="15360" width="9.140625" style="63"/>
    <col min="15361" max="15361" width="29.140625" style="63" customWidth="1"/>
    <col min="15362" max="15362" width="13.85546875" style="63" customWidth="1"/>
    <col min="15363" max="15363" width="15.85546875" style="63" customWidth="1"/>
    <col min="15364" max="15364" width="11.28515625" style="63" customWidth="1"/>
    <col min="15365" max="15365" width="15.28515625" style="63" customWidth="1"/>
    <col min="15366" max="15366" width="12" style="63" customWidth="1"/>
    <col min="15367" max="15367" width="13" style="63" customWidth="1"/>
    <col min="15368" max="15616" width="9.140625" style="63"/>
    <col min="15617" max="15617" width="29.140625" style="63" customWidth="1"/>
    <col min="15618" max="15618" width="13.85546875" style="63" customWidth="1"/>
    <col min="15619" max="15619" width="15.85546875" style="63" customWidth="1"/>
    <col min="15620" max="15620" width="11.28515625" style="63" customWidth="1"/>
    <col min="15621" max="15621" width="15.28515625" style="63" customWidth="1"/>
    <col min="15622" max="15622" width="12" style="63" customWidth="1"/>
    <col min="15623" max="15623" width="13" style="63" customWidth="1"/>
    <col min="15624" max="15872" width="9.140625" style="63"/>
    <col min="15873" max="15873" width="29.140625" style="63" customWidth="1"/>
    <col min="15874" max="15874" width="13.85546875" style="63" customWidth="1"/>
    <col min="15875" max="15875" width="15.85546875" style="63" customWidth="1"/>
    <col min="15876" max="15876" width="11.28515625" style="63" customWidth="1"/>
    <col min="15877" max="15877" width="15.28515625" style="63" customWidth="1"/>
    <col min="15878" max="15878" width="12" style="63" customWidth="1"/>
    <col min="15879" max="15879" width="13" style="63" customWidth="1"/>
    <col min="15880" max="16128" width="9.140625" style="63"/>
    <col min="16129" max="16129" width="29.140625" style="63" customWidth="1"/>
    <col min="16130" max="16130" width="13.85546875" style="63" customWidth="1"/>
    <col min="16131" max="16131" width="15.85546875" style="63" customWidth="1"/>
    <col min="16132" max="16132" width="11.28515625" style="63" customWidth="1"/>
    <col min="16133" max="16133" width="15.28515625" style="63" customWidth="1"/>
    <col min="16134" max="16134" width="12" style="63" customWidth="1"/>
    <col min="16135" max="16135" width="13" style="63" customWidth="1"/>
    <col min="16136" max="16384" width="9.140625" style="63"/>
  </cols>
  <sheetData>
    <row r="1" spans="1:7" ht="39.75" customHeight="1">
      <c r="A1" s="1238" t="s">
        <v>925</v>
      </c>
      <c r="B1" s="1238"/>
      <c r="C1" s="1238"/>
      <c r="D1" s="1238"/>
      <c r="E1" s="1238"/>
      <c r="F1" s="1238"/>
      <c r="G1" s="1238"/>
    </row>
    <row r="2" spans="1:7" ht="51">
      <c r="A2" s="888"/>
      <c r="B2" s="889" t="s">
        <v>926</v>
      </c>
      <c r="C2" s="889" t="s">
        <v>927</v>
      </c>
      <c r="D2" s="889" t="s">
        <v>928</v>
      </c>
      <c r="E2" s="889" t="s">
        <v>929</v>
      </c>
      <c r="F2" s="890" t="s">
        <v>930</v>
      </c>
      <c r="G2" s="891" t="s">
        <v>931</v>
      </c>
    </row>
    <row r="3" spans="1:7" ht="25.5">
      <c r="A3" s="892" t="s">
        <v>932</v>
      </c>
      <c r="B3" s="893"/>
      <c r="C3" s="893"/>
      <c r="D3" s="893"/>
      <c r="E3" s="893"/>
      <c r="F3" s="894"/>
      <c r="G3" s="893"/>
    </row>
    <row r="4" spans="1:7" ht="18.75" customHeight="1">
      <c r="A4" s="886" t="s">
        <v>933</v>
      </c>
      <c r="B4" s="883">
        <v>970.125</v>
      </c>
      <c r="C4" s="883">
        <v>716.01800000000003</v>
      </c>
      <c r="D4" s="883">
        <f t="shared" ref="D4:D9" si="0">SUM(B4:C4)</f>
        <v>1686.143</v>
      </c>
      <c r="E4" s="883">
        <f t="shared" ref="E4:E9" si="1">ROUND(B4+C4, -1)</f>
        <v>1690</v>
      </c>
      <c r="F4" s="83">
        <f t="shared" ref="F4:F9" si="2">B4/D4</f>
        <v>0.57535155677780592</v>
      </c>
      <c r="G4" s="83">
        <v>0.38</v>
      </c>
    </row>
    <row r="5" spans="1:7">
      <c r="A5" s="886" t="s">
        <v>934</v>
      </c>
      <c r="B5" s="883">
        <v>814.95799999999997</v>
      </c>
      <c r="C5" s="883">
        <v>957.97</v>
      </c>
      <c r="D5" s="883">
        <f t="shared" si="0"/>
        <v>1772.9279999999999</v>
      </c>
      <c r="E5" s="883">
        <f t="shared" si="1"/>
        <v>1770</v>
      </c>
      <c r="F5" s="83">
        <f t="shared" si="2"/>
        <v>0.45966784889177675</v>
      </c>
      <c r="G5" s="83">
        <v>0.38</v>
      </c>
    </row>
    <row r="6" spans="1:7">
      <c r="A6" s="886" t="s">
        <v>935</v>
      </c>
      <c r="B6" s="883">
        <v>409.05099999999999</v>
      </c>
      <c r="C6" s="883">
        <v>956.83699999999999</v>
      </c>
      <c r="D6" s="883">
        <f t="shared" si="0"/>
        <v>1365.8879999999999</v>
      </c>
      <c r="E6" s="883">
        <f t="shared" si="1"/>
        <v>1370</v>
      </c>
      <c r="F6" s="83">
        <f t="shared" si="2"/>
        <v>0.29947623816886892</v>
      </c>
      <c r="G6" s="83">
        <v>0.3</v>
      </c>
    </row>
    <row r="7" spans="1:7">
      <c r="A7" s="886" t="s">
        <v>936</v>
      </c>
      <c r="B7" s="883">
        <v>287.60500000000002</v>
      </c>
      <c r="C7" s="883">
        <v>993.78599999999994</v>
      </c>
      <c r="D7" s="883">
        <f t="shared" si="0"/>
        <v>1281.3910000000001</v>
      </c>
      <c r="E7" s="883">
        <f t="shared" si="1"/>
        <v>1280</v>
      </c>
      <c r="F7" s="83">
        <f t="shared" si="2"/>
        <v>0.22444749494884855</v>
      </c>
      <c r="G7" s="83">
        <v>0.25</v>
      </c>
    </row>
    <row r="8" spans="1:7" ht="23.25" customHeight="1">
      <c r="A8" s="63" t="s">
        <v>915</v>
      </c>
      <c r="B8" s="883">
        <v>589.38400000000001</v>
      </c>
      <c r="C8" s="883">
        <v>913.82299999999998</v>
      </c>
      <c r="D8" s="883">
        <f t="shared" si="0"/>
        <v>1503.2069999999999</v>
      </c>
      <c r="E8" s="883">
        <f t="shared" si="1"/>
        <v>1500</v>
      </c>
      <c r="F8" s="83">
        <f t="shared" si="2"/>
        <v>0.39208439024033287</v>
      </c>
      <c r="G8" s="83">
        <v>0.34</v>
      </c>
    </row>
    <row r="9" spans="1:7" ht="21.75" customHeight="1">
      <c r="A9" s="849" t="s">
        <v>920</v>
      </c>
      <c r="B9" s="884">
        <v>509.649</v>
      </c>
      <c r="C9" s="884">
        <v>276.92899999999997</v>
      </c>
      <c r="D9" s="884">
        <f t="shared" si="0"/>
        <v>786.57799999999997</v>
      </c>
      <c r="E9" s="884">
        <f t="shared" si="1"/>
        <v>790</v>
      </c>
      <c r="F9" s="827">
        <f t="shared" si="2"/>
        <v>0.64793192792068943</v>
      </c>
      <c r="G9" s="827">
        <v>0.32</v>
      </c>
    </row>
    <row r="10" spans="1:7" ht="24.75" customHeight="1">
      <c r="A10" s="63" t="s">
        <v>937</v>
      </c>
    </row>
    <row r="11" spans="1:7">
      <c r="A11" s="63" t="s">
        <v>938</v>
      </c>
    </row>
    <row r="12" spans="1:7">
      <c r="A12" s="63" t="s">
        <v>939</v>
      </c>
    </row>
    <row r="13" spans="1:7">
      <c r="A13" s="63" t="s">
        <v>940</v>
      </c>
    </row>
    <row r="14" spans="1:7" ht="27.75" customHeight="1">
      <c r="A14" s="63" t="s">
        <v>901</v>
      </c>
    </row>
    <row r="15" spans="1:7" ht="21" customHeight="1">
      <c r="A15" s="63" t="s">
        <v>845</v>
      </c>
    </row>
  </sheetData>
  <mergeCells count="1">
    <mergeCell ref="A1:G1"/>
  </mergeCell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D5350-E8FC-49FB-86DD-959B2277FE12}">
  <sheetPr>
    <tabColor rgb="FFC00000"/>
  </sheetPr>
  <dimension ref="A1:F27"/>
  <sheetViews>
    <sheetView workbookViewId="0">
      <selection activeCell="M15" sqref="M15"/>
    </sheetView>
  </sheetViews>
  <sheetFormatPr defaultRowHeight="12.75"/>
  <cols>
    <col min="1" max="1" width="26.28515625" style="63" customWidth="1"/>
    <col min="2" max="2" width="22.28515625" style="63" customWidth="1"/>
    <col min="3" max="3" width="13.140625" style="63" customWidth="1"/>
    <col min="4" max="4" width="14.85546875" style="63" customWidth="1"/>
    <col min="5" max="5" width="10.7109375" style="63" customWidth="1"/>
    <col min="6" max="6" width="12.42578125" style="63" customWidth="1"/>
    <col min="7" max="256" width="9.140625" style="63"/>
    <col min="257" max="257" width="26.28515625" style="63" customWidth="1"/>
    <col min="258" max="258" width="22.28515625" style="63" customWidth="1"/>
    <col min="259" max="259" width="13.140625" style="63" customWidth="1"/>
    <col min="260" max="260" width="14.85546875" style="63" customWidth="1"/>
    <col min="261" max="261" width="10.7109375" style="63" customWidth="1"/>
    <col min="262" max="262" width="12.42578125" style="63" customWidth="1"/>
    <col min="263" max="512" width="9.140625" style="63"/>
    <col min="513" max="513" width="26.28515625" style="63" customWidth="1"/>
    <col min="514" max="514" width="22.28515625" style="63" customWidth="1"/>
    <col min="515" max="515" width="13.140625" style="63" customWidth="1"/>
    <col min="516" max="516" width="14.85546875" style="63" customWidth="1"/>
    <col min="517" max="517" width="10.7109375" style="63" customWidth="1"/>
    <col min="518" max="518" width="12.42578125" style="63" customWidth="1"/>
    <col min="519" max="768" width="9.140625" style="63"/>
    <col min="769" max="769" width="26.28515625" style="63" customWidth="1"/>
    <col min="770" max="770" width="22.28515625" style="63" customWidth="1"/>
    <col min="771" max="771" width="13.140625" style="63" customWidth="1"/>
    <col min="772" max="772" width="14.85546875" style="63" customWidth="1"/>
    <col min="773" max="773" width="10.7109375" style="63" customWidth="1"/>
    <col min="774" max="774" width="12.42578125" style="63" customWidth="1"/>
    <col min="775" max="1024" width="9.140625" style="63"/>
    <col min="1025" max="1025" width="26.28515625" style="63" customWidth="1"/>
    <col min="1026" max="1026" width="22.28515625" style="63" customWidth="1"/>
    <col min="1027" max="1027" width="13.140625" style="63" customWidth="1"/>
    <col min="1028" max="1028" width="14.85546875" style="63" customWidth="1"/>
    <col min="1029" max="1029" width="10.7109375" style="63" customWidth="1"/>
    <col min="1030" max="1030" width="12.42578125" style="63" customWidth="1"/>
    <col min="1031" max="1280" width="9.140625" style="63"/>
    <col min="1281" max="1281" width="26.28515625" style="63" customWidth="1"/>
    <col min="1282" max="1282" width="22.28515625" style="63" customWidth="1"/>
    <col min="1283" max="1283" width="13.140625" style="63" customWidth="1"/>
    <col min="1284" max="1284" width="14.85546875" style="63" customWidth="1"/>
    <col min="1285" max="1285" width="10.7109375" style="63" customWidth="1"/>
    <col min="1286" max="1286" width="12.42578125" style="63" customWidth="1"/>
    <col min="1287" max="1536" width="9.140625" style="63"/>
    <col min="1537" max="1537" width="26.28515625" style="63" customWidth="1"/>
    <col min="1538" max="1538" width="22.28515625" style="63" customWidth="1"/>
    <col min="1539" max="1539" width="13.140625" style="63" customWidth="1"/>
    <col min="1540" max="1540" width="14.85546875" style="63" customWidth="1"/>
    <col min="1541" max="1541" width="10.7109375" style="63" customWidth="1"/>
    <col min="1542" max="1542" width="12.42578125" style="63" customWidth="1"/>
    <col min="1543" max="1792" width="9.140625" style="63"/>
    <col min="1793" max="1793" width="26.28515625" style="63" customWidth="1"/>
    <col min="1794" max="1794" width="22.28515625" style="63" customWidth="1"/>
    <col min="1795" max="1795" width="13.140625" style="63" customWidth="1"/>
    <col min="1796" max="1796" width="14.85546875" style="63" customWidth="1"/>
    <col min="1797" max="1797" width="10.7109375" style="63" customWidth="1"/>
    <col min="1798" max="1798" width="12.42578125" style="63" customWidth="1"/>
    <col min="1799" max="2048" width="9.140625" style="63"/>
    <col min="2049" max="2049" width="26.28515625" style="63" customWidth="1"/>
    <col min="2050" max="2050" width="22.28515625" style="63" customWidth="1"/>
    <col min="2051" max="2051" width="13.140625" style="63" customWidth="1"/>
    <col min="2052" max="2052" width="14.85546875" style="63" customWidth="1"/>
    <col min="2053" max="2053" width="10.7109375" style="63" customWidth="1"/>
    <col min="2054" max="2054" width="12.42578125" style="63" customWidth="1"/>
    <col min="2055" max="2304" width="9.140625" style="63"/>
    <col min="2305" max="2305" width="26.28515625" style="63" customWidth="1"/>
    <col min="2306" max="2306" width="22.28515625" style="63" customWidth="1"/>
    <col min="2307" max="2307" width="13.140625" style="63" customWidth="1"/>
    <col min="2308" max="2308" width="14.85546875" style="63" customWidth="1"/>
    <col min="2309" max="2309" width="10.7109375" style="63" customWidth="1"/>
    <col min="2310" max="2310" width="12.42578125" style="63" customWidth="1"/>
    <col min="2311" max="2560" width="9.140625" style="63"/>
    <col min="2561" max="2561" width="26.28515625" style="63" customWidth="1"/>
    <col min="2562" max="2562" width="22.28515625" style="63" customWidth="1"/>
    <col min="2563" max="2563" width="13.140625" style="63" customWidth="1"/>
    <col min="2564" max="2564" width="14.85546875" style="63" customWidth="1"/>
    <col min="2565" max="2565" width="10.7109375" style="63" customWidth="1"/>
    <col min="2566" max="2566" width="12.42578125" style="63" customWidth="1"/>
    <col min="2567" max="2816" width="9.140625" style="63"/>
    <col min="2817" max="2817" width="26.28515625" style="63" customWidth="1"/>
    <col min="2818" max="2818" width="22.28515625" style="63" customWidth="1"/>
    <col min="2819" max="2819" width="13.140625" style="63" customWidth="1"/>
    <col min="2820" max="2820" width="14.85546875" style="63" customWidth="1"/>
    <col min="2821" max="2821" width="10.7109375" style="63" customWidth="1"/>
    <col min="2822" max="2822" width="12.42578125" style="63" customWidth="1"/>
    <col min="2823" max="3072" width="9.140625" style="63"/>
    <col min="3073" max="3073" width="26.28515625" style="63" customWidth="1"/>
    <col min="3074" max="3074" width="22.28515625" style="63" customWidth="1"/>
    <col min="3075" max="3075" width="13.140625" style="63" customWidth="1"/>
    <col min="3076" max="3076" width="14.85546875" style="63" customWidth="1"/>
    <col min="3077" max="3077" width="10.7109375" style="63" customWidth="1"/>
    <col min="3078" max="3078" width="12.42578125" style="63" customWidth="1"/>
    <col min="3079" max="3328" width="9.140625" style="63"/>
    <col min="3329" max="3329" width="26.28515625" style="63" customWidth="1"/>
    <col min="3330" max="3330" width="22.28515625" style="63" customWidth="1"/>
    <col min="3331" max="3331" width="13.140625" style="63" customWidth="1"/>
    <col min="3332" max="3332" width="14.85546875" style="63" customWidth="1"/>
    <col min="3333" max="3333" width="10.7109375" style="63" customWidth="1"/>
    <col min="3334" max="3334" width="12.42578125" style="63" customWidth="1"/>
    <col min="3335" max="3584" width="9.140625" style="63"/>
    <col min="3585" max="3585" width="26.28515625" style="63" customWidth="1"/>
    <col min="3586" max="3586" width="22.28515625" style="63" customWidth="1"/>
    <col min="3587" max="3587" width="13.140625" style="63" customWidth="1"/>
    <col min="3588" max="3588" width="14.85546875" style="63" customWidth="1"/>
    <col min="3589" max="3589" width="10.7109375" style="63" customWidth="1"/>
    <col min="3590" max="3590" width="12.42578125" style="63" customWidth="1"/>
    <col min="3591" max="3840" width="9.140625" style="63"/>
    <col min="3841" max="3841" width="26.28515625" style="63" customWidth="1"/>
    <col min="3842" max="3842" width="22.28515625" style="63" customWidth="1"/>
    <col min="3843" max="3843" width="13.140625" style="63" customWidth="1"/>
    <col min="3844" max="3844" width="14.85546875" style="63" customWidth="1"/>
    <col min="3845" max="3845" width="10.7109375" style="63" customWidth="1"/>
    <col min="3846" max="3846" width="12.42578125" style="63" customWidth="1"/>
    <col min="3847" max="4096" width="9.140625" style="63"/>
    <col min="4097" max="4097" width="26.28515625" style="63" customWidth="1"/>
    <col min="4098" max="4098" width="22.28515625" style="63" customWidth="1"/>
    <col min="4099" max="4099" width="13.140625" style="63" customWidth="1"/>
    <col min="4100" max="4100" width="14.85546875" style="63" customWidth="1"/>
    <col min="4101" max="4101" width="10.7109375" style="63" customWidth="1"/>
    <col min="4102" max="4102" width="12.42578125" style="63" customWidth="1"/>
    <col min="4103" max="4352" width="9.140625" style="63"/>
    <col min="4353" max="4353" width="26.28515625" style="63" customWidth="1"/>
    <col min="4354" max="4354" width="22.28515625" style="63" customWidth="1"/>
    <col min="4355" max="4355" width="13.140625" style="63" customWidth="1"/>
    <col min="4356" max="4356" width="14.85546875" style="63" customWidth="1"/>
    <col min="4357" max="4357" width="10.7109375" style="63" customWidth="1"/>
    <col min="4358" max="4358" width="12.42578125" style="63" customWidth="1"/>
    <col min="4359" max="4608" width="9.140625" style="63"/>
    <col min="4609" max="4609" width="26.28515625" style="63" customWidth="1"/>
    <col min="4610" max="4610" width="22.28515625" style="63" customWidth="1"/>
    <col min="4611" max="4611" width="13.140625" style="63" customWidth="1"/>
    <col min="4612" max="4612" width="14.85546875" style="63" customWidth="1"/>
    <col min="4613" max="4613" width="10.7109375" style="63" customWidth="1"/>
    <col min="4614" max="4614" width="12.42578125" style="63" customWidth="1"/>
    <col min="4615" max="4864" width="9.140625" style="63"/>
    <col min="4865" max="4865" width="26.28515625" style="63" customWidth="1"/>
    <col min="4866" max="4866" width="22.28515625" style="63" customWidth="1"/>
    <col min="4867" max="4867" width="13.140625" style="63" customWidth="1"/>
    <col min="4868" max="4868" width="14.85546875" style="63" customWidth="1"/>
    <col min="4869" max="4869" width="10.7109375" style="63" customWidth="1"/>
    <col min="4870" max="4870" width="12.42578125" style="63" customWidth="1"/>
    <col min="4871" max="5120" width="9.140625" style="63"/>
    <col min="5121" max="5121" width="26.28515625" style="63" customWidth="1"/>
    <col min="5122" max="5122" width="22.28515625" style="63" customWidth="1"/>
    <col min="5123" max="5123" width="13.140625" style="63" customWidth="1"/>
    <col min="5124" max="5124" width="14.85546875" style="63" customWidth="1"/>
    <col min="5125" max="5125" width="10.7109375" style="63" customWidth="1"/>
    <col min="5126" max="5126" width="12.42578125" style="63" customWidth="1"/>
    <col min="5127" max="5376" width="9.140625" style="63"/>
    <col min="5377" max="5377" width="26.28515625" style="63" customWidth="1"/>
    <col min="5378" max="5378" width="22.28515625" style="63" customWidth="1"/>
    <col min="5379" max="5379" width="13.140625" style="63" customWidth="1"/>
    <col min="5380" max="5380" width="14.85546875" style="63" customWidth="1"/>
    <col min="5381" max="5381" width="10.7109375" style="63" customWidth="1"/>
    <col min="5382" max="5382" width="12.42578125" style="63" customWidth="1"/>
    <col min="5383" max="5632" width="9.140625" style="63"/>
    <col min="5633" max="5633" width="26.28515625" style="63" customWidth="1"/>
    <col min="5634" max="5634" width="22.28515625" style="63" customWidth="1"/>
    <col min="5635" max="5635" width="13.140625" style="63" customWidth="1"/>
    <col min="5636" max="5636" width="14.85546875" style="63" customWidth="1"/>
    <col min="5637" max="5637" width="10.7109375" style="63" customWidth="1"/>
    <col min="5638" max="5638" width="12.42578125" style="63" customWidth="1"/>
    <col min="5639" max="5888" width="9.140625" style="63"/>
    <col min="5889" max="5889" width="26.28515625" style="63" customWidth="1"/>
    <col min="5890" max="5890" width="22.28515625" style="63" customWidth="1"/>
    <col min="5891" max="5891" width="13.140625" style="63" customWidth="1"/>
    <col min="5892" max="5892" width="14.85546875" style="63" customWidth="1"/>
    <col min="5893" max="5893" width="10.7109375" style="63" customWidth="1"/>
    <col min="5894" max="5894" width="12.42578125" style="63" customWidth="1"/>
    <col min="5895" max="6144" width="9.140625" style="63"/>
    <col min="6145" max="6145" width="26.28515625" style="63" customWidth="1"/>
    <col min="6146" max="6146" width="22.28515625" style="63" customWidth="1"/>
    <col min="6147" max="6147" width="13.140625" style="63" customWidth="1"/>
    <col min="6148" max="6148" width="14.85546875" style="63" customWidth="1"/>
    <col min="6149" max="6149" width="10.7109375" style="63" customWidth="1"/>
    <col min="6150" max="6150" width="12.42578125" style="63" customWidth="1"/>
    <col min="6151" max="6400" width="9.140625" style="63"/>
    <col min="6401" max="6401" width="26.28515625" style="63" customWidth="1"/>
    <col min="6402" max="6402" width="22.28515625" style="63" customWidth="1"/>
    <col min="6403" max="6403" width="13.140625" style="63" customWidth="1"/>
    <col min="6404" max="6404" width="14.85546875" style="63" customWidth="1"/>
    <col min="6405" max="6405" width="10.7109375" style="63" customWidth="1"/>
    <col min="6406" max="6406" width="12.42578125" style="63" customWidth="1"/>
    <col min="6407" max="6656" width="9.140625" style="63"/>
    <col min="6657" max="6657" width="26.28515625" style="63" customWidth="1"/>
    <col min="6658" max="6658" width="22.28515625" style="63" customWidth="1"/>
    <col min="6659" max="6659" width="13.140625" style="63" customWidth="1"/>
    <col min="6660" max="6660" width="14.85546875" style="63" customWidth="1"/>
    <col min="6661" max="6661" width="10.7109375" style="63" customWidth="1"/>
    <col min="6662" max="6662" width="12.42578125" style="63" customWidth="1"/>
    <col min="6663" max="6912" width="9.140625" style="63"/>
    <col min="6913" max="6913" width="26.28515625" style="63" customWidth="1"/>
    <col min="6914" max="6914" width="22.28515625" style="63" customWidth="1"/>
    <col min="6915" max="6915" width="13.140625" style="63" customWidth="1"/>
    <col min="6916" max="6916" width="14.85546875" style="63" customWidth="1"/>
    <col min="6917" max="6917" width="10.7109375" style="63" customWidth="1"/>
    <col min="6918" max="6918" width="12.42578125" style="63" customWidth="1"/>
    <col min="6919" max="7168" width="9.140625" style="63"/>
    <col min="7169" max="7169" width="26.28515625" style="63" customWidth="1"/>
    <col min="7170" max="7170" width="22.28515625" style="63" customWidth="1"/>
    <col min="7171" max="7171" width="13.140625" style="63" customWidth="1"/>
    <col min="7172" max="7172" width="14.85546875" style="63" customWidth="1"/>
    <col min="7173" max="7173" width="10.7109375" style="63" customWidth="1"/>
    <col min="7174" max="7174" width="12.42578125" style="63" customWidth="1"/>
    <col min="7175" max="7424" width="9.140625" style="63"/>
    <col min="7425" max="7425" width="26.28515625" style="63" customWidth="1"/>
    <col min="7426" max="7426" width="22.28515625" style="63" customWidth="1"/>
    <col min="7427" max="7427" width="13.140625" style="63" customWidth="1"/>
    <col min="7428" max="7428" width="14.85546875" style="63" customWidth="1"/>
    <col min="7429" max="7429" width="10.7109375" style="63" customWidth="1"/>
    <col min="7430" max="7430" width="12.42578125" style="63" customWidth="1"/>
    <col min="7431" max="7680" width="9.140625" style="63"/>
    <col min="7681" max="7681" width="26.28515625" style="63" customWidth="1"/>
    <col min="7682" max="7682" width="22.28515625" style="63" customWidth="1"/>
    <col min="7683" max="7683" width="13.140625" style="63" customWidth="1"/>
    <col min="7684" max="7684" width="14.85546875" style="63" customWidth="1"/>
    <col min="7685" max="7685" width="10.7109375" style="63" customWidth="1"/>
    <col min="7686" max="7686" width="12.42578125" style="63" customWidth="1"/>
    <col min="7687" max="7936" width="9.140625" style="63"/>
    <col min="7937" max="7937" width="26.28515625" style="63" customWidth="1"/>
    <col min="7938" max="7938" width="22.28515625" style="63" customWidth="1"/>
    <col min="7939" max="7939" width="13.140625" style="63" customWidth="1"/>
    <col min="7940" max="7940" width="14.85546875" style="63" customWidth="1"/>
    <col min="7941" max="7941" width="10.7109375" style="63" customWidth="1"/>
    <col min="7942" max="7942" width="12.42578125" style="63" customWidth="1"/>
    <col min="7943" max="8192" width="9.140625" style="63"/>
    <col min="8193" max="8193" width="26.28515625" style="63" customWidth="1"/>
    <col min="8194" max="8194" width="22.28515625" style="63" customWidth="1"/>
    <col min="8195" max="8195" width="13.140625" style="63" customWidth="1"/>
    <col min="8196" max="8196" width="14.85546875" style="63" customWidth="1"/>
    <col min="8197" max="8197" width="10.7109375" style="63" customWidth="1"/>
    <col min="8198" max="8198" width="12.42578125" style="63" customWidth="1"/>
    <col min="8199" max="8448" width="9.140625" style="63"/>
    <col min="8449" max="8449" width="26.28515625" style="63" customWidth="1"/>
    <col min="8450" max="8450" width="22.28515625" style="63" customWidth="1"/>
    <col min="8451" max="8451" width="13.140625" style="63" customWidth="1"/>
    <col min="8452" max="8452" width="14.85546875" style="63" customWidth="1"/>
    <col min="8453" max="8453" width="10.7109375" style="63" customWidth="1"/>
    <col min="8454" max="8454" width="12.42578125" style="63" customWidth="1"/>
    <col min="8455" max="8704" width="9.140625" style="63"/>
    <col min="8705" max="8705" width="26.28515625" style="63" customWidth="1"/>
    <col min="8706" max="8706" width="22.28515625" style="63" customWidth="1"/>
    <col min="8707" max="8707" width="13.140625" style="63" customWidth="1"/>
    <col min="8708" max="8708" width="14.85546875" style="63" customWidth="1"/>
    <col min="8709" max="8709" width="10.7109375" style="63" customWidth="1"/>
    <col min="8710" max="8710" width="12.42578125" style="63" customWidth="1"/>
    <col min="8711" max="8960" width="9.140625" style="63"/>
    <col min="8961" max="8961" width="26.28515625" style="63" customWidth="1"/>
    <col min="8962" max="8962" width="22.28515625" style="63" customWidth="1"/>
    <col min="8963" max="8963" width="13.140625" style="63" customWidth="1"/>
    <col min="8964" max="8964" width="14.85546875" style="63" customWidth="1"/>
    <col min="8965" max="8965" width="10.7109375" style="63" customWidth="1"/>
    <col min="8966" max="8966" width="12.42578125" style="63" customWidth="1"/>
    <col min="8967" max="9216" width="9.140625" style="63"/>
    <col min="9217" max="9217" width="26.28515625" style="63" customWidth="1"/>
    <col min="9218" max="9218" width="22.28515625" style="63" customWidth="1"/>
    <col min="9219" max="9219" width="13.140625" style="63" customWidth="1"/>
    <col min="9220" max="9220" width="14.85546875" style="63" customWidth="1"/>
    <col min="9221" max="9221" width="10.7109375" style="63" customWidth="1"/>
    <col min="9222" max="9222" width="12.42578125" style="63" customWidth="1"/>
    <col min="9223" max="9472" width="9.140625" style="63"/>
    <col min="9473" max="9473" width="26.28515625" style="63" customWidth="1"/>
    <col min="9474" max="9474" width="22.28515625" style="63" customWidth="1"/>
    <col min="9475" max="9475" width="13.140625" style="63" customWidth="1"/>
    <col min="9476" max="9476" width="14.85546875" style="63" customWidth="1"/>
    <col min="9477" max="9477" width="10.7109375" style="63" customWidth="1"/>
    <col min="9478" max="9478" width="12.42578125" style="63" customWidth="1"/>
    <col min="9479" max="9728" width="9.140625" style="63"/>
    <col min="9729" max="9729" width="26.28515625" style="63" customWidth="1"/>
    <col min="9730" max="9730" width="22.28515625" style="63" customWidth="1"/>
    <col min="9731" max="9731" width="13.140625" style="63" customWidth="1"/>
    <col min="9732" max="9732" width="14.85546875" style="63" customWidth="1"/>
    <col min="9733" max="9733" width="10.7109375" style="63" customWidth="1"/>
    <col min="9734" max="9734" width="12.42578125" style="63" customWidth="1"/>
    <col min="9735" max="9984" width="9.140625" style="63"/>
    <col min="9985" max="9985" width="26.28515625" style="63" customWidth="1"/>
    <col min="9986" max="9986" width="22.28515625" style="63" customWidth="1"/>
    <col min="9987" max="9987" width="13.140625" style="63" customWidth="1"/>
    <col min="9988" max="9988" width="14.85546875" style="63" customWidth="1"/>
    <col min="9989" max="9989" width="10.7109375" style="63" customWidth="1"/>
    <col min="9990" max="9990" width="12.42578125" style="63" customWidth="1"/>
    <col min="9991" max="10240" width="9.140625" style="63"/>
    <col min="10241" max="10241" width="26.28515625" style="63" customWidth="1"/>
    <col min="10242" max="10242" width="22.28515625" style="63" customWidth="1"/>
    <col min="10243" max="10243" width="13.140625" style="63" customWidth="1"/>
    <col min="10244" max="10244" width="14.85546875" style="63" customWidth="1"/>
    <col min="10245" max="10245" width="10.7109375" style="63" customWidth="1"/>
    <col min="10246" max="10246" width="12.42578125" style="63" customWidth="1"/>
    <col min="10247" max="10496" width="9.140625" style="63"/>
    <col min="10497" max="10497" width="26.28515625" style="63" customWidth="1"/>
    <col min="10498" max="10498" width="22.28515625" style="63" customWidth="1"/>
    <col min="10499" max="10499" width="13.140625" style="63" customWidth="1"/>
    <col min="10500" max="10500" width="14.85546875" style="63" customWidth="1"/>
    <col min="10501" max="10501" width="10.7109375" style="63" customWidth="1"/>
    <col min="10502" max="10502" width="12.42578125" style="63" customWidth="1"/>
    <col min="10503" max="10752" width="9.140625" style="63"/>
    <col min="10753" max="10753" width="26.28515625" style="63" customWidth="1"/>
    <col min="10754" max="10754" width="22.28515625" style="63" customWidth="1"/>
    <col min="10755" max="10755" width="13.140625" style="63" customWidth="1"/>
    <col min="10756" max="10756" width="14.85546875" style="63" customWidth="1"/>
    <col min="10757" max="10757" width="10.7109375" style="63" customWidth="1"/>
    <col min="10758" max="10758" width="12.42578125" style="63" customWidth="1"/>
    <col min="10759" max="11008" width="9.140625" style="63"/>
    <col min="11009" max="11009" width="26.28515625" style="63" customWidth="1"/>
    <col min="11010" max="11010" width="22.28515625" style="63" customWidth="1"/>
    <col min="11011" max="11011" width="13.140625" style="63" customWidth="1"/>
    <col min="11012" max="11012" width="14.85546875" style="63" customWidth="1"/>
    <col min="11013" max="11013" width="10.7109375" style="63" customWidth="1"/>
    <col min="11014" max="11014" width="12.42578125" style="63" customWidth="1"/>
    <col min="11015" max="11264" width="9.140625" style="63"/>
    <col min="11265" max="11265" width="26.28515625" style="63" customWidth="1"/>
    <col min="11266" max="11266" width="22.28515625" style="63" customWidth="1"/>
    <col min="11267" max="11267" width="13.140625" style="63" customWidth="1"/>
    <col min="11268" max="11268" width="14.85546875" style="63" customWidth="1"/>
    <col min="11269" max="11269" width="10.7109375" style="63" customWidth="1"/>
    <col min="11270" max="11270" width="12.42578125" style="63" customWidth="1"/>
    <col min="11271" max="11520" width="9.140625" style="63"/>
    <col min="11521" max="11521" width="26.28515625" style="63" customWidth="1"/>
    <col min="11522" max="11522" width="22.28515625" style="63" customWidth="1"/>
    <col min="11523" max="11523" width="13.140625" style="63" customWidth="1"/>
    <col min="11524" max="11524" width="14.85546875" style="63" customWidth="1"/>
    <col min="11525" max="11525" width="10.7109375" style="63" customWidth="1"/>
    <col min="11526" max="11526" width="12.42578125" style="63" customWidth="1"/>
    <col min="11527" max="11776" width="9.140625" style="63"/>
    <col min="11777" max="11777" width="26.28515625" style="63" customWidth="1"/>
    <col min="11778" max="11778" width="22.28515625" style="63" customWidth="1"/>
    <col min="11779" max="11779" width="13.140625" style="63" customWidth="1"/>
    <col min="11780" max="11780" width="14.85546875" style="63" customWidth="1"/>
    <col min="11781" max="11781" width="10.7109375" style="63" customWidth="1"/>
    <col min="11782" max="11782" width="12.42578125" style="63" customWidth="1"/>
    <col min="11783" max="12032" width="9.140625" style="63"/>
    <col min="12033" max="12033" width="26.28515625" style="63" customWidth="1"/>
    <col min="12034" max="12034" width="22.28515625" style="63" customWidth="1"/>
    <col min="12035" max="12035" width="13.140625" style="63" customWidth="1"/>
    <col min="12036" max="12036" width="14.85546875" style="63" customWidth="1"/>
    <col min="12037" max="12037" width="10.7109375" style="63" customWidth="1"/>
    <col min="12038" max="12038" width="12.42578125" style="63" customWidth="1"/>
    <col min="12039" max="12288" width="9.140625" style="63"/>
    <col min="12289" max="12289" width="26.28515625" style="63" customWidth="1"/>
    <col min="12290" max="12290" width="22.28515625" style="63" customWidth="1"/>
    <col min="12291" max="12291" width="13.140625" style="63" customWidth="1"/>
    <col min="12292" max="12292" width="14.85546875" style="63" customWidth="1"/>
    <col min="12293" max="12293" width="10.7109375" style="63" customWidth="1"/>
    <col min="12294" max="12294" width="12.42578125" style="63" customWidth="1"/>
    <col min="12295" max="12544" width="9.140625" style="63"/>
    <col min="12545" max="12545" width="26.28515625" style="63" customWidth="1"/>
    <col min="12546" max="12546" width="22.28515625" style="63" customWidth="1"/>
    <col min="12547" max="12547" width="13.140625" style="63" customWidth="1"/>
    <col min="12548" max="12548" width="14.85546875" style="63" customWidth="1"/>
    <col min="12549" max="12549" width="10.7109375" style="63" customWidth="1"/>
    <col min="12550" max="12550" width="12.42578125" style="63" customWidth="1"/>
    <col min="12551" max="12800" width="9.140625" style="63"/>
    <col min="12801" max="12801" width="26.28515625" style="63" customWidth="1"/>
    <col min="12802" max="12802" width="22.28515625" style="63" customWidth="1"/>
    <col min="12803" max="12803" width="13.140625" style="63" customWidth="1"/>
    <col min="12804" max="12804" width="14.85546875" style="63" customWidth="1"/>
    <col min="12805" max="12805" width="10.7109375" style="63" customWidth="1"/>
    <col min="12806" max="12806" width="12.42578125" style="63" customWidth="1"/>
    <col min="12807" max="13056" width="9.140625" style="63"/>
    <col min="13057" max="13057" width="26.28515625" style="63" customWidth="1"/>
    <col min="13058" max="13058" width="22.28515625" style="63" customWidth="1"/>
    <col min="13059" max="13059" width="13.140625" style="63" customWidth="1"/>
    <col min="13060" max="13060" width="14.85546875" style="63" customWidth="1"/>
    <col min="13061" max="13061" width="10.7109375" style="63" customWidth="1"/>
    <col min="13062" max="13062" width="12.42578125" style="63" customWidth="1"/>
    <col min="13063" max="13312" width="9.140625" style="63"/>
    <col min="13313" max="13313" width="26.28515625" style="63" customWidth="1"/>
    <col min="13314" max="13314" width="22.28515625" style="63" customWidth="1"/>
    <col min="13315" max="13315" width="13.140625" style="63" customWidth="1"/>
    <col min="13316" max="13316" width="14.85546875" style="63" customWidth="1"/>
    <col min="13317" max="13317" width="10.7109375" style="63" customWidth="1"/>
    <col min="13318" max="13318" width="12.42578125" style="63" customWidth="1"/>
    <col min="13319" max="13568" width="9.140625" style="63"/>
    <col min="13569" max="13569" width="26.28515625" style="63" customWidth="1"/>
    <col min="13570" max="13570" width="22.28515625" style="63" customWidth="1"/>
    <col min="13571" max="13571" width="13.140625" style="63" customWidth="1"/>
    <col min="13572" max="13572" width="14.85546875" style="63" customWidth="1"/>
    <col min="13573" max="13573" width="10.7109375" style="63" customWidth="1"/>
    <col min="13574" max="13574" width="12.42578125" style="63" customWidth="1"/>
    <col min="13575" max="13824" width="9.140625" style="63"/>
    <col min="13825" max="13825" width="26.28515625" style="63" customWidth="1"/>
    <col min="13826" max="13826" width="22.28515625" style="63" customWidth="1"/>
    <col min="13827" max="13827" width="13.140625" style="63" customWidth="1"/>
    <col min="13828" max="13828" width="14.85546875" style="63" customWidth="1"/>
    <col min="13829" max="13829" width="10.7109375" style="63" customWidth="1"/>
    <col min="13830" max="13830" width="12.42578125" style="63" customWidth="1"/>
    <col min="13831" max="14080" width="9.140625" style="63"/>
    <col min="14081" max="14081" width="26.28515625" style="63" customWidth="1"/>
    <col min="14082" max="14082" width="22.28515625" style="63" customWidth="1"/>
    <col min="14083" max="14083" width="13.140625" style="63" customWidth="1"/>
    <col min="14084" max="14084" width="14.85546875" style="63" customWidth="1"/>
    <col min="14085" max="14085" width="10.7109375" style="63" customWidth="1"/>
    <col min="14086" max="14086" width="12.42578125" style="63" customWidth="1"/>
    <col min="14087" max="14336" width="9.140625" style="63"/>
    <col min="14337" max="14337" width="26.28515625" style="63" customWidth="1"/>
    <col min="14338" max="14338" width="22.28515625" style="63" customWidth="1"/>
    <col min="14339" max="14339" width="13.140625" style="63" customWidth="1"/>
    <col min="14340" max="14340" width="14.85546875" style="63" customWidth="1"/>
    <col min="14341" max="14341" width="10.7109375" style="63" customWidth="1"/>
    <col min="14342" max="14342" width="12.42578125" style="63" customWidth="1"/>
    <col min="14343" max="14592" width="9.140625" style="63"/>
    <col min="14593" max="14593" width="26.28515625" style="63" customWidth="1"/>
    <col min="14594" max="14594" width="22.28515625" style="63" customWidth="1"/>
    <col min="14595" max="14595" width="13.140625" style="63" customWidth="1"/>
    <col min="14596" max="14596" width="14.85546875" style="63" customWidth="1"/>
    <col min="14597" max="14597" width="10.7109375" style="63" customWidth="1"/>
    <col min="14598" max="14598" width="12.42578125" style="63" customWidth="1"/>
    <col min="14599" max="14848" width="9.140625" style="63"/>
    <col min="14849" max="14849" width="26.28515625" style="63" customWidth="1"/>
    <col min="14850" max="14850" width="22.28515625" style="63" customWidth="1"/>
    <col min="14851" max="14851" width="13.140625" style="63" customWidth="1"/>
    <col min="14852" max="14852" width="14.85546875" style="63" customWidth="1"/>
    <col min="14853" max="14853" width="10.7109375" style="63" customWidth="1"/>
    <col min="14854" max="14854" width="12.42578125" style="63" customWidth="1"/>
    <col min="14855" max="15104" width="9.140625" style="63"/>
    <col min="15105" max="15105" width="26.28515625" style="63" customWidth="1"/>
    <col min="15106" max="15106" width="22.28515625" style="63" customWidth="1"/>
    <col min="15107" max="15107" width="13.140625" style="63" customWidth="1"/>
    <col min="15108" max="15108" width="14.85546875" style="63" customWidth="1"/>
    <col min="15109" max="15109" width="10.7109375" style="63" customWidth="1"/>
    <col min="15110" max="15110" width="12.42578125" style="63" customWidth="1"/>
    <col min="15111" max="15360" width="9.140625" style="63"/>
    <col min="15361" max="15361" width="26.28515625" style="63" customWidth="1"/>
    <col min="15362" max="15362" width="22.28515625" style="63" customWidth="1"/>
    <col min="15363" max="15363" width="13.140625" style="63" customWidth="1"/>
    <col min="15364" max="15364" width="14.85546875" style="63" customWidth="1"/>
    <col min="15365" max="15365" width="10.7109375" style="63" customWidth="1"/>
    <col min="15366" max="15366" width="12.42578125" style="63" customWidth="1"/>
    <col min="15367" max="15616" width="9.140625" style="63"/>
    <col min="15617" max="15617" width="26.28515625" style="63" customWidth="1"/>
    <col min="15618" max="15618" width="22.28515625" style="63" customWidth="1"/>
    <col min="15619" max="15619" width="13.140625" style="63" customWidth="1"/>
    <col min="15620" max="15620" width="14.85546875" style="63" customWidth="1"/>
    <col min="15621" max="15621" width="10.7109375" style="63" customWidth="1"/>
    <col min="15622" max="15622" width="12.42578125" style="63" customWidth="1"/>
    <col min="15623" max="15872" width="9.140625" style="63"/>
    <col min="15873" max="15873" width="26.28515625" style="63" customWidth="1"/>
    <col min="15874" max="15874" width="22.28515625" style="63" customWidth="1"/>
    <col min="15875" max="15875" width="13.140625" style="63" customWidth="1"/>
    <col min="15876" max="15876" width="14.85546875" style="63" customWidth="1"/>
    <col min="15877" max="15877" width="10.7109375" style="63" customWidth="1"/>
    <col min="15878" max="15878" width="12.42578125" style="63" customWidth="1"/>
    <col min="15879" max="16128" width="9.140625" style="63"/>
    <col min="16129" max="16129" width="26.28515625" style="63" customWidth="1"/>
    <col min="16130" max="16130" width="22.28515625" style="63" customWidth="1"/>
    <col min="16131" max="16131" width="13.140625" style="63" customWidth="1"/>
    <col min="16132" max="16132" width="14.85546875" style="63" customWidth="1"/>
    <col min="16133" max="16133" width="10.7109375" style="63" customWidth="1"/>
    <col min="16134" max="16134" width="12.42578125" style="63" customWidth="1"/>
    <col min="16135" max="16384" width="9.140625" style="63"/>
  </cols>
  <sheetData>
    <row r="1" spans="1:6" ht="36" customHeight="1">
      <c r="A1" s="1228" t="s">
        <v>941</v>
      </c>
      <c r="B1" s="1228"/>
      <c r="C1" s="1228"/>
      <c r="D1" s="1228"/>
      <c r="E1" s="1228"/>
      <c r="F1" s="1228"/>
    </row>
    <row r="2" spans="1:6" ht="39.75" customHeight="1">
      <c r="A2" s="895"/>
      <c r="B2" s="895" t="s">
        <v>942</v>
      </c>
      <c r="C2" s="882" t="s">
        <v>192</v>
      </c>
      <c r="D2" s="882" t="s">
        <v>193</v>
      </c>
      <c r="E2" s="882" t="s">
        <v>6</v>
      </c>
      <c r="F2" s="882" t="s">
        <v>930</v>
      </c>
    </row>
    <row r="3" spans="1:6">
      <c r="A3" s="63" t="s">
        <v>943</v>
      </c>
      <c r="B3" s="63" t="s">
        <v>944</v>
      </c>
      <c r="C3" s="883">
        <v>2176.0619999999999</v>
      </c>
      <c r="D3" s="883">
        <v>3771.0230000000001</v>
      </c>
      <c r="E3" s="883">
        <v>5950</v>
      </c>
      <c r="F3" s="83">
        <v>0.36590396807847875</v>
      </c>
    </row>
    <row r="4" spans="1:6">
      <c r="B4" s="63" t="s">
        <v>945</v>
      </c>
      <c r="C4" s="883">
        <v>2598.0549999999998</v>
      </c>
      <c r="D4" s="883">
        <v>4063.2730000000001</v>
      </c>
      <c r="E4" s="883">
        <v>6660</v>
      </c>
      <c r="F4" s="83">
        <v>0.3900205784792462</v>
      </c>
    </row>
    <row r="5" spans="1:6">
      <c r="B5" s="63" t="s">
        <v>946</v>
      </c>
      <c r="C5" s="883">
        <v>1546.018</v>
      </c>
      <c r="D5" s="883">
        <v>4813.2479999999996</v>
      </c>
      <c r="E5" s="883">
        <v>6360</v>
      </c>
      <c r="F5" s="83">
        <v>0.24311264853522405</v>
      </c>
    </row>
    <row r="6" spans="1:6">
      <c r="B6" s="63" t="s">
        <v>947</v>
      </c>
      <c r="C6" s="883">
        <v>1338.3720000000001</v>
      </c>
      <c r="D6" s="883">
        <v>4983.3370000000004</v>
      </c>
      <c r="E6" s="883">
        <v>6320</v>
      </c>
      <c r="F6" s="83">
        <v>0.21171047259530609</v>
      </c>
    </row>
    <row r="7" spans="1:6" ht="26.25" customHeight="1">
      <c r="A7" s="63" t="s">
        <v>948</v>
      </c>
      <c r="B7" s="63" t="s">
        <v>949</v>
      </c>
      <c r="C7" s="883">
        <v>4712.9930000000004</v>
      </c>
      <c r="D7" s="883">
        <v>7488.2479999999996</v>
      </c>
      <c r="E7" s="883">
        <v>12200</v>
      </c>
      <c r="F7" s="83">
        <v>0.38627160958463164</v>
      </c>
    </row>
    <row r="8" spans="1:6">
      <c r="B8" s="63" t="s">
        <v>950</v>
      </c>
      <c r="C8" s="883">
        <v>4997.0410000000002</v>
      </c>
      <c r="D8" s="883">
        <v>7347.1130000000003</v>
      </c>
      <c r="E8" s="883">
        <v>12340</v>
      </c>
      <c r="F8" s="83">
        <v>0.40481032560028007</v>
      </c>
    </row>
    <row r="9" spans="1:6">
      <c r="B9" s="63" t="s">
        <v>951</v>
      </c>
      <c r="C9" s="883">
        <v>4983.0020000000004</v>
      </c>
      <c r="D9" s="883">
        <v>6086.8630000000003</v>
      </c>
      <c r="E9" s="883">
        <v>11070</v>
      </c>
      <c r="F9" s="83">
        <v>0.45014117154996919</v>
      </c>
    </row>
    <row r="10" spans="1:6">
      <c r="B10" s="63" t="s">
        <v>952</v>
      </c>
      <c r="C10" s="883">
        <v>3456.09</v>
      </c>
      <c r="D10" s="883">
        <v>7551.7280000000001</v>
      </c>
      <c r="E10" s="883">
        <v>11010</v>
      </c>
      <c r="F10" s="83">
        <v>0.31396685519328177</v>
      </c>
    </row>
    <row r="11" spans="1:6" ht="24.75" customHeight="1">
      <c r="A11" s="63" t="s">
        <v>953</v>
      </c>
      <c r="B11" s="63" t="s">
        <v>954</v>
      </c>
      <c r="C11" s="883">
        <v>7364.2259999999997</v>
      </c>
      <c r="D11" s="883">
        <v>6639.2439999999997</v>
      </c>
      <c r="E11" s="883">
        <v>14000</v>
      </c>
      <c r="F11" s="83">
        <v>0.5258857983057057</v>
      </c>
    </row>
    <row r="12" spans="1:6">
      <c r="B12" s="63" t="s">
        <v>955</v>
      </c>
      <c r="C12" s="883">
        <v>8111.8890000000001</v>
      </c>
      <c r="D12" s="883">
        <v>7281.33</v>
      </c>
      <c r="E12" s="883">
        <v>15390</v>
      </c>
      <c r="F12" s="83">
        <v>0.52697808041320005</v>
      </c>
    </row>
    <row r="13" spans="1:6">
      <c r="B13" s="63" t="s">
        <v>956</v>
      </c>
      <c r="C13" s="883">
        <v>5183.5529999999999</v>
      </c>
      <c r="D13" s="883">
        <v>7818.9870000000001</v>
      </c>
      <c r="E13" s="883">
        <v>13000</v>
      </c>
      <c r="F13" s="83">
        <v>0.3986569547180781</v>
      </c>
    </row>
    <row r="14" spans="1:6">
      <c r="B14" s="63" t="s">
        <v>957</v>
      </c>
      <c r="C14" s="883">
        <v>2989.4740000000002</v>
      </c>
      <c r="D14" s="883">
        <v>8239.8909999999996</v>
      </c>
      <c r="E14" s="883">
        <v>11230</v>
      </c>
      <c r="F14" s="83">
        <v>0.26621932762894429</v>
      </c>
    </row>
    <row r="15" spans="1:6" ht="19.5" customHeight="1">
      <c r="A15" s="63" t="s">
        <v>958</v>
      </c>
      <c r="B15" s="63" t="s">
        <v>959</v>
      </c>
      <c r="C15" s="883">
        <v>18465.93</v>
      </c>
      <c r="D15" s="883">
        <v>4284.9120000000003</v>
      </c>
      <c r="E15" s="883">
        <v>22750</v>
      </c>
      <c r="F15" s="83">
        <v>0.81165919045985202</v>
      </c>
    </row>
    <row r="16" spans="1:6">
      <c r="B16" s="63" t="s">
        <v>960</v>
      </c>
      <c r="C16" s="883">
        <v>15895.526</v>
      </c>
      <c r="D16" s="883">
        <v>5051.2129999999997</v>
      </c>
      <c r="E16" s="883">
        <v>20950</v>
      </c>
      <c r="F16" s="83">
        <v>0.75885444507615241</v>
      </c>
    </row>
    <row r="17" spans="1:6">
      <c r="B17" s="63" t="s">
        <v>961</v>
      </c>
      <c r="C17" s="883">
        <v>10324.064</v>
      </c>
      <c r="D17" s="883">
        <v>5499.0959999999995</v>
      </c>
      <c r="E17" s="883">
        <v>15820</v>
      </c>
      <c r="F17" s="83">
        <v>0.6524653735410626</v>
      </c>
    </row>
    <row r="18" spans="1:6">
      <c r="A18" s="849"/>
      <c r="B18" s="849" t="s">
        <v>962</v>
      </c>
      <c r="C18" s="884">
        <v>5124.5720000000001</v>
      </c>
      <c r="D18" s="884">
        <v>4619.7209999999995</v>
      </c>
      <c r="E18" s="884">
        <v>9740</v>
      </c>
      <c r="F18" s="827">
        <v>0.52590495790715652</v>
      </c>
    </row>
    <row r="19" spans="1:6" ht="22.5" customHeight="1">
      <c r="A19" s="63" t="s">
        <v>963</v>
      </c>
    </row>
    <row r="20" spans="1:6">
      <c r="A20" s="63" t="s">
        <v>964</v>
      </c>
    </row>
    <row r="21" spans="1:6">
      <c r="A21" s="63" t="s">
        <v>965</v>
      </c>
    </row>
    <row r="22" spans="1:6">
      <c r="A22" s="63" t="s">
        <v>966</v>
      </c>
    </row>
    <row r="23" spans="1:6">
      <c r="A23" s="63" t="s">
        <v>967</v>
      </c>
    </row>
    <row r="24" spans="1:6">
      <c r="A24" s="63" t="s">
        <v>968</v>
      </c>
    </row>
    <row r="25" spans="1:6">
      <c r="A25" s="63" t="s">
        <v>969</v>
      </c>
    </row>
    <row r="26" spans="1:6" ht="23.25" customHeight="1">
      <c r="A26" s="63" t="s">
        <v>901</v>
      </c>
    </row>
    <row r="27" spans="1:6" ht="27" customHeight="1">
      <c r="A27" s="63" t="s">
        <v>845</v>
      </c>
    </row>
  </sheetData>
  <mergeCells count="1">
    <mergeCell ref="A1:F1"/>
  </mergeCells>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06BCB-8A3E-4FD8-9346-50A9EEEC122D}">
  <sheetPr>
    <tabColor rgb="FFC00000"/>
  </sheetPr>
  <dimension ref="A1:E27"/>
  <sheetViews>
    <sheetView workbookViewId="0">
      <selection activeCell="M15" sqref="M15"/>
    </sheetView>
  </sheetViews>
  <sheetFormatPr defaultColWidth="12.42578125" defaultRowHeight="15.75"/>
  <cols>
    <col min="1" max="1" width="12.42578125" style="896"/>
    <col min="2" max="2" width="11.7109375" style="896" customWidth="1"/>
    <col min="3" max="3" width="9.42578125" style="896" customWidth="1"/>
    <col min="4" max="4" width="9.85546875" style="896" customWidth="1"/>
    <col min="5" max="5" width="17.7109375" style="896" customWidth="1"/>
    <col min="6" max="257" width="12.42578125" style="896"/>
    <col min="258" max="258" width="11.7109375" style="896" customWidth="1"/>
    <col min="259" max="259" width="9.42578125" style="896" customWidth="1"/>
    <col min="260" max="260" width="9.85546875" style="896" customWidth="1"/>
    <col min="261" max="261" width="17.7109375" style="896" customWidth="1"/>
    <col min="262" max="513" width="12.42578125" style="896"/>
    <col min="514" max="514" width="11.7109375" style="896" customWidth="1"/>
    <col min="515" max="515" width="9.42578125" style="896" customWidth="1"/>
    <col min="516" max="516" width="9.85546875" style="896" customWidth="1"/>
    <col min="517" max="517" width="17.7109375" style="896" customWidth="1"/>
    <col min="518" max="769" width="12.42578125" style="896"/>
    <col min="770" max="770" width="11.7109375" style="896" customWidth="1"/>
    <col min="771" max="771" width="9.42578125" style="896" customWidth="1"/>
    <col min="772" max="772" width="9.85546875" style="896" customWidth="1"/>
    <col min="773" max="773" width="17.7109375" style="896" customWidth="1"/>
    <col min="774" max="1025" width="12.42578125" style="896"/>
    <col min="1026" max="1026" width="11.7109375" style="896" customWidth="1"/>
    <col min="1027" max="1027" width="9.42578125" style="896" customWidth="1"/>
    <col min="1028" max="1028" width="9.85546875" style="896" customWidth="1"/>
    <col min="1029" max="1029" width="17.7109375" style="896" customWidth="1"/>
    <col min="1030" max="1281" width="12.42578125" style="896"/>
    <col min="1282" max="1282" width="11.7109375" style="896" customWidth="1"/>
    <col min="1283" max="1283" width="9.42578125" style="896" customWidth="1"/>
    <col min="1284" max="1284" width="9.85546875" style="896" customWidth="1"/>
    <col min="1285" max="1285" width="17.7109375" style="896" customWidth="1"/>
    <col min="1286" max="1537" width="12.42578125" style="896"/>
    <col min="1538" max="1538" width="11.7109375" style="896" customWidth="1"/>
    <col min="1539" max="1539" width="9.42578125" style="896" customWidth="1"/>
    <col min="1540" max="1540" width="9.85546875" style="896" customWidth="1"/>
    <col min="1541" max="1541" width="17.7109375" style="896" customWidth="1"/>
    <col min="1542" max="1793" width="12.42578125" style="896"/>
    <col min="1794" max="1794" width="11.7109375" style="896" customWidth="1"/>
    <col min="1795" max="1795" width="9.42578125" style="896" customWidth="1"/>
    <col min="1796" max="1796" width="9.85546875" style="896" customWidth="1"/>
    <col min="1797" max="1797" width="17.7109375" style="896" customWidth="1"/>
    <col min="1798" max="2049" width="12.42578125" style="896"/>
    <col min="2050" max="2050" width="11.7109375" style="896" customWidth="1"/>
    <col min="2051" max="2051" width="9.42578125" style="896" customWidth="1"/>
    <col min="2052" max="2052" width="9.85546875" style="896" customWidth="1"/>
    <col min="2053" max="2053" width="17.7109375" style="896" customWidth="1"/>
    <col min="2054" max="2305" width="12.42578125" style="896"/>
    <col min="2306" max="2306" width="11.7109375" style="896" customWidth="1"/>
    <col min="2307" max="2307" width="9.42578125" style="896" customWidth="1"/>
    <col min="2308" max="2308" width="9.85546875" style="896" customWidth="1"/>
    <col min="2309" max="2309" width="17.7109375" style="896" customWidth="1"/>
    <col min="2310" max="2561" width="12.42578125" style="896"/>
    <col min="2562" max="2562" width="11.7109375" style="896" customWidth="1"/>
    <col min="2563" max="2563" width="9.42578125" style="896" customWidth="1"/>
    <col min="2564" max="2564" width="9.85546875" style="896" customWidth="1"/>
    <col min="2565" max="2565" width="17.7109375" style="896" customWidth="1"/>
    <col min="2566" max="2817" width="12.42578125" style="896"/>
    <col min="2818" max="2818" width="11.7109375" style="896" customWidth="1"/>
    <col min="2819" max="2819" width="9.42578125" style="896" customWidth="1"/>
    <col min="2820" max="2820" width="9.85546875" style="896" customWidth="1"/>
    <col min="2821" max="2821" width="17.7109375" style="896" customWidth="1"/>
    <col min="2822" max="3073" width="12.42578125" style="896"/>
    <col min="3074" max="3074" width="11.7109375" style="896" customWidth="1"/>
    <col min="3075" max="3075" width="9.42578125" style="896" customWidth="1"/>
    <col min="3076" max="3076" width="9.85546875" style="896" customWidth="1"/>
    <col min="3077" max="3077" width="17.7109375" style="896" customWidth="1"/>
    <col min="3078" max="3329" width="12.42578125" style="896"/>
    <col min="3330" max="3330" width="11.7109375" style="896" customWidth="1"/>
    <col min="3331" max="3331" width="9.42578125" style="896" customWidth="1"/>
    <col min="3332" max="3332" width="9.85546875" style="896" customWidth="1"/>
    <col min="3333" max="3333" width="17.7109375" style="896" customWidth="1"/>
    <col min="3334" max="3585" width="12.42578125" style="896"/>
    <col min="3586" max="3586" width="11.7109375" style="896" customWidth="1"/>
    <col min="3587" max="3587" width="9.42578125" style="896" customWidth="1"/>
    <col min="3588" max="3588" width="9.85546875" style="896" customWidth="1"/>
    <col min="3589" max="3589" width="17.7109375" style="896" customWidth="1"/>
    <col min="3590" max="3841" width="12.42578125" style="896"/>
    <col min="3842" max="3842" width="11.7109375" style="896" customWidth="1"/>
    <col min="3843" max="3843" width="9.42578125" style="896" customWidth="1"/>
    <col min="3844" max="3844" width="9.85546875" style="896" customWidth="1"/>
    <col min="3845" max="3845" width="17.7109375" style="896" customWidth="1"/>
    <col min="3846" max="4097" width="12.42578125" style="896"/>
    <col min="4098" max="4098" width="11.7109375" style="896" customWidth="1"/>
    <col min="4099" max="4099" width="9.42578125" style="896" customWidth="1"/>
    <col min="4100" max="4100" width="9.85546875" style="896" customWidth="1"/>
    <col min="4101" max="4101" width="17.7109375" style="896" customWidth="1"/>
    <col min="4102" max="4353" width="12.42578125" style="896"/>
    <col min="4354" max="4354" width="11.7109375" style="896" customWidth="1"/>
    <col min="4355" max="4355" width="9.42578125" style="896" customWidth="1"/>
    <col min="4356" max="4356" width="9.85546875" style="896" customWidth="1"/>
    <col min="4357" max="4357" width="17.7109375" style="896" customWidth="1"/>
    <col min="4358" max="4609" width="12.42578125" style="896"/>
    <col min="4610" max="4610" width="11.7109375" style="896" customWidth="1"/>
    <col min="4611" max="4611" width="9.42578125" style="896" customWidth="1"/>
    <col min="4612" max="4612" width="9.85546875" style="896" customWidth="1"/>
    <col min="4613" max="4613" width="17.7109375" style="896" customWidth="1"/>
    <col min="4614" max="4865" width="12.42578125" style="896"/>
    <col min="4866" max="4866" width="11.7109375" style="896" customWidth="1"/>
    <col min="4867" max="4867" width="9.42578125" style="896" customWidth="1"/>
    <col min="4868" max="4868" width="9.85546875" style="896" customWidth="1"/>
    <col min="4869" max="4869" width="17.7109375" style="896" customWidth="1"/>
    <col min="4870" max="5121" width="12.42578125" style="896"/>
    <col min="5122" max="5122" width="11.7109375" style="896" customWidth="1"/>
    <col min="5123" max="5123" width="9.42578125" style="896" customWidth="1"/>
    <col min="5124" max="5124" width="9.85546875" style="896" customWidth="1"/>
    <col min="5125" max="5125" width="17.7109375" style="896" customWidth="1"/>
    <col min="5126" max="5377" width="12.42578125" style="896"/>
    <col min="5378" max="5378" width="11.7109375" style="896" customWidth="1"/>
    <col min="5379" max="5379" width="9.42578125" style="896" customWidth="1"/>
    <col min="5380" max="5380" width="9.85546875" style="896" customWidth="1"/>
    <col min="5381" max="5381" width="17.7109375" style="896" customWidth="1"/>
    <col min="5382" max="5633" width="12.42578125" style="896"/>
    <col min="5634" max="5634" width="11.7109375" style="896" customWidth="1"/>
    <col min="5635" max="5635" width="9.42578125" style="896" customWidth="1"/>
    <col min="5636" max="5636" width="9.85546875" style="896" customWidth="1"/>
    <col min="5637" max="5637" width="17.7109375" style="896" customWidth="1"/>
    <col min="5638" max="5889" width="12.42578125" style="896"/>
    <col min="5890" max="5890" width="11.7109375" style="896" customWidth="1"/>
    <col min="5891" max="5891" width="9.42578125" style="896" customWidth="1"/>
    <col min="5892" max="5892" width="9.85546875" style="896" customWidth="1"/>
    <col min="5893" max="5893" width="17.7109375" style="896" customWidth="1"/>
    <col min="5894" max="6145" width="12.42578125" style="896"/>
    <col min="6146" max="6146" width="11.7109375" style="896" customWidth="1"/>
    <col min="6147" max="6147" width="9.42578125" style="896" customWidth="1"/>
    <col min="6148" max="6148" width="9.85546875" style="896" customWidth="1"/>
    <col min="6149" max="6149" width="17.7109375" style="896" customWidth="1"/>
    <col min="6150" max="6401" width="12.42578125" style="896"/>
    <col min="6402" max="6402" width="11.7109375" style="896" customWidth="1"/>
    <col min="6403" max="6403" width="9.42578125" style="896" customWidth="1"/>
    <col min="6404" max="6404" width="9.85546875" style="896" customWidth="1"/>
    <col min="6405" max="6405" width="17.7109375" style="896" customWidth="1"/>
    <col min="6406" max="6657" width="12.42578125" style="896"/>
    <col min="6658" max="6658" width="11.7109375" style="896" customWidth="1"/>
    <col min="6659" max="6659" width="9.42578125" style="896" customWidth="1"/>
    <col min="6660" max="6660" width="9.85546875" style="896" customWidth="1"/>
    <col min="6661" max="6661" width="17.7109375" style="896" customWidth="1"/>
    <col min="6662" max="6913" width="12.42578125" style="896"/>
    <col min="6914" max="6914" width="11.7109375" style="896" customWidth="1"/>
    <col min="6915" max="6915" width="9.42578125" style="896" customWidth="1"/>
    <col min="6916" max="6916" width="9.85546875" style="896" customWidth="1"/>
    <col min="6917" max="6917" width="17.7109375" style="896" customWidth="1"/>
    <col min="6918" max="7169" width="12.42578125" style="896"/>
    <col min="7170" max="7170" width="11.7109375" style="896" customWidth="1"/>
    <col min="7171" max="7171" width="9.42578125" style="896" customWidth="1"/>
    <col min="7172" max="7172" width="9.85546875" style="896" customWidth="1"/>
    <col min="7173" max="7173" width="17.7109375" style="896" customWidth="1"/>
    <col min="7174" max="7425" width="12.42578125" style="896"/>
    <col min="7426" max="7426" width="11.7109375" style="896" customWidth="1"/>
    <col min="7427" max="7427" width="9.42578125" style="896" customWidth="1"/>
    <col min="7428" max="7428" width="9.85546875" style="896" customWidth="1"/>
    <col min="7429" max="7429" width="17.7109375" style="896" customWidth="1"/>
    <col min="7430" max="7681" width="12.42578125" style="896"/>
    <col min="7682" max="7682" width="11.7109375" style="896" customWidth="1"/>
    <col min="7683" max="7683" width="9.42578125" style="896" customWidth="1"/>
    <col min="7684" max="7684" width="9.85546875" style="896" customWidth="1"/>
    <col min="7685" max="7685" width="17.7109375" style="896" customWidth="1"/>
    <col min="7686" max="7937" width="12.42578125" style="896"/>
    <col min="7938" max="7938" width="11.7109375" style="896" customWidth="1"/>
    <col min="7939" max="7939" width="9.42578125" style="896" customWidth="1"/>
    <col min="7940" max="7940" width="9.85546875" style="896" customWidth="1"/>
    <col min="7941" max="7941" width="17.7109375" style="896" customWidth="1"/>
    <col min="7942" max="8193" width="12.42578125" style="896"/>
    <col min="8194" max="8194" width="11.7109375" style="896" customWidth="1"/>
    <col min="8195" max="8195" width="9.42578125" style="896" customWidth="1"/>
    <col min="8196" max="8196" width="9.85546875" style="896" customWidth="1"/>
    <col min="8197" max="8197" width="17.7109375" style="896" customWidth="1"/>
    <col min="8198" max="8449" width="12.42578125" style="896"/>
    <col min="8450" max="8450" width="11.7109375" style="896" customWidth="1"/>
    <col min="8451" max="8451" width="9.42578125" style="896" customWidth="1"/>
    <col min="8452" max="8452" width="9.85546875" style="896" customWidth="1"/>
    <col min="8453" max="8453" width="17.7109375" style="896" customWidth="1"/>
    <col min="8454" max="8705" width="12.42578125" style="896"/>
    <col min="8706" max="8706" width="11.7109375" style="896" customWidth="1"/>
    <col min="8707" max="8707" width="9.42578125" style="896" customWidth="1"/>
    <col min="8708" max="8708" width="9.85546875" style="896" customWidth="1"/>
    <col min="8709" max="8709" width="17.7109375" style="896" customWidth="1"/>
    <col min="8710" max="8961" width="12.42578125" style="896"/>
    <col min="8962" max="8962" width="11.7109375" style="896" customWidth="1"/>
    <col min="8963" max="8963" width="9.42578125" style="896" customWidth="1"/>
    <col min="8964" max="8964" width="9.85546875" style="896" customWidth="1"/>
    <col min="8965" max="8965" width="17.7109375" style="896" customWidth="1"/>
    <col min="8966" max="9217" width="12.42578125" style="896"/>
    <col min="9218" max="9218" width="11.7109375" style="896" customWidth="1"/>
    <col min="9219" max="9219" width="9.42578125" style="896" customWidth="1"/>
    <col min="9220" max="9220" width="9.85546875" style="896" customWidth="1"/>
    <col min="9221" max="9221" width="17.7109375" style="896" customWidth="1"/>
    <col min="9222" max="9473" width="12.42578125" style="896"/>
    <col min="9474" max="9474" width="11.7109375" style="896" customWidth="1"/>
    <col min="9475" max="9475" width="9.42578125" style="896" customWidth="1"/>
    <col min="9476" max="9476" width="9.85546875" style="896" customWidth="1"/>
    <col min="9477" max="9477" width="17.7109375" style="896" customWidth="1"/>
    <col min="9478" max="9729" width="12.42578125" style="896"/>
    <col min="9730" max="9730" width="11.7109375" style="896" customWidth="1"/>
    <col min="9731" max="9731" width="9.42578125" style="896" customWidth="1"/>
    <col min="9732" max="9732" width="9.85546875" style="896" customWidth="1"/>
    <col min="9733" max="9733" width="17.7109375" style="896" customWidth="1"/>
    <col min="9734" max="9985" width="12.42578125" style="896"/>
    <col min="9986" max="9986" width="11.7109375" style="896" customWidth="1"/>
    <col min="9987" max="9987" width="9.42578125" style="896" customWidth="1"/>
    <col min="9988" max="9988" width="9.85546875" style="896" customWidth="1"/>
    <col min="9989" max="9989" width="17.7109375" style="896" customWidth="1"/>
    <col min="9990" max="10241" width="12.42578125" style="896"/>
    <col min="10242" max="10242" width="11.7109375" style="896" customWidth="1"/>
    <col min="10243" max="10243" width="9.42578125" style="896" customWidth="1"/>
    <col min="10244" max="10244" width="9.85546875" style="896" customWidth="1"/>
    <col min="10245" max="10245" width="17.7109375" style="896" customWidth="1"/>
    <col min="10246" max="10497" width="12.42578125" style="896"/>
    <col min="10498" max="10498" width="11.7109375" style="896" customWidth="1"/>
    <col min="10499" max="10499" width="9.42578125" style="896" customWidth="1"/>
    <col min="10500" max="10500" width="9.85546875" style="896" customWidth="1"/>
    <col min="10501" max="10501" width="17.7109375" style="896" customWidth="1"/>
    <col min="10502" max="10753" width="12.42578125" style="896"/>
    <col min="10754" max="10754" width="11.7109375" style="896" customWidth="1"/>
    <col min="10755" max="10755" width="9.42578125" style="896" customWidth="1"/>
    <col min="10756" max="10756" width="9.85546875" style="896" customWidth="1"/>
    <col min="10757" max="10757" width="17.7109375" style="896" customWidth="1"/>
    <col min="10758" max="11009" width="12.42578125" style="896"/>
    <col min="11010" max="11010" width="11.7109375" style="896" customWidth="1"/>
    <col min="11011" max="11011" width="9.42578125" style="896" customWidth="1"/>
    <col min="11012" max="11012" width="9.85546875" style="896" customWidth="1"/>
    <col min="11013" max="11013" width="17.7109375" style="896" customWidth="1"/>
    <col min="11014" max="11265" width="12.42578125" style="896"/>
    <col min="11266" max="11266" width="11.7109375" style="896" customWidth="1"/>
    <col min="11267" max="11267" width="9.42578125" style="896" customWidth="1"/>
    <col min="11268" max="11268" width="9.85546875" style="896" customWidth="1"/>
    <col min="11269" max="11269" width="17.7109375" style="896" customWidth="1"/>
    <col min="11270" max="11521" width="12.42578125" style="896"/>
    <col min="11522" max="11522" width="11.7109375" style="896" customWidth="1"/>
    <col min="11523" max="11523" width="9.42578125" style="896" customWidth="1"/>
    <col min="11524" max="11524" width="9.85546875" style="896" customWidth="1"/>
    <col min="11525" max="11525" width="17.7109375" style="896" customWidth="1"/>
    <col min="11526" max="11777" width="12.42578125" style="896"/>
    <col min="11778" max="11778" width="11.7109375" style="896" customWidth="1"/>
    <col min="11779" max="11779" width="9.42578125" style="896" customWidth="1"/>
    <col min="11780" max="11780" width="9.85546875" style="896" customWidth="1"/>
    <col min="11781" max="11781" width="17.7109375" style="896" customWidth="1"/>
    <col min="11782" max="12033" width="12.42578125" style="896"/>
    <col min="12034" max="12034" width="11.7109375" style="896" customWidth="1"/>
    <col min="12035" max="12035" width="9.42578125" style="896" customWidth="1"/>
    <col min="12036" max="12036" width="9.85546875" style="896" customWidth="1"/>
    <col min="12037" max="12037" width="17.7109375" style="896" customWidth="1"/>
    <col min="12038" max="12289" width="12.42578125" style="896"/>
    <col min="12290" max="12290" width="11.7109375" style="896" customWidth="1"/>
    <col min="12291" max="12291" width="9.42578125" style="896" customWidth="1"/>
    <col min="12292" max="12292" width="9.85546875" style="896" customWidth="1"/>
    <col min="12293" max="12293" width="17.7109375" style="896" customWidth="1"/>
    <col min="12294" max="12545" width="12.42578125" style="896"/>
    <col min="12546" max="12546" width="11.7109375" style="896" customWidth="1"/>
    <col min="12547" max="12547" width="9.42578125" style="896" customWidth="1"/>
    <col min="12548" max="12548" width="9.85546875" style="896" customWidth="1"/>
    <col min="12549" max="12549" width="17.7109375" style="896" customWidth="1"/>
    <col min="12550" max="12801" width="12.42578125" style="896"/>
    <col min="12802" max="12802" width="11.7109375" style="896" customWidth="1"/>
    <col min="12803" max="12803" width="9.42578125" style="896" customWidth="1"/>
    <col min="12804" max="12804" width="9.85546875" style="896" customWidth="1"/>
    <col min="12805" max="12805" width="17.7109375" style="896" customWidth="1"/>
    <col min="12806" max="13057" width="12.42578125" style="896"/>
    <col min="13058" max="13058" width="11.7109375" style="896" customWidth="1"/>
    <col min="13059" max="13059" width="9.42578125" style="896" customWidth="1"/>
    <col min="13060" max="13060" width="9.85546875" style="896" customWidth="1"/>
    <col min="13061" max="13061" width="17.7109375" style="896" customWidth="1"/>
    <col min="13062" max="13313" width="12.42578125" style="896"/>
    <col min="13314" max="13314" width="11.7109375" style="896" customWidth="1"/>
    <col min="13315" max="13315" width="9.42578125" style="896" customWidth="1"/>
    <col min="13316" max="13316" width="9.85546875" style="896" customWidth="1"/>
    <col min="13317" max="13317" width="17.7109375" style="896" customWidth="1"/>
    <col min="13318" max="13569" width="12.42578125" style="896"/>
    <col min="13570" max="13570" width="11.7109375" style="896" customWidth="1"/>
    <col min="13571" max="13571" width="9.42578125" style="896" customWidth="1"/>
    <col min="13572" max="13572" width="9.85546875" style="896" customWidth="1"/>
    <col min="13573" max="13573" width="17.7109375" style="896" customWidth="1"/>
    <col min="13574" max="13825" width="12.42578125" style="896"/>
    <col min="13826" max="13826" width="11.7109375" style="896" customWidth="1"/>
    <col min="13827" max="13827" width="9.42578125" style="896" customWidth="1"/>
    <col min="13828" max="13828" width="9.85546875" style="896" customWidth="1"/>
    <col min="13829" max="13829" width="17.7109375" style="896" customWidth="1"/>
    <col min="13830" max="14081" width="12.42578125" style="896"/>
    <col min="14082" max="14082" width="11.7109375" style="896" customWidth="1"/>
    <col min="14083" max="14083" width="9.42578125" style="896" customWidth="1"/>
    <col min="14084" max="14084" width="9.85546875" style="896" customWidth="1"/>
    <col min="14085" max="14085" width="17.7109375" style="896" customWidth="1"/>
    <col min="14086" max="14337" width="12.42578125" style="896"/>
    <col min="14338" max="14338" width="11.7109375" style="896" customWidth="1"/>
    <col min="14339" max="14339" width="9.42578125" style="896" customWidth="1"/>
    <col min="14340" max="14340" width="9.85546875" style="896" customWidth="1"/>
    <col min="14341" max="14341" width="17.7109375" style="896" customWidth="1"/>
    <col min="14342" max="14593" width="12.42578125" style="896"/>
    <col min="14594" max="14594" width="11.7109375" style="896" customWidth="1"/>
    <col min="14595" max="14595" width="9.42578125" style="896" customWidth="1"/>
    <col min="14596" max="14596" width="9.85546875" style="896" customWidth="1"/>
    <col min="14597" max="14597" width="17.7109375" style="896" customWidth="1"/>
    <col min="14598" max="14849" width="12.42578125" style="896"/>
    <col min="14850" max="14850" width="11.7109375" style="896" customWidth="1"/>
    <col min="14851" max="14851" width="9.42578125" style="896" customWidth="1"/>
    <col min="14852" max="14852" width="9.85546875" style="896" customWidth="1"/>
    <col min="14853" max="14853" width="17.7109375" style="896" customWidth="1"/>
    <col min="14854" max="15105" width="12.42578125" style="896"/>
    <col min="15106" max="15106" width="11.7109375" style="896" customWidth="1"/>
    <col min="15107" max="15107" width="9.42578125" style="896" customWidth="1"/>
    <col min="15108" max="15108" width="9.85546875" style="896" customWidth="1"/>
    <col min="15109" max="15109" width="17.7109375" style="896" customWidth="1"/>
    <col min="15110" max="15361" width="12.42578125" style="896"/>
    <col min="15362" max="15362" width="11.7109375" style="896" customWidth="1"/>
    <col min="15363" max="15363" width="9.42578125" style="896" customWidth="1"/>
    <col min="15364" max="15364" width="9.85546875" style="896" customWidth="1"/>
    <col min="15365" max="15365" width="17.7109375" style="896" customWidth="1"/>
    <col min="15366" max="15617" width="12.42578125" style="896"/>
    <col min="15618" max="15618" width="11.7109375" style="896" customWidth="1"/>
    <col min="15619" max="15619" width="9.42578125" style="896" customWidth="1"/>
    <col min="15620" max="15620" width="9.85546875" style="896" customWidth="1"/>
    <col min="15621" max="15621" width="17.7109375" style="896" customWidth="1"/>
    <col min="15622" max="15873" width="12.42578125" style="896"/>
    <col min="15874" max="15874" width="11.7109375" style="896" customWidth="1"/>
    <col min="15875" max="15875" width="9.42578125" style="896" customWidth="1"/>
    <col min="15876" max="15876" width="9.85546875" style="896" customWidth="1"/>
    <col min="15877" max="15877" width="17.7109375" style="896" customWidth="1"/>
    <col min="15878" max="16129" width="12.42578125" style="896"/>
    <col min="16130" max="16130" width="11.7109375" style="896" customWidth="1"/>
    <col min="16131" max="16131" width="9.42578125" style="896" customWidth="1"/>
    <col min="16132" max="16132" width="9.85546875" style="896" customWidth="1"/>
    <col min="16133" max="16133" width="17.7109375" style="896" customWidth="1"/>
    <col min="16134" max="16384" width="12.42578125" style="896"/>
  </cols>
  <sheetData>
    <row r="1" spans="1:5" ht="49.5" customHeight="1">
      <c r="A1" s="1240" t="s">
        <v>970</v>
      </c>
      <c r="B1" s="1240"/>
      <c r="C1" s="1240"/>
      <c r="D1" s="1240"/>
      <c r="E1" s="1240"/>
    </row>
    <row r="2" spans="1:5" s="899" customFormat="1" ht="32.25" customHeight="1">
      <c r="A2" s="897"/>
      <c r="B2" s="898" t="s">
        <v>179</v>
      </c>
      <c r="C2" s="898" t="s">
        <v>147</v>
      </c>
      <c r="D2" s="898" t="s">
        <v>173</v>
      </c>
      <c r="E2" s="898" t="s">
        <v>140</v>
      </c>
    </row>
    <row r="3" spans="1:5">
      <c r="A3" s="900" t="s">
        <v>102</v>
      </c>
      <c r="B3" s="901">
        <v>0.23799999999999999</v>
      </c>
      <c r="C3" s="901">
        <v>0.19600000000000001</v>
      </c>
      <c r="D3" s="901">
        <v>9.2999999999999999E-2</v>
      </c>
      <c r="E3" s="901">
        <v>8.7999999999999995E-2</v>
      </c>
    </row>
    <row r="4" spans="1:5">
      <c r="A4" s="902" t="s">
        <v>103</v>
      </c>
      <c r="B4" s="901">
        <v>0.20399999999999999</v>
      </c>
      <c r="C4" s="901">
        <v>0.186</v>
      </c>
      <c r="D4" s="901">
        <v>8.2000000000000003E-2</v>
      </c>
      <c r="E4" s="901">
        <v>7.4999999999999997E-2</v>
      </c>
    </row>
    <row r="5" spans="1:5">
      <c r="A5" s="902" t="s">
        <v>86</v>
      </c>
      <c r="B5" s="901">
        <v>0.14799999999999999</v>
      </c>
      <c r="C5" s="901">
        <v>0.156</v>
      </c>
      <c r="D5" s="901">
        <v>6.7000000000000004E-2</v>
      </c>
      <c r="E5" s="901">
        <v>5.6000000000000001E-2</v>
      </c>
    </row>
    <row r="6" spans="1:5">
      <c r="A6" s="902" t="s">
        <v>104</v>
      </c>
      <c r="B6" s="901">
        <v>0.127</v>
      </c>
      <c r="C6" s="901">
        <v>0.126</v>
      </c>
      <c r="D6" s="901">
        <v>0.06</v>
      </c>
      <c r="E6" s="901">
        <v>4.9000000000000002E-2</v>
      </c>
    </row>
    <row r="7" spans="1:5">
      <c r="A7" s="902" t="s">
        <v>105</v>
      </c>
      <c r="B7" s="901">
        <v>0.13700000000000001</v>
      </c>
      <c r="C7" s="901">
        <v>0.13600000000000001</v>
      </c>
      <c r="D7" s="901">
        <v>6.2E-2</v>
      </c>
      <c r="E7" s="901">
        <v>5.0999999999999997E-2</v>
      </c>
    </row>
    <row r="8" spans="1:5">
      <c r="A8" s="902" t="s">
        <v>106</v>
      </c>
      <c r="B8" s="901">
        <v>0.13600000000000001</v>
      </c>
      <c r="C8" s="901">
        <v>0.126</v>
      </c>
      <c r="D8" s="901">
        <v>5.8000000000000003E-2</v>
      </c>
      <c r="E8" s="901">
        <v>4.8000000000000001E-2</v>
      </c>
    </row>
    <row r="9" spans="1:5">
      <c r="A9" s="902" t="s">
        <v>107</v>
      </c>
      <c r="B9" s="901">
        <v>0.126</v>
      </c>
      <c r="C9" s="901">
        <v>0.11600000000000001</v>
      </c>
      <c r="D9" s="901">
        <v>5.5E-2</v>
      </c>
      <c r="E9" s="901">
        <v>4.3999999999999997E-2</v>
      </c>
    </row>
    <row r="10" spans="1:5">
      <c r="A10" s="902" t="s">
        <v>48</v>
      </c>
      <c r="B10" s="901">
        <v>0.127</v>
      </c>
      <c r="C10" s="901">
        <v>0.11799999999999999</v>
      </c>
      <c r="D10" s="901">
        <v>5.0999999999999997E-2</v>
      </c>
      <c r="E10" s="901">
        <v>4.4999999999999998E-2</v>
      </c>
    </row>
    <row r="11" spans="1:5">
      <c r="A11" s="903" t="s">
        <v>108</v>
      </c>
      <c r="B11" s="901">
        <v>0.153</v>
      </c>
      <c r="C11" s="901">
        <v>0.13500000000000001</v>
      </c>
      <c r="D11" s="901">
        <v>5.2999999999999999E-2</v>
      </c>
      <c r="E11" s="901">
        <v>4.2000000000000003E-2</v>
      </c>
    </row>
    <row r="12" spans="1:5">
      <c r="A12" s="902" t="s">
        <v>109</v>
      </c>
      <c r="B12" s="901">
        <v>0.16600000000000001</v>
      </c>
      <c r="C12" s="901">
        <v>0.13900000000000001</v>
      </c>
      <c r="D12" s="901">
        <v>0.05</v>
      </c>
      <c r="E12" s="901">
        <v>4.2000000000000003E-2</v>
      </c>
    </row>
    <row r="13" spans="1:5">
      <c r="A13" s="902" t="s">
        <v>110</v>
      </c>
      <c r="B13" s="901">
        <v>0.17699999999999999</v>
      </c>
      <c r="C13" s="901">
        <v>0.158</v>
      </c>
      <c r="D13" s="901">
        <v>5.8000000000000003E-2</v>
      </c>
      <c r="E13" s="901">
        <v>4.9000000000000002E-2</v>
      </c>
    </row>
    <row r="14" spans="1:5">
      <c r="A14" s="902" t="s">
        <v>111</v>
      </c>
      <c r="B14" s="901">
        <v>0.193</v>
      </c>
      <c r="C14" s="901">
        <v>0.16700000000000001</v>
      </c>
      <c r="D14" s="901">
        <v>7.4999999999999997E-2</v>
      </c>
      <c r="E14" s="901">
        <v>6.9000000000000006E-2</v>
      </c>
    </row>
    <row r="15" spans="1:5">
      <c r="A15" s="902" t="s">
        <v>49</v>
      </c>
      <c r="B15" s="901">
        <v>0.222</v>
      </c>
      <c r="C15" s="901">
        <v>0.183</v>
      </c>
      <c r="D15" s="901">
        <v>7.8E-2</v>
      </c>
      <c r="E15" s="901">
        <v>7.3999999999999996E-2</v>
      </c>
    </row>
    <row r="16" spans="1:5">
      <c r="A16" s="903" t="s">
        <v>112</v>
      </c>
      <c r="B16" s="901">
        <v>0.254</v>
      </c>
      <c r="C16" s="901">
        <v>0.217</v>
      </c>
      <c r="D16" s="901">
        <v>8.5999999999999993E-2</v>
      </c>
      <c r="E16" s="901">
        <v>0.08</v>
      </c>
    </row>
    <row r="17" spans="1:5">
      <c r="A17" s="902" t="s">
        <v>113</v>
      </c>
      <c r="B17" s="901">
        <v>0.23599999999999999</v>
      </c>
      <c r="C17" s="901">
        <v>0.23100000000000001</v>
      </c>
      <c r="D17" s="901">
        <v>9.1999999999999998E-2</v>
      </c>
      <c r="E17" s="901">
        <v>7.5999999999999998E-2</v>
      </c>
    </row>
    <row r="18" spans="1:5">
      <c r="A18" s="902" t="s">
        <v>114</v>
      </c>
      <c r="B18" s="901">
        <v>0.224</v>
      </c>
      <c r="C18" s="901">
        <v>0.248</v>
      </c>
      <c r="D18" s="901">
        <v>0.10299999999999999</v>
      </c>
      <c r="E18" s="901">
        <v>8.2000000000000003E-2</v>
      </c>
    </row>
    <row r="19" spans="1:5">
      <c r="A19" s="904" t="s">
        <v>115</v>
      </c>
      <c r="B19" s="905">
        <v>0.182</v>
      </c>
      <c r="C19" s="905">
        <v>0.22900000000000001</v>
      </c>
      <c r="D19" s="905">
        <v>9.0999999999999998E-2</v>
      </c>
      <c r="E19" s="905">
        <v>6.9000000000000006E-2</v>
      </c>
    </row>
    <row r="21" spans="1:5" ht="87.75" customHeight="1">
      <c r="A21" s="1241" t="s">
        <v>971</v>
      </c>
      <c r="B21" s="1241"/>
      <c r="C21" s="1241"/>
      <c r="D21" s="1241"/>
      <c r="E21" s="1241"/>
    </row>
    <row r="22" spans="1:5">
      <c r="A22" s="906"/>
      <c r="B22" s="907"/>
    </row>
    <row r="23" spans="1:5" ht="28.5" customHeight="1">
      <c r="A23" s="1241" t="s">
        <v>972</v>
      </c>
      <c r="B23" s="1241"/>
      <c r="C23" s="1241"/>
      <c r="D23" s="1241"/>
      <c r="E23" s="1241"/>
    </row>
    <row r="24" spans="1:5">
      <c r="A24" s="906"/>
      <c r="B24" s="907"/>
    </row>
    <row r="25" spans="1:5">
      <c r="A25" s="60" t="s">
        <v>973</v>
      </c>
      <c r="B25" s="907"/>
    </row>
    <row r="26" spans="1:5">
      <c r="B26" s="907"/>
    </row>
    <row r="27" spans="1:5">
      <c r="A27" s="906"/>
      <c r="B27" s="907"/>
    </row>
  </sheetData>
  <mergeCells count="3">
    <mergeCell ref="A1:E1"/>
    <mergeCell ref="A21:E21"/>
    <mergeCell ref="A23:E23"/>
  </mergeCells>
  <pageMargins left="0.75" right="0.75" top="1" bottom="1" header="0.5" footer="0.5"/>
  <pageSetup orientation="portrait" horizontalDpi="4294967292" verticalDpi="429496729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1F3DE-4147-4621-B84B-0E45D15853CB}">
  <sheetPr>
    <tabColor rgb="FFC00000"/>
  </sheetPr>
  <dimension ref="A1:J28"/>
  <sheetViews>
    <sheetView zoomScaleNormal="100" workbookViewId="0">
      <selection activeCell="M15" sqref="M15"/>
    </sheetView>
  </sheetViews>
  <sheetFormatPr defaultColWidth="12.42578125" defaultRowHeight="12.75"/>
  <cols>
    <col min="1" max="1" width="20" style="908" customWidth="1"/>
    <col min="2" max="2" width="15.5703125" style="908" customWidth="1"/>
    <col min="3" max="3" width="12.42578125" style="908"/>
    <col min="4" max="4" width="11.85546875" style="908" customWidth="1"/>
    <col min="5" max="5" width="30.140625" style="908" customWidth="1"/>
    <col min="6" max="6" width="12.42578125" style="908"/>
    <col min="7" max="7" width="12.7109375" style="908" customWidth="1"/>
    <col min="8" max="9" width="12.42578125" style="908"/>
    <col min="10" max="10" width="10" style="908" customWidth="1"/>
    <col min="11" max="256" width="12.42578125" style="908"/>
    <col min="257" max="257" width="20" style="908" customWidth="1"/>
    <col min="258" max="258" width="15.5703125" style="908" customWidth="1"/>
    <col min="259" max="259" width="12.42578125" style="908"/>
    <col min="260" max="260" width="11.85546875" style="908" customWidth="1"/>
    <col min="261" max="261" width="30.140625" style="908" customWidth="1"/>
    <col min="262" max="262" width="12.42578125" style="908"/>
    <col min="263" max="263" width="12.7109375" style="908" customWidth="1"/>
    <col min="264" max="265" width="12.42578125" style="908"/>
    <col min="266" max="266" width="10" style="908" customWidth="1"/>
    <col min="267" max="512" width="12.42578125" style="908"/>
    <col min="513" max="513" width="20" style="908" customWidth="1"/>
    <col min="514" max="514" width="15.5703125" style="908" customWidth="1"/>
    <col min="515" max="515" width="12.42578125" style="908"/>
    <col min="516" max="516" width="11.85546875" style="908" customWidth="1"/>
    <col min="517" max="517" width="30.140625" style="908" customWidth="1"/>
    <col min="518" max="518" width="12.42578125" style="908"/>
    <col min="519" max="519" width="12.7109375" style="908" customWidth="1"/>
    <col min="520" max="521" width="12.42578125" style="908"/>
    <col min="522" max="522" width="10" style="908" customWidth="1"/>
    <col min="523" max="768" width="12.42578125" style="908"/>
    <col min="769" max="769" width="20" style="908" customWidth="1"/>
    <col min="770" max="770" width="15.5703125" style="908" customWidth="1"/>
    <col min="771" max="771" width="12.42578125" style="908"/>
    <col min="772" max="772" width="11.85546875" style="908" customWidth="1"/>
    <col min="773" max="773" width="30.140625" style="908" customWidth="1"/>
    <col min="774" max="774" width="12.42578125" style="908"/>
    <col min="775" max="775" width="12.7109375" style="908" customWidth="1"/>
    <col min="776" max="777" width="12.42578125" style="908"/>
    <col min="778" max="778" width="10" style="908" customWidth="1"/>
    <col min="779" max="1024" width="12.42578125" style="908"/>
    <col min="1025" max="1025" width="20" style="908" customWidth="1"/>
    <col min="1026" max="1026" width="15.5703125" style="908" customWidth="1"/>
    <col min="1027" max="1027" width="12.42578125" style="908"/>
    <col min="1028" max="1028" width="11.85546875" style="908" customWidth="1"/>
    <col min="1029" max="1029" width="30.140625" style="908" customWidth="1"/>
    <col min="1030" max="1030" width="12.42578125" style="908"/>
    <col min="1031" max="1031" width="12.7109375" style="908" customWidth="1"/>
    <col min="1032" max="1033" width="12.42578125" style="908"/>
    <col min="1034" max="1034" width="10" style="908" customWidth="1"/>
    <col min="1035" max="1280" width="12.42578125" style="908"/>
    <col min="1281" max="1281" width="20" style="908" customWidth="1"/>
    <col min="1282" max="1282" width="15.5703125" style="908" customWidth="1"/>
    <col min="1283" max="1283" width="12.42578125" style="908"/>
    <col min="1284" max="1284" width="11.85546875" style="908" customWidth="1"/>
    <col min="1285" max="1285" width="30.140625" style="908" customWidth="1"/>
    <col min="1286" max="1286" width="12.42578125" style="908"/>
    <col min="1287" max="1287" width="12.7109375" style="908" customWidth="1"/>
    <col min="1288" max="1289" width="12.42578125" style="908"/>
    <col min="1290" max="1290" width="10" style="908" customWidth="1"/>
    <col min="1291" max="1536" width="12.42578125" style="908"/>
    <col min="1537" max="1537" width="20" style="908" customWidth="1"/>
    <col min="1538" max="1538" width="15.5703125" style="908" customWidth="1"/>
    <col min="1539" max="1539" width="12.42578125" style="908"/>
    <col min="1540" max="1540" width="11.85546875" style="908" customWidth="1"/>
    <col min="1541" max="1541" width="30.140625" style="908" customWidth="1"/>
    <col min="1542" max="1542" width="12.42578125" style="908"/>
    <col min="1543" max="1543" width="12.7109375" style="908" customWidth="1"/>
    <col min="1544" max="1545" width="12.42578125" style="908"/>
    <col min="1546" max="1546" width="10" style="908" customWidth="1"/>
    <col min="1547" max="1792" width="12.42578125" style="908"/>
    <col min="1793" max="1793" width="20" style="908" customWidth="1"/>
    <col min="1794" max="1794" width="15.5703125" style="908" customWidth="1"/>
    <col min="1795" max="1795" width="12.42578125" style="908"/>
    <col min="1796" max="1796" width="11.85546875" style="908" customWidth="1"/>
    <col min="1797" max="1797" width="30.140625" style="908" customWidth="1"/>
    <col min="1798" max="1798" width="12.42578125" style="908"/>
    <col min="1799" max="1799" width="12.7109375" style="908" customWidth="1"/>
    <col min="1800" max="1801" width="12.42578125" style="908"/>
    <col min="1802" max="1802" width="10" style="908" customWidth="1"/>
    <col min="1803" max="2048" width="12.42578125" style="908"/>
    <col min="2049" max="2049" width="20" style="908" customWidth="1"/>
    <col min="2050" max="2050" width="15.5703125" style="908" customWidth="1"/>
    <col min="2051" max="2051" width="12.42578125" style="908"/>
    <col min="2052" max="2052" width="11.85546875" style="908" customWidth="1"/>
    <col min="2053" max="2053" width="30.140625" style="908" customWidth="1"/>
    <col min="2054" max="2054" width="12.42578125" style="908"/>
    <col min="2055" max="2055" width="12.7109375" style="908" customWidth="1"/>
    <col min="2056" max="2057" width="12.42578125" style="908"/>
    <col min="2058" max="2058" width="10" style="908" customWidth="1"/>
    <col min="2059" max="2304" width="12.42578125" style="908"/>
    <col min="2305" max="2305" width="20" style="908" customWidth="1"/>
    <col min="2306" max="2306" width="15.5703125" style="908" customWidth="1"/>
    <col min="2307" max="2307" width="12.42578125" style="908"/>
    <col min="2308" max="2308" width="11.85546875" style="908" customWidth="1"/>
    <col min="2309" max="2309" width="30.140625" style="908" customWidth="1"/>
    <col min="2310" max="2310" width="12.42578125" style="908"/>
    <col min="2311" max="2311" width="12.7109375" style="908" customWidth="1"/>
    <col min="2312" max="2313" width="12.42578125" style="908"/>
    <col min="2314" max="2314" width="10" style="908" customWidth="1"/>
    <col min="2315" max="2560" width="12.42578125" style="908"/>
    <col min="2561" max="2561" width="20" style="908" customWidth="1"/>
    <col min="2562" max="2562" width="15.5703125" style="908" customWidth="1"/>
    <col min="2563" max="2563" width="12.42578125" style="908"/>
    <col min="2564" max="2564" width="11.85546875" style="908" customWidth="1"/>
    <col min="2565" max="2565" width="30.140625" style="908" customWidth="1"/>
    <col min="2566" max="2566" width="12.42578125" style="908"/>
    <col min="2567" max="2567" width="12.7109375" style="908" customWidth="1"/>
    <col min="2568" max="2569" width="12.42578125" style="908"/>
    <col min="2570" max="2570" width="10" style="908" customWidth="1"/>
    <col min="2571" max="2816" width="12.42578125" style="908"/>
    <col min="2817" max="2817" width="20" style="908" customWidth="1"/>
    <col min="2818" max="2818" width="15.5703125" style="908" customWidth="1"/>
    <col min="2819" max="2819" width="12.42578125" style="908"/>
    <col min="2820" max="2820" width="11.85546875" style="908" customWidth="1"/>
    <col min="2821" max="2821" width="30.140625" style="908" customWidth="1"/>
    <col min="2822" max="2822" width="12.42578125" style="908"/>
    <col min="2823" max="2823" width="12.7109375" style="908" customWidth="1"/>
    <col min="2824" max="2825" width="12.42578125" style="908"/>
    <col min="2826" max="2826" width="10" style="908" customWidth="1"/>
    <col min="2827" max="3072" width="12.42578125" style="908"/>
    <col min="3073" max="3073" width="20" style="908" customWidth="1"/>
    <col min="3074" max="3074" width="15.5703125" style="908" customWidth="1"/>
    <col min="3075" max="3075" width="12.42578125" style="908"/>
    <col min="3076" max="3076" width="11.85546875" style="908" customWidth="1"/>
    <col min="3077" max="3077" width="30.140625" style="908" customWidth="1"/>
    <col min="3078" max="3078" width="12.42578125" style="908"/>
    <col min="3079" max="3079" width="12.7109375" style="908" customWidth="1"/>
    <col min="3080" max="3081" width="12.42578125" style="908"/>
    <col min="3082" max="3082" width="10" style="908" customWidth="1"/>
    <col min="3083" max="3328" width="12.42578125" style="908"/>
    <col min="3329" max="3329" width="20" style="908" customWidth="1"/>
    <col min="3330" max="3330" width="15.5703125" style="908" customWidth="1"/>
    <col min="3331" max="3331" width="12.42578125" style="908"/>
    <col min="3332" max="3332" width="11.85546875" style="908" customWidth="1"/>
    <col min="3333" max="3333" width="30.140625" style="908" customWidth="1"/>
    <col min="3334" max="3334" width="12.42578125" style="908"/>
    <col min="3335" max="3335" width="12.7109375" style="908" customWidth="1"/>
    <col min="3336" max="3337" width="12.42578125" style="908"/>
    <col min="3338" max="3338" width="10" style="908" customWidth="1"/>
    <col min="3339" max="3584" width="12.42578125" style="908"/>
    <col min="3585" max="3585" width="20" style="908" customWidth="1"/>
    <col min="3586" max="3586" width="15.5703125" style="908" customWidth="1"/>
    <col min="3587" max="3587" width="12.42578125" style="908"/>
    <col min="3588" max="3588" width="11.85546875" style="908" customWidth="1"/>
    <col min="3589" max="3589" width="30.140625" style="908" customWidth="1"/>
    <col min="3590" max="3590" width="12.42578125" style="908"/>
    <col min="3591" max="3591" width="12.7109375" style="908" customWidth="1"/>
    <col min="3592" max="3593" width="12.42578125" style="908"/>
    <col min="3594" max="3594" width="10" style="908" customWidth="1"/>
    <col min="3595" max="3840" width="12.42578125" style="908"/>
    <col min="3841" max="3841" width="20" style="908" customWidth="1"/>
    <col min="3842" max="3842" width="15.5703125" style="908" customWidth="1"/>
    <col min="3843" max="3843" width="12.42578125" style="908"/>
    <col min="3844" max="3844" width="11.85546875" style="908" customWidth="1"/>
    <col min="3845" max="3845" width="30.140625" style="908" customWidth="1"/>
    <col min="3846" max="3846" width="12.42578125" style="908"/>
    <col min="3847" max="3847" width="12.7109375" style="908" customWidth="1"/>
    <col min="3848" max="3849" width="12.42578125" style="908"/>
    <col min="3850" max="3850" width="10" style="908" customWidth="1"/>
    <col min="3851" max="4096" width="12.42578125" style="908"/>
    <col min="4097" max="4097" width="20" style="908" customWidth="1"/>
    <col min="4098" max="4098" width="15.5703125" style="908" customWidth="1"/>
    <col min="4099" max="4099" width="12.42578125" style="908"/>
    <col min="4100" max="4100" width="11.85546875" style="908" customWidth="1"/>
    <col min="4101" max="4101" width="30.140625" style="908" customWidth="1"/>
    <col min="4102" max="4102" width="12.42578125" style="908"/>
    <col min="4103" max="4103" width="12.7109375" style="908" customWidth="1"/>
    <col min="4104" max="4105" width="12.42578125" style="908"/>
    <col min="4106" max="4106" width="10" style="908" customWidth="1"/>
    <col min="4107" max="4352" width="12.42578125" style="908"/>
    <col min="4353" max="4353" width="20" style="908" customWidth="1"/>
    <col min="4354" max="4354" width="15.5703125" style="908" customWidth="1"/>
    <col min="4355" max="4355" width="12.42578125" style="908"/>
    <col min="4356" max="4356" width="11.85546875" style="908" customWidth="1"/>
    <col min="4357" max="4357" width="30.140625" style="908" customWidth="1"/>
    <col min="4358" max="4358" width="12.42578125" style="908"/>
    <col min="4359" max="4359" width="12.7109375" style="908" customWidth="1"/>
    <col min="4360" max="4361" width="12.42578125" style="908"/>
    <col min="4362" max="4362" width="10" style="908" customWidth="1"/>
    <col min="4363" max="4608" width="12.42578125" style="908"/>
    <col min="4609" max="4609" width="20" style="908" customWidth="1"/>
    <col min="4610" max="4610" width="15.5703125" style="908" customWidth="1"/>
    <col min="4611" max="4611" width="12.42578125" style="908"/>
    <col min="4612" max="4612" width="11.85546875" style="908" customWidth="1"/>
    <col min="4613" max="4613" width="30.140625" style="908" customWidth="1"/>
    <col min="4614" max="4614" width="12.42578125" style="908"/>
    <col min="4615" max="4615" width="12.7109375" style="908" customWidth="1"/>
    <col min="4616" max="4617" width="12.42578125" style="908"/>
    <col min="4618" max="4618" width="10" style="908" customWidth="1"/>
    <col min="4619" max="4864" width="12.42578125" style="908"/>
    <col min="4865" max="4865" width="20" style="908" customWidth="1"/>
    <col min="4866" max="4866" width="15.5703125" style="908" customWidth="1"/>
    <col min="4867" max="4867" width="12.42578125" style="908"/>
    <col min="4868" max="4868" width="11.85546875" style="908" customWidth="1"/>
    <col min="4869" max="4869" width="30.140625" style="908" customWidth="1"/>
    <col min="4870" max="4870" width="12.42578125" style="908"/>
    <col min="4871" max="4871" width="12.7109375" style="908" customWidth="1"/>
    <col min="4872" max="4873" width="12.42578125" style="908"/>
    <col min="4874" max="4874" width="10" style="908" customWidth="1"/>
    <col min="4875" max="5120" width="12.42578125" style="908"/>
    <col min="5121" max="5121" width="20" style="908" customWidth="1"/>
    <col min="5122" max="5122" width="15.5703125" style="908" customWidth="1"/>
    <col min="5123" max="5123" width="12.42578125" style="908"/>
    <col min="5124" max="5124" width="11.85546875" style="908" customWidth="1"/>
    <col min="5125" max="5125" width="30.140625" style="908" customWidth="1"/>
    <col min="5126" max="5126" width="12.42578125" style="908"/>
    <col min="5127" max="5127" width="12.7109375" style="908" customWidth="1"/>
    <col min="5128" max="5129" width="12.42578125" style="908"/>
    <col min="5130" max="5130" width="10" style="908" customWidth="1"/>
    <col min="5131" max="5376" width="12.42578125" style="908"/>
    <col min="5377" max="5377" width="20" style="908" customWidth="1"/>
    <col min="5378" max="5378" width="15.5703125" style="908" customWidth="1"/>
    <col min="5379" max="5379" width="12.42578125" style="908"/>
    <col min="5380" max="5380" width="11.85546875" style="908" customWidth="1"/>
    <col min="5381" max="5381" width="30.140625" style="908" customWidth="1"/>
    <col min="5382" max="5382" width="12.42578125" style="908"/>
    <col min="5383" max="5383" width="12.7109375" style="908" customWidth="1"/>
    <col min="5384" max="5385" width="12.42578125" style="908"/>
    <col min="5386" max="5386" width="10" style="908" customWidth="1"/>
    <col min="5387" max="5632" width="12.42578125" style="908"/>
    <col min="5633" max="5633" width="20" style="908" customWidth="1"/>
    <col min="5634" max="5634" width="15.5703125" style="908" customWidth="1"/>
    <col min="5635" max="5635" width="12.42578125" style="908"/>
    <col min="5636" max="5636" width="11.85546875" style="908" customWidth="1"/>
    <col min="5637" max="5637" width="30.140625" style="908" customWidth="1"/>
    <col min="5638" max="5638" width="12.42578125" style="908"/>
    <col min="5639" max="5639" width="12.7109375" style="908" customWidth="1"/>
    <col min="5640" max="5641" width="12.42578125" style="908"/>
    <col min="5642" max="5642" width="10" style="908" customWidth="1"/>
    <col min="5643" max="5888" width="12.42578125" style="908"/>
    <col min="5889" max="5889" width="20" style="908" customWidth="1"/>
    <col min="5890" max="5890" width="15.5703125" style="908" customWidth="1"/>
    <col min="5891" max="5891" width="12.42578125" style="908"/>
    <col min="5892" max="5892" width="11.85546875" style="908" customWidth="1"/>
    <col min="5893" max="5893" width="30.140625" style="908" customWidth="1"/>
    <col min="5894" max="5894" width="12.42578125" style="908"/>
    <col min="5895" max="5895" width="12.7109375" style="908" customWidth="1"/>
    <col min="5896" max="5897" width="12.42578125" style="908"/>
    <col min="5898" max="5898" width="10" style="908" customWidth="1"/>
    <col min="5899" max="6144" width="12.42578125" style="908"/>
    <col min="6145" max="6145" width="20" style="908" customWidth="1"/>
    <col min="6146" max="6146" width="15.5703125" style="908" customWidth="1"/>
    <col min="6147" max="6147" width="12.42578125" style="908"/>
    <col min="6148" max="6148" width="11.85546875" style="908" customWidth="1"/>
    <col min="6149" max="6149" width="30.140625" style="908" customWidth="1"/>
    <col min="6150" max="6150" width="12.42578125" style="908"/>
    <col min="6151" max="6151" width="12.7109375" style="908" customWidth="1"/>
    <col min="6152" max="6153" width="12.42578125" style="908"/>
    <col min="6154" max="6154" width="10" style="908" customWidth="1"/>
    <col min="6155" max="6400" width="12.42578125" style="908"/>
    <col min="6401" max="6401" width="20" style="908" customWidth="1"/>
    <col min="6402" max="6402" width="15.5703125" style="908" customWidth="1"/>
    <col min="6403" max="6403" width="12.42578125" style="908"/>
    <col min="6404" max="6404" width="11.85546875" style="908" customWidth="1"/>
    <col min="6405" max="6405" width="30.140625" style="908" customWidth="1"/>
    <col min="6406" max="6406" width="12.42578125" style="908"/>
    <col min="6407" max="6407" width="12.7109375" style="908" customWidth="1"/>
    <col min="6408" max="6409" width="12.42578125" style="908"/>
    <col min="6410" max="6410" width="10" style="908" customWidth="1"/>
    <col min="6411" max="6656" width="12.42578125" style="908"/>
    <col min="6657" max="6657" width="20" style="908" customWidth="1"/>
    <col min="6658" max="6658" width="15.5703125" style="908" customWidth="1"/>
    <col min="6659" max="6659" width="12.42578125" style="908"/>
    <col min="6660" max="6660" width="11.85546875" style="908" customWidth="1"/>
    <col min="6661" max="6661" width="30.140625" style="908" customWidth="1"/>
    <col min="6662" max="6662" width="12.42578125" style="908"/>
    <col min="6663" max="6663" width="12.7109375" style="908" customWidth="1"/>
    <col min="6664" max="6665" width="12.42578125" style="908"/>
    <col min="6666" max="6666" width="10" style="908" customWidth="1"/>
    <col min="6667" max="6912" width="12.42578125" style="908"/>
    <col min="6913" max="6913" width="20" style="908" customWidth="1"/>
    <col min="6914" max="6914" width="15.5703125" style="908" customWidth="1"/>
    <col min="6915" max="6915" width="12.42578125" style="908"/>
    <col min="6916" max="6916" width="11.85546875" style="908" customWidth="1"/>
    <col min="6917" max="6917" width="30.140625" style="908" customWidth="1"/>
    <col min="6918" max="6918" width="12.42578125" style="908"/>
    <col min="6919" max="6919" width="12.7109375" style="908" customWidth="1"/>
    <col min="6920" max="6921" width="12.42578125" style="908"/>
    <col min="6922" max="6922" width="10" style="908" customWidth="1"/>
    <col min="6923" max="7168" width="12.42578125" style="908"/>
    <col min="7169" max="7169" width="20" style="908" customWidth="1"/>
    <col min="7170" max="7170" width="15.5703125" style="908" customWidth="1"/>
    <col min="7171" max="7171" width="12.42578125" style="908"/>
    <col min="7172" max="7172" width="11.85546875" style="908" customWidth="1"/>
    <col min="7173" max="7173" width="30.140625" style="908" customWidth="1"/>
    <col min="7174" max="7174" width="12.42578125" style="908"/>
    <col min="7175" max="7175" width="12.7109375" style="908" customWidth="1"/>
    <col min="7176" max="7177" width="12.42578125" style="908"/>
    <col min="7178" max="7178" width="10" style="908" customWidth="1"/>
    <col min="7179" max="7424" width="12.42578125" style="908"/>
    <col min="7425" max="7425" width="20" style="908" customWidth="1"/>
    <col min="7426" max="7426" width="15.5703125" style="908" customWidth="1"/>
    <col min="7427" max="7427" width="12.42578125" style="908"/>
    <col min="7428" max="7428" width="11.85546875" style="908" customWidth="1"/>
    <col min="7429" max="7429" width="30.140625" style="908" customWidth="1"/>
    <col min="7430" max="7430" width="12.42578125" style="908"/>
    <col min="7431" max="7431" width="12.7109375" style="908" customWidth="1"/>
    <col min="7432" max="7433" width="12.42578125" style="908"/>
    <col min="7434" max="7434" width="10" style="908" customWidth="1"/>
    <col min="7435" max="7680" width="12.42578125" style="908"/>
    <col min="7681" max="7681" width="20" style="908" customWidth="1"/>
    <col min="7682" max="7682" width="15.5703125" style="908" customWidth="1"/>
    <col min="7683" max="7683" width="12.42578125" style="908"/>
    <col min="7684" max="7684" width="11.85546875" style="908" customWidth="1"/>
    <col min="7685" max="7685" width="30.140625" style="908" customWidth="1"/>
    <col min="7686" max="7686" width="12.42578125" style="908"/>
    <col min="7687" max="7687" width="12.7109375" style="908" customWidth="1"/>
    <col min="7688" max="7689" width="12.42578125" style="908"/>
    <col min="7690" max="7690" width="10" style="908" customWidth="1"/>
    <col min="7691" max="7936" width="12.42578125" style="908"/>
    <col min="7937" max="7937" width="20" style="908" customWidth="1"/>
    <col min="7938" max="7938" width="15.5703125" style="908" customWidth="1"/>
    <col min="7939" max="7939" width="12.42578125" style="908"/>
    <col min="7940" max="7940" width="11.85546875" style="908" customWidth="1"/>
    <col min="7941" max="7941" width="30.140625" style="908" customWidth="1"/>
    <col min="7942" max="7942" width="12.42578125" style="908"/>
    <col min="7943" max="7943" width="12.7109375" style="908" customWidth="1"/>
    <col min="7944" max="7945" width="12.42578125" style="908"/>
    <col min="7946" max="7946" width="10" style="908" customWidth="1"/>
    <col min="7947" max="8192" width="12.42578125" style="908"/>
    <col min="8193" max="8193" width="20" style="908" customWidth="1"/>
    <col min="8194" max="8194" width="15.5703125" style="908" customWidth="1"/>
    <col min="8195" max="8195" width="12.42578125" style="908"/>
    <col min="8196" max="8196" width="11.85546875" style="908" customWidth="1"/>
    <col min="8197" max="8197" width="30.140625" style="908" customWidth="1"/>
    <col min="8198" max="8198" width="12.42578125" style="908"/>
    <col min="8199" max="8199" width="12.7109375" style="908" customWidth="1"/>
    <col min="8200" max="8201" width="12.42578125" style="908"/>
    <col min="8202" max="8202" width="10" style="908" customWidth="1"/>
    <col min="8203" max="8448" width="12.42578125" style="908"/>
    <col min="8449" max="8449" width="20" style="908" customWidth="1"/>
    <col min="8450" max="8450" width="15.5703125" style="908" customWidth="1"/>
    <col min="8451" max="8451" width="12.42578125" style="908"/>
    <col min="8452" max="8452" width="11.85546875" style="908" customWidth="1"/>
    <col min="8453" max="8453" width="30.140625" style="908" customWidth="1"/>
    <col min="8454" max="8454" width="12.42578125" style="908"/>
    <col min="8455" max="8455" width="12.7109375" style="908" customWidth="1"/>
    <col min="8456" max="8457" width="12.42578125" style="908"/>
    <col min="8458" max="8458" width="10" style="908" customWidth="1"/>
    <col min="8459" max="8704" width="12.42578125" style="908"/>
    <col min="8705" max="8705" width="20" style="908" customWidth="1"/>
    <col min="8706" max="8706" width="15.5703125" style="908" customWidth="1"/>
    <col min="8707" max="8707" width="12.42578125" style="908"/>
    <col min="8708" max="8708" width="11.85546875" style="908" customWidth="1"/>
    <col min="8709" max="8709" width="30.140625" style="908" customWidth="1"/>
    <col min="8710" max="8710" width="12.42578125" style="908"/>
    <col min="8711" max="8711" width="12.7109375" style="908" customWidth="1"/>
    <col min="8712" max="8713" width="12.42578125" style="908"/>
    <col min="8714" max="8714" width="10" style="908" customWidth="1"/>
    <col min="8715" max="8960" width="12.42578125" style="908"/>
    <col min="8961" max="8961" width="20" style="908" customWidth="1"/>
    <col min="8962" max="8962" width="15.5703125" style="908" customWidth="1"/>
    <col min="8963" max="8963" width="12.42578125" style="908"/>
    <col min="8964" max="8964" width="11.85546875" style="908" customWidth="1"/>
    <col min="8965" max="8965" width="30.140625" style="908" customWidth="1"/>
    <col min="8966" max="8966" width="12.42578125" style="908"/>
    <col min="8967" max="8967" width="12.7109375" style="908" customWidth="1"/>
    <col min="8968" max="8969" width="12.42578125" style="908"/>
    <col min="8970" max="8970" width="10" style="908" customWidth="1"/>
    <col min="8971" max="9216" width="12.42578125" style="908"/>
    <col min="9217" max="9217" width="20" style="908" customWidth="1"/>
    <col min="9218" max="9218" width="15.5703125" style="908" customWidth="1"/>
    <col min="9219" max="9219" width="12.42578125" style="908"/>
    <col min="9220" max="9220" width="11.85546875" style="908" customWidth="1"/>
    <col min="9221" max="9221" width="30.140625" style="908" customWidth="1"/>
    <col min="9222" max="9222" width="12.42578125" style="908"/>
    <col min="9223" max="9223" width="12.7109375" style="908" customWidth="1"/>
    <col min="9224" max="9225" width="12.42578125" style="908"/>
    <col min="9226" max="9226" width="10" style="908" customWidth="1"/>
    <col min="9227" max="9472" width="12.42578125" style="908"/>
    <col min="9473" max="9473" width="20" style="908" customWidth="1"/>
    <col min="9474" max="9474" width="15.5703125" style="908" customWidth="1"/>
    <col min="9475" max="9475" width="12.42578125" style="908"/>
    <col min="9476" max="9476" width="11.85546875" style="908" customWidth="1"/>
    <col min="9477" max="9477" width="30.140625" style="908" customWidth="1"/>
    <col min="9478" max="9478" width="12.42578125" style="908"/>
    <col min="9479" max="9479" width="12.7109375" style="908" customWidth="1"/>
    <col min="9480" max="9481" width="12.42578125" style="908"/>
    <col min="9482" max="9482" width="10" style="908" customWidth="1"/>
    <col min="9483" max="9728" width="12.42578125" style="908"/>
    <col min="9729" max="9729" width="20" style="908" customWidth="1"/>
    <col min="9730" max="9730" width="15.5703125" style="908" customWidth="1"/>
    <col min="9731" max="9731" width="12.42578125" style="908"/>
    <col min="9732" max="9732" width="11.85546875" style="908" customWidth="1"/>
    <col min="9733" max="9733" width="30.140625" style="908" customWidth="1"/>
    <col min="9734" max="9734" width="12.42578125" style="908"/>
    <col min="9735" max="9735" width="12.7109375" style="908" customWidth="1"/>
    <col min="9736" max="9737" width="12.42578125" style="908"/>
    <col min="9738" max="9738" width="10" style="908" customWidth="1"/>
    <col min="9739" max="9984" width="12.42578125" style="908"/>
    <col min="9985" max="9985" width="20" style="908" customWidth="1"/>
    <col min="9986" max="9986" width="15.5703125" style="908" customWidth="1"/>
    <col min="9987" max="9987" width="12.42578125" style="908"/>
    <col min="9988" max="9988" width="11.85546875" style="908" customWidth="1"/>
    <col min="9989" max="9989" width="30.140625" style="908" customWidth="1"/>
    <col min="9990" max="9990" width="12.42578125" style="908"/>
    <col min="9991" max="9991" width="12.7109375" style="908" customWidth="1"/>
    <col min="9992" max="9993" width="12.42578125" style="908"/>
    <col min="9994" max="9994" width="10" style="908" customWidth="1"/>
    <col min="9995" max="10240" width="12.42578125" style="908"/>
    <col min="10241" max="10241" width="20" style="908" customWidth="1"/>
    <col min="10242" max="10242" width="15.5703125" style="908" customWidth="1"/>
    <col min="10243" max="10243" width="12.42578125" style="908"/>
    <col min="10244" max="10244" width="11.85546875" style="908" customWidth="1"/>
    <col min="10245" max="10245" width="30.140625" style="908" customWidth="1"/>
    <col min="10246" max="10246" width="12.42578125" style="908"/>
    <col min="10247" max="10247" width="12.7109375" style="908" customWidth="1"/>
    <col min="10248" max="10249" width="12.42578125" style="908"/>
    <col min="10250" max="10250" width="10" style="908" customWidth="1"/>
    <col min="10251" max="10496" width="12.42578125" style="908"/>
    <col min="10497" max="10497" width="20" style="908" customWidth="1"/>
    <col min="10498" max="10498" width="15.5703125" style="908" customWidth="1"/>
    <col min="10499" max="10499" width="12.42578125" style="908"/>
    <col min="10500" max="10500" width="11.85546875" style="908" customWidth="1"/>
    <col min="10501" max="10501" width="30.140625" style="908" customWidth="1"/>
    <col min="10502" max="10502" width="12.42578125" style="908"/>
    <col min="10503" max="10503" width="12.7109375" style="908" customWidth="1"/>
    <col min="10504" max="10505" width="12.42578125" style="908"/>
    <col min="10506" max="10506" width="10" style="908" customWidth="1"/>
    <col min="10507" max="10752" width="12.42578125" style="908"/>
    <col min="10753" max="10753" width="20" style="908" customWidth="1"/>
    <col min="10754" max="10754" width="15.5703125" style="908" customWidth="1"/>
    <col min="10755" max="10755" width="12.42578125" style="908"/>
    <col min="10756" max="10756" width="11.85546875" style="908" customWidth="1"/>
    <col min="10757" max="10757" width="30.140625" style="908" customWidth="1"/>
    <col min="10758" max="10758" width="12.42578125" style="908"/>
    <col min="10759" max="10759" width="12.7109375" style="908" customWidth="1"/>
    <col min="10760" max="10761" width="12.42578125" style="908"/>
    <col min="10762" max="10762" width="10" style="908" customWidth="1"/>
    <col min="10763" max="11008" width="12.42578125" style="908"/>
    <col min="11009" max="11009" width="20" style="908" customWidth="1"/>
    <col min="11010" max="11010" width="15.5703125" style="908" customWidth="1"/>
    <col min="11011" max="11011" width="12.42578125" style="908"/>
    <col min="11012" max="11012" width="11.85546875" style="908" customWidth="1"/>
    <col min="11013" max="11013" width="30.140625" style="908" customWidth="1"/>
    <col min="11014" max="11014" width="12.42578125" style="908"/>
    <col min="11015" max="11015" width="12.7109375" style="908" customWidth="1"/>
    <col min="11016" max="11017" width="12.42578125" style="908"/>
    <col min="11018" max="11018" width="10" style="908" customWidth="1"/>
    <col min="11019" max="11264" width="12.42578125" style="908"/>
    <col min="11265" max="11265" width="20" style="908" customWidth="1"/>
    <col min="11266" max="11266" width="15.5703125" style="908" customWidth="1"/>
    <col min="11267" max="11267" width="12.42578125" style="908"/>
    <col min="11268" max="11268" width="11.85546875" style="908" customWidth="1"/>
    <col min="11269" max="11269" width="30.140625" style="908" customWidth="1"/>
    <col min="11270" max="11270" width="12.42578125" style="908"/>
    <col min="11271" max="11271" width="12.7109375" style="908" customWidth="1"/>
    <col min="11272" max="11273" width="12.42578125" style="908"/>
    <col min="11274" max="11274" width="10" style="908" customWidth="1"/>
    <col min="11275" max="11520" width="12.42578125" style="908"/>
    <col min="11521" max="11521" width="20" style="908" customWidth="1"/>
    <col min="11522" max="11522" width="15.5703125" style="908" customWidth="1"/>
    <col min="11523" max="11523" width="12.42578125" style="908"/>
    <col min="11524" max="11524" width="11.85546875" style="908" customWidth="1"/>
    <col min="11525" max="11525" width="30.140625" style="908" customWidth="1"/>
    <col min="11526" max="11526" width="12.42578125" style="908"/>
    <col min="11527" max="11527" width="12.7109375" style="908" customWidth="1"/>
    <col min="11528" max="11529" width="12.42578125" style="908"/>
    <col min="11530" max="11530" width="10" style="908" customWidth="1"/>
    <col min="11531" max="11776" width="12.42578125" style="908"/>
    <col min="11777" max="11777" width="20" style="908" customWidth="1"/>
    <col min="11778" max="11778" width="15.5703125" style="908" customWidth="1"/>
    <col min="11779" max="11779" width="12.42578125" style="908"/>
    <col min="11780" max="11780" width="11.85546875" style="908" customWidth="1"/>
    <col min="11781" max="11781" width="30.140625" style="908" customWidth="1"/>
    <col min="11782" max="11782" width="12.42578125" style="908"/>
    <col min="11783" max="11783" width="12.7109375" style="908" customWidth="1"/>
    <col min="11784" max="11785" width="12.42578125" style="908"/>
    <col min="11786" max="11786" width="10" style="908" customWidth="1"/>
    <col min="11787" max="12032" width="12.42578125" style="908"/>
    <col min="12033" max="12033" width="20" style="908" customWidth="1"/>
    <col min="12034" max="12034" width="15.5703125" style="908" customWidth="1"/>
    <col min="12035" max="12035" width="12.42578125" style="908"/>
    <col min="12036" max="12036" width="11.85546875" style="908" customWidth="1"/>
    <col min="12037" max="12037" width="30.140625" style="908" customWidth="1"/>
    <col min="12038" max="12038" width="12.42578125" style="908"/>
    <col min="12039" max="12039" width="12.7109375" style="908" customWidth="1"/>
    <col min="12040" max="12041" width="12.42578125" style="908"/>
    <col min="12042" max="12042" width="10" style="908" customWidth="1"/>
    <col min="12043" max="12288" width="12.42578125" style="908"/>
    <col min="12289" max="12289" width="20" style="908" customWidth="1"/>
    <col min="12290" max="12290" width="15.5703125" style="908" customWidth="1"/>
    <col min="12291" max="12291" width="12.42578125" style="908"/>
    <col min="12292" max="12292" width="11.85546875" style="908" customWidth="1"/>
    <col min="12293" max="12293" width="30.140625" style="908" customWidth="1"/>
    <col min="12294" max="12294" width="12.42578125" style="908"/>
    <col min="12295" max="12295" width="12.7109375" style="908" customWidth="1"/>
    <col min="12296" max="12297" width="12.42578125" style="908"/>
    <col min="12298" max="12298" width="10" style="908" customWidth="1"/>
    <col min="12299" max="12544" width="12.42578125" style="908"/>
    <col min="12545" max="12545" width="20" style="908" customWidth="1"/>
    <col min="12546" max="12546" width="15.5703125" style="908" customWidth="1"/>
    <col min="12547" max="12547" width="12.42578125" style="908"/>
    <col min="12548" max="12548" width="11.85546875" style="908" customWidth="1"/>
    <col min="12549" max="12549" width="30.140625" style="908" customWidth="1"/>
    <col min="12550" max="12550" width="12.42578125" style="908"/>
    <col min="12551" max="12551" width="12.7109375" style="908" customWidth="1"/>
    <col min="12552" max="12553" width="12.42578125" style="908"/>
    <col min="12554" max="12554" width="10" style="908" customWidth="1"/>
    <col min="12555" max="12800" width="12.42578125" style="908"/>
    <col min="12801" max="12801" width="20" style="908" customWidth="1"/>
    <col min="12802" max="12802" width="15.5703125" style="908" customWidth="1"/>
    <col min="12803" max="12803" width="12.42578125" style="908"/>
    <col min="12804" max="12804" width="11.85546875" style="908" customWidth="1"/>
    <col min="12805" max="12805" width="30.140625" style="908" customWidth="1"/>
    <col min="12806" max="12806" width="12.42578125" style="908"/>
    <col min="12807" max="12807" width="12.7109375" style="908" customWidth="1"/>
    <col min="12808" max="12809" width="12.42578125" style="908"/>
    <col min="12810" max="12810" width="10" style="908" customWidth="1"/>
    <col min="12811" max="13056" width="12.42578125" style="908"/>
    <col min="13057" max="13057" width="20" style="908" customWidth="1"/>
    <col min="13058" max="13058" width="15.5703125" style="908" customWidth="1"/>
    <col min="13059" max="13059" width="12.42578125" style="908"/>
    <col min="13060" max="13060" width="11.85546875" style="908" customWidth="1"/>
    <col min="13061" max="13061" width="30.140625" style="908" customWidth="1"/>
    <col min="13062" max="13062" width="12.42578125" style="908"/>
    <col min="13063" max="13063" width="12.7109375" style="908" customWidth="1"/>
    <col min="13064" max="13065" width="12.42578125" style="908"/>
    <col min="13066" max="13066" width="10" style="908" customWidth="1"/>
    <col min="13067" max="13312" width="12.42578125" style="908"/>
    <col min="13313" max="13313" width="20" style="908" customWidth="1"/>
    <col min="13314" max="13314" width="15.5703125" style="908" customWidth="1"/>
    <col min="13315" max="13315" width="12.42578125" style="908"/>
    <col min="13316" max="13316" width="11.85546875" style="908" customWidth="1"/>
    <col min="13317" max="13317" width="30.140625" style="908" customWidth="1"/>
    <col min="13318" max="13318" width="12.42578125" style="908"/>
    <col min="13319" max="13319" width="12.7109375" style="908" customWidth="1"/>
    <col min="13320" max="13321" width="12.42578125" style="908"/>
    <col min="13322" max="13322" width="10" style="908" customWidth="1"/>
    <col min="13323" max="13568" width="12.42578125" style="908"/>
    <col min="13569" max="13569" width="20" style="908" customWidth="1"/>
    <col min="13570" max="13570" width="15.5703125" style="908" customWidth="1"/>
    <col min="13571" max="13571" width="12.42578125" style="908"/>
    <col min="13572" max="13572" width="11.85546875" style="908" customWidth="1"/>
    <col min="13573" max="13573" width="30.140625" style="908" customWidth="1"/>
    <col min="13574" max="13574" width="12.42578125" style="908"/>
    <col min="13575" max="13575" width="12.7109375" style="908" customWidth="1"/>
    <col min="13576" max="13577" width="12.42578125" style="908"/>
    <col min="13578" max="13578" width="10" style="908" customWidth="1"/>
    <col min="13579" max="13824" width="12.42578125" style="908"/>
    <col min="13825" max="13825" width="20" style="908" customWidth="1"/>
    <col min="13826" max="13826" width="15.5703125" style="908" customWidth="1"/>
    <col min="13827" max="13827" width="12.42578125" style="908"/>
    <col min="13828" max="13828" width="11.85546875" style="908" customWidth="1"/>
    <col min="13829" max="13829" width="30.140625" style="908" customWidth="1"/>
    <col min="13830" max="13830" width="12.42578125" style="908"/>
    <col min="13831" max="13831" width="12.7109375" style="908" customWidth="1"/>
    <col min="13832" max="13833" width="12.42578125" style="908"/>
    <col min="13834" max="13834" width="10" style="908" customWidth="1"/>
    <col min="13835" max="14080" width="12.42578125" style="908"/>
    <col min="14081" max="14081" width="20" style="908" customWidth="1"/>
    <col min="14082" max="14082" width="15.5703125" style="908" customWidth="1"/>
    <col min="14083" max="14083" width="12.42578125" style="908"/>
    <col min="14084" max="14084" width="11.85546875" style="908" customWidth="1"/>
    <col min="14085" max="14085" width="30.140625" style="908" customWidth="1"/>
    <col min="14086" max="14086" width="12.42578125" style="908"/>
    <col min="14087" max="14087" width="12.7109375" style="908" customWidth="1"/>
    <col min="14088" max="14089" width="12.42578125" style="908"/>
    <col min="14090" max="14090" width="10" style="908" customWidth="1"/>
    <col min="14091" max="14336" width="12.42578125" style="908"/>
    <col min="14337" max="14337" width="20" style="908" customWidth="1"/>
    <col min="14338" max="14338" width="15.5703125" style="908" customWidth="1"/>
    <col min="14339" max="14339" width="12.42578125" style="908"/>
    <col min="14340" max="14340" width="11.85546875" style="908" customWidth="1"/>
    <col min="14341" max="14341" width="30.140625" style="908" customWidth="1"/>
    <col min="14342" max="14342" width="12.42578125" style="908"/>
    <col min="14343" max="14343" width="12.7109375" style="908" customWidth="1"/>
    <col min="14344" max="14345" width="12.42578125" style="908"/>
    <col min="14346" max="14346" width="10" style="908" customWidth="1"/>
    <col min="14347" max="14592" width="12.42578125" style="908"/>
    <col min="14593" max="14593" width="20" style="908" customWidth="1"/>
    <col min="14594" max="14594" width="15.5703125" style="908" customWidth="1"/>
    <col min="14595" max="14595" width="12.42578125" style="908"/>
    <col min="14596" max="14596" width="11.85546875" style="908" customWidth="1"/>
    <col min="14597" max="14597" width="30.140625" style="908" customWidth="1"/>
    <col min="14598" max="14598" width="12.42578125" style="908"/>
    <col min="14599" max="14599" width="12.7109375" style="908" customWidth="1"/>
    <col min="14600" max="14601" width="12.42578125" style="908"/>
    <col min="14602" max="14602" width="10" style="908" customWidth="1"/>
    <col min="14603" max="14848" width="12.42578125" style="908"/>
    <col min="14849" max="14849" width="20" style="908" customWidth="1"/>
    <col min="14850" max="14850" width="15.5703125" style="908" customWidth="1"/>
    <col min="14851" max="14851" width="12.42578125" style="908"/>
    <col min="14852" max="14852" width="11.85546875" style="908" customWidth="1"/>
    <col min="14853" max="14853" width="30.140625" style="908" customWidth="1"/>
    <col min="14854" max="14854" width="12.42578125" style="908"/>
    <col min="14855" max="14855" width="12.7109375" style="908" customWidth="1"/>
    <col min="14856" max="14857" width="12.42578125" style="908"/>
    <col min="14858" max="14858" width="10" style="908" customWidth="1"/>
    <col min="14859" max="15104" width="12.42578125" style="908"/>
    <col min="15105" max="15105" width="20" style="908" customWidth="1"/>
    <col min="15106" max="15106" width="15.5703125" style="908" customWidth="1"/>
    <col min="15107" max="15107" width="12.42578125" style="908"/>
    <col min="15108" max="15108" width="11.85546875" style="908" customWidth="1"/>
    <col min="15109" max="15109" width="30.140625" style="908" customWidth="1"/>
    <col min="15110" max="15110" width="12.42578125" style="908"/>
    <col min="15111" max="15111" width="12.7109375" style="908" customWidth="1"/>
    <col min="15112" max="15113" width="12.42578125" style="908"/>
    <col min="15114" max="15114" width="10" style="908" customWidth="1"/>
    <col min="15115" max="15360" width="12.42578125" style="908"/>
    <col min="15361" max="15361" width="20" style="908" customWidth="1"/>
    <col min="15362" max="15362" width="15.5703125" style="908" customWidth="1"/>
    <col min="15363" max="15363" width="12.42578125" style="908"/>
    <col min="15364" max="15364" width="11.85546875" style="908" customWidth="1"/>
    <col min="15365" max="15365" width="30.140625" style="908" customWidth="1"/>
    <col min="15366" max="15366" width="12.42578125" style="908"/>
    <col min="15367" max="15367" width="12.7109375" style="908" customWidth="1"/>
    <col min="15368" max="15369" width="12.42578125" style="908"/>
    <col min="15370" max="15370" width="10" style="908" customWidth="1"/>
    <col min="15371" max="15616" width="12.42578125" style="908"/>
    <col min="15617" max="15617" width="20" style="908" customWidth="1"/>
    <col min="15618" max="15618" width="15.5703125" style="908" customWidth="1"/>
    <col min="15619" max="15619" width="12.42578125" style="908"/>
    <col min="15620" max="15620" width="11.85546875" style="908" customWidth="1"/>
    <col min="15621" max="15621" width="30.140625" style="908" customWidth="1"/>
    <col min="15622" max="15622" width="12.42578125" style="908"/>
    <col min="15623" max="15623" width="12.7109375" style="908" customWidth="1"/>
    <col min="15624" max="15625" width="12.42578125" style="908"/>
    <col min="15626" max="15626" width="10" style="908" customWidth="1"/>
    <col min="15627" max="15872" width="12.42578125" style="908"/>
    <col min="15873" max="15873" width="20" style="908" customWidth="1"/>
    <col min="15874" max="15874" width="15.5703125" style="908" customWidth="1"/>
    <col min="15875" max="15875" width="12.42578125" style="908"/>
    <col min="15876" max="15876" width="11.85546875" style="908" customWidth="1"/>
    <col min="15877" max="15877" width="30.140625" style="908" customWidth="1"/>
    <col min="15878" max="15878" width="12.42578125" style="908"/>
    <col min="15879" max="15879" width="12.7109375" style="908" customWidth="1"/>
    <col min="15880" max="15881" width="12.42578125" style="908"/>
    <col min="15882" max="15882" width="10" style="908" customWidth="1"/>
    <col min="15883" max="16128" width="12.42578125" style="908"/>
    <col min="16129" max="16129" width="20" style="908" customWidth="1"/>
    <col min="16130" max="16130" width="15.5703125" style="908" customWidth="1"/>
    <col min="16131" max="16131" width="12.42578125" style="908"/>
    <col min="16132" max="16132" width="11.85546875" style="908" customWidth="1"/>
    <col min="16133" max="16133" width="30.140625" style="908" customWidth="1"/>
    <col min="16134" max="16134" width="12.42578125" style="908"/>
    <col min="16135" max="16135" width="12.7109375" style="908" customWidth="1"/>
    <col min="16136" max="16137" width="12.42578125" style="908"/>
    <col min="16138" max="16138" width="10" style="908" customWidth="1"/>
    <col min="16139" max="16384" width="12.42578125" style="908"/>
  </cols>
  <sheetData>
    <row r="1" spans="1:10" ht="58.5" customHeight="1">
      <c r="A1" s="1240" t="s">
        <v>974</v>
      </c>
      <c r="B1" s="1240"/>
      <c r="C1" s="1240"/>
      <c r="E1" s="1242" t="s">
        <v>975</v>
      </c>
      <c r="F1" s="1242"/>
      <c r="G1" s="1242"/>
      <c r="H1" s="1242"/>
      <c r="I1" s="1242"/>
      <c r="J1" s="1242"/>
    </row>
    <row r="2" spans="1:10" ht="38.25">
      <c r="A2" s="909"/>
      <c r="B2" s="898" t="s">
        <v>976</v>
      </c>
      <c r="C2" s="898" t="s">
        <v>977</v>
      </c>
      <c r="E2" s="910"/>
      <c r="F2" s="911" t="s">
        <v>147</v>
      </c>
      <c r="G2" s="911" t="s">
        <v>978</v>
      </c>
      <c r="H2" s="911" t="s">
        <v>979</v>
      </c>
      <c r="I2" s="911" t="s">
        <v>980</v>
      </c>
      <c r="J2" s="911" t="s">
        <v>981</v>
      </c>
    </row>
    <row r="3" spans="1:10" ht="13.35" customHeight="1">
      <c r="A3" s="912" t="s">
        <v>102</v>
      </c>
      <c r="B3" s="913">
        <v>9.4E-2</v>
      </c>
      <c r="C3" s="913">
        <v>0.20399999999999999</v>
      </c>
      <c r="E3" s="914" t="s">
        <v>982</v>
      </c>
      <c r="F3" s="915" t="s">
        <v>983</v>
      </c>
      <c r="G3" s="915" t="s">
        <v>984</v>
      </c>
      <c r="H3" s="915" t="s">
        <v>985</v>
      </c>
      <c r="I3" s="915" t="s">
        <v>986</v>
      </c>
      <c r="J3" s="915" t="s">
        <v>987</v>
      </c>
    </row>
    <row r="4" spans="1:10" ht="13.35" customHeight="1">
      <c r="A4" s="912" t="s">
        <v>103</v>
      </c>
      <c r="B4" s="913">
        <v>8.3000000000000004E-2</v>
      </c>
      <c r="C4" s="913">
        <v>0.16800000000000001</v>
      </c>
      <c r="E4" s="914" t="s">
        <v>988</v>
      </c>
      <c r="F4" s="915" t="s">
        <v>989</v>
      </c>
      <c r="G4" s="915" t="s">
        <v>990</v>
      </c>
      <c r="H4" s="915" t="s">
        <v>991</v>
      </c>
      <c r="I4" s="915" t="s">
        <v>987</v>
      </c>
      <c r="J4" s="915" t="s">
        <v>984</v>
      </c>
    </row>
    <row r="5" spans="1:10" ht="13.35" customHeight="1">
      <c r="A5" s="912" t="s">
        <v>86</v>
      </c>
      <c r="B5" s="913">
        <v>6.0999999999999999E-2</v>
      </c>
      <c r="C5" s="913">
        <v>0.13100000000000001</v>
      </c>
      <c r="E5" s="916" t="s">
        <v>992</v>
      </c>
      <c r="F5" s="917" t="s">
        <v>993</v>
      </c>
      <c r="G5" s="917" t="s">
        <v>986</v>
      </c>
      <c r="H5" s="917" t="s">
        <v>994</v>
      </c>
      <c r="I5" s="917" t="s">
        <v>995</v>
      </c>
      <c r="J5" s="917" t="s">
        <v>996</v>
      </c>
    </row>
    <row r="6" spans="1:10" ht="13.35" customHeight="1">
      <c r="A6" s="912" t="s">
        <v>104</v>
      </c>
      <c r="B6" s="913">
        <v>4.8000000000000001E-2</v>
      </c>
      <c r="C6" s="913">
        <v>0.114</v>
      </c>
    </row>
    <row r="7" spans="1:10" ht="13.35" customHeight="1">
      <c r="A7" s="912" t="s">
        <v>105</v>
      </c>
      <c r="B7" s="913">
        <v>0.05</v>
      </c>
      <c r="C7" s="913">
        <v>0.123</v>
      </c>
    </row>
    <row r="8" spans="1:10" ht="13.35" customHeight="1">
      <c r="A8" s="912" t="s">
        <v>106</v>
      </c>
      <c r="B8" s="913">
        <v>4.5999999999999999E-2</v>
      </c>
      <c r="C8" s="913">
        <v>0.125</v>
      </c>
    </row>
    <row r="9" spans="1:10" ht="13.35" customHeight="1">
      <c r="A9" s="912" t="s">
        <v>107</v>
      </c>
      <c r="B9" s="918">
        <v>3.9E-2</v>
      </c>
      <c r="C9" s="918">
        <v>0.123</v>
      </c>
    </row>
    <row r="10" spans="1:10" ht="13.35" customHeight="1">
      <c r="A10" s="912" t="s">
        <v>48</v>
      </c>
      <c r="B10" s="918">
        <v>0.04</v>
      </c>
      <c r="C10" s="918">
        <v>0.123</v>
      </c>
    </row>
    <row r="11" spans="1:10" ht="13.35" customHeight="1">
      <c r="A11" s="912" t="s">
        <v>108</v>
      </c>
      <c r="B11" s="918">
        <v>4.2999999999999997E-2</v>
      </c>
      <c r="C11" s="918">
        <v>0.14699999999999999</v>
      </c>
    </row>
    <row r="12" spans="1:10" ht="13.35" customHeight="1">
      <c r="A12" s="912" t="s">
        <v>109</v>
      </c>
      <c r="B12" s="918">
        <v>4.2999999999999997E-2</v>
      </c>
      <c r="C12" s="918">
        <v>0.16300000000000001</v>
      </c>
    </row>
    <row r="13" spans="1:10" ht="13.35" customHeight="1">
      <c r="A13" s="912" t="s">
        <v>110</v>
      </c>
      <c r="B13" s="918">
        <v>4.8000000000000001E-2</v>
      </c>
      <c r="C13" s="918">
        <v>0.191</v>
      </c>
    </row>
    <row r="14" spans="1:10" ht="13.35" customHeight="1">
      <c r="A14" s="912" t="s">
        <v>111</v>
      </c>
      <c r="B14" s="918">
        <v>0.06</v>
      </c>
      <c r="C14" s="918">
        <v>0.224</v>
      </c>
    </row>
    <row r="15" spans="1:10" ht="13.35" customHeight="1">
      <c r="A15" s="912" t="s">
        <v>49</v>
      </c>
      <c r="B15" s="918">
        <v>6.9000000000000006E-2</v>
      </c>
      <c r="C15" s="918">
        <v>0.25</v>
      </c>
    </row>
    <row r="16" spans="1:10" ht="13.35" customHeight="1">
      <c r="A16" s="912" t="s">
        <v>112</v>
      </c>
      <c r="B16" s="918">
        <v>8.6999999999999994E-2</v>
      </c>
      <c r="C16" s="918">
        <v>0.28199999999999997</v>
      </c>
    </row>
    <row r="17" spans="1:3" ht="13.35" customHeight="1">
      <c r="A17" s="912" t="s">
        <v>113</v>
      </c>
      <c r="B17" s="918">
        <v>7.5999999999999998E-2</v>
      </c>
      <c r="C17" s="918">
        <v>0.3</v>
      </c>
    </row>
    <row r="18" spans="1:3" ht="13.35" customHeight="1">
      <c r="A18" s="919" t="s">
        <v>114</v>
      </c>
      <c r="B18" s="920">
        <v>9.6000000000000002E-2</v>
      </c>
      <c r="C18" s="920">
        <v>0.29199999999999998</v>
      </c>
    </row>
    <row r="19" spans="1:3" ht="13.35" customHeight="1">
      <c r="A19" s="921" t="s">
        <v>115</v>
      </c>
      <c r="B19" s="922">
        <v>9.4E-2</v>
      </c>
      <c r="C19" s="922">
        <v>0.23799999999999999</v>
      </c>
    </row>
    <row r="21" spans="1:3" ht="124.5" customHeight="1">
      <c r="A21" s="1241" t="s">
        <v>997</v>
      </c>
      <c r="B21" s="1241"/>
      <c r="C21" s="1241"/>
    </row>
    <row r="22" spans="1:3">
      <c r="A22" s="906"/>
    </row>
    <row r="23" spans="1:3" ht="41.25" customHeight="1">
      <c r="A23" s="1241" t="s">
        <v>972</v>
      </c>
      <c r="B23" s="1241"/>
      <c r="C23" s="1241"/>
    </row>
    <row r="24" spans="1:3">
      <c r="A24" s="906"/>
    </row>
    <row r="25" spans="1:3">
      <c r="A25" s="60" t="s">
        <v>973</v>
      </c>
    </row>
    <row r="26" spans="1:3">
      <c r="A26" s="906"/>
    </row>
    <row r="28" spans="1:3">
      <c r="A28" s="906"/>
    </row>
  </sheetData>
  <mergeCells count="4">
    <mergeCell ref="A1:C1"/>
    <mergeCell ref="E1:J1"/>
    <mergeCell ref="A21:C21"/>
    <mergeCell ref="A23:C23"/>
  </mergeCell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1B272-E26D-4A5F-A362-95429A25B98E}">
  <sheetPr>
    <tabColor theme="5" tint="0.39997558519241921"/>
  </sheetPr>
  <dimension ref="A1:AD35"/>
  <sheetViews>
    <sheetView zoomScale="80" zoomScaleNormal="80" workbookViewId="0"/>
  </sheetViews>
  <sheetFormatPr defaultRowHeight="12.75"/>
  <cols>
    <col min="1" max="1" width="28.85546875" customWidth="1"/>
    <col min="2" max="2" width="38.42578125" customWidth="1"/>
    <col min="14" max="24" width="10" bestFit="1" customWidth="1"/>
    <col min="26" max="26" width="10" bestFit="1" customWidth="1"/>
    <col min="28" max="29" width="10" bestFit="1" customWidth="1"/>
  </cols>
  <sheetData>
    <row r="1" spans="1:30" ht="15.75">
      <c r="A1" s="115" t="s">
        <v>793</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ht="15.75">
      <c r="A2" s="115"/>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0" ht="27.75" customHeight="1">
      <c r="A3" s="359"/>
      <c r="B3" s="363"/>
      <c r="C3" s="356" t="s">
        <v>133</v>
      </c>
      <c r="D3" s="356" t="s">
        <v>134</v>
      </c>
      <c r="E3" s="356" t="s">
        <v>135</v>
      </c>
      <c r="F3" s="356" t="s">
        <v>136</v>
      </c>
      <c r="G3" s="356" t="s">
        <v>137</v>
      </c>
      <c r="H3" s="356" t="s">
        <v>55</v>
      </c>
      <c r="I3" s="356" t="s">
        <v>56</v>
      </c>
      <c r="J3" s="356" t="s">
        <v>8</v>
      </c>
      <c r="K3" s="357" t="s">
        <v>9</v>
      </c>
      <c r="L3" s="357" t="s">
        <v>10</v>
      </c>
      <c r="M3" s="357" t="s">
        <v>11</v>
      </c>
      <c r="N3" s="358" t="s">
        <v>12</v>
      </c>
      <c r="O3" s="358" t="s">
        <v>13</v>
      </c>
      <c r="P3" s="358" t="s">
        <v>14</v>
      </c>
      <c r="Q3" s="358" t="s">
        <v>15</v>
      </c>
      <c r="R3" s="358" t="s">
        <v>16</v>
      </c>
      <c r="S3" s="358" t="s">
        <v>17</v>
      </c>
      <c r="T3" s="358" t="s">
        <v>18</v>
      </c>
      <c r="U3" s="358" t="s">
        <v>19</v>
      </c>
      <c r="V3" s="358" t="s">
        <v>20</v>
      </c>
      <c r="W3" s="358" t="s">
        <v>21</v>
      </c>
      <c r="X3" s="358" t="s">
        <v>22</v>
      </c>
      <c r="Y3" s="358" t="s">
        <v>23</v>
      </c>
      <c r="Z3" s="358" t="s">
        <v>24</v>
      </c>
      <c r="AA3" s="358" t="s">
        <v>25</v>
      </c>
      <c r="AB3" s="357" t="s">
        <v>444</v>
      </c>
      <c r="AC3" s="357" t="s">
        <v>445</v>
      </c>
      <c r="AD3" s="357" t="s">
        <v>446</v>
      </c>
    </row>
    <row r="4" spans="1:30" ht="14.25">
      <c r="A4" s="200" t="s">
        <v>447</v>
      </c>
      <c r="B4" s="117"/>
      <c r="C4" s="28"/>
      <c r="D4" s="28"/>
      <c r="E4" s="28"/>
      <c r="F4" s="28"/>
      <c r="G4" s="28"/>
      <c r="H4" s="28"/>
      <c r="I4" s="28"/>
      <c r="J4" s="28"/>
      <c r="K4" s="28"/>
      <c r="L4" s="28"/>
      <c r="M4" s="28"/>
      <c r="N4" s="28"/>
      <c r="O4" s="28"/>
      <c r="P4" s="28"/>
      <c r="Q4" s="28"/>
      <c r="R4" s="28"/>
      <c r="S4" s="28"/>
      <c r="T4" s="101" t="s">
        <v>2</v>
      </c>
      <c r="U4" s="101" t="s">
        <v>2</v>
      </c>
      <c r="V4" s="28"/>
      <c r="W4" s="28"/>
      <c r="X4" s="28"/>
      <c r="Y4" s="28"/>
      <c r="Z4" s="28"/>
      <c r="AA4" s="28"/>
      <c r="AB4" s="28"/>
      <c r="AC4" s="28"/>
      <c r="AD4" s="28"/>
    </row>
    <row r="5" spans="1:30" ht="15">
      <c r="A5" s="201" t="s">
        <v>30</v>
      </c>
      <c r="B5" s="201"/>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row>
    <row r="6" spans="1:30" ht="14.25">
      <c r="A6" s="117"/>
      <c r="B6" s="117" t="s">
        <v>152</v>
      </c>
      <c r="C6" s="118">
        <v>0</v>
      </c>
      <c r="D6" s="118">
        <v>0</v>
      </c>
      <c r="E6" s="118">
        <v>0</v>
      </c>
      <c r="F6" s="118">
        <v>0</v>
      </c>
      <c r="G6" s="118">
        <v>0</v>
      </c>
      <c r="H6" s="118">
        <v>0</v>
      </c>
      <c r="I6" s="118">
        <v>0</v>
      </c>
      <c r="J6" s="118">
        <v>0</v>
      </c>
      <c r="K6" s="118">
        <v>0</v>
      </c>
      <c r="L6" s="118">
        <v>0</v>
      </c>
      <c r="M6" s="118">
        <v>0</v>
      </c>
      <c r="N6" s="118">
        <v>0</v>
      </c>
      <c r="O6" s="118">
        <v>0</v>
      </c>
      <c r="P6" s="118">
        <v>0</v>
      </c>
      <c r="Q6" s="118">
        <v>0</v>
      </c>
      <c r="R6" s="118">
        <v>0</v>
      </c>
      <c r="S6" s="118">
        <v>0</v>
      </c>
      <c r="T6" s="118">
        <v>0</v>
      </c>
      <c r="U6" s="118">
        <v>0</v>
      </c>
      <c r="V6" s="118">
        <v>0</v>
      </c>
      <c r="W6" s="118">
        <v>0</v>
      </c>
      <c r="X6" s="118">
        <v>0</v>
      </c>
      <c r="Y6" s="118">
        <v>0</v>
      </c>
      <c r="Z6" s="118">
        <v>0</v>
      </c>
      <c r="AA6" s="118">
        <v>0</v>
      </c>
      <c r="AB6" s="118">
        <v>0</v>
      </c>
      <c r="AC6" s="118">
        <v>0</v>
      </c>
      <c r="AD6" s="118">
        <v>0</v>
      </c>
    </row>
    <row r="7" spans="1:30" ht="14.25">
      <c r="A7" s="117"/>
      <c r="B7" s="117" t="s">
        <v>153</v>
      </c>
      <c r="C7" s="118">
        <v>0</v>
      </c>
      <c r="D7" s="118">
        <v>0</v>
      </c>
      <c r="E7" s="118">
        <v>0</v>
      </c>
      <c r="F7" s="118">
        <v>0</v>
      </c>
      <c r="G7" s="118">
        <v>0</v>
      </c>
      <c r="H7" s="118">
        <v>0</v>
      </c>
      <c r="I7" s="118">
        <v>0</v>
      </c>
      <c r="J7" s="118">
        <v>0</v>
      </c>
      <c r="K7" s="118">
        <v>0</v>
      </c>
      <c r="L7" s="118">
        <v>0</v>
      </c>
      <c r="M7" s="118">
        <v>0</v>
      </c>
      <c r="N7" s="118">
        <v>0</v>
      </c>
      <c r="O7" s="118">
        <v>0</v>
      </c>
      <c r="P7" s="118">
        <v>0</v>
      </c>
      <c r="Q7" s="118">
        <v>0</v>
      </c>
      <c r="R7" s="118">
        <v>0</v>
      </c>
      <c r="S7" s="118">
        <v>0</v>
      </c>
      <c r="T7" s="118">
        <v>0</v>
      </c>
      <c r="U7" s="118">
        <v>0</v>
      </c>
      <c r="V7" s="118">
        <v>0</v>
      </c>
      <c r="W7" s="118">
        <v>0</v>
      </c>
      <c r="X7" s="118">
        <v>0</v>
      </c>
      <c r="Y7" s="118">
        <v>0</v>
      </c>
      <c r="Z7" s="118">
        <v>0</v>
      </c>
      <c r="AA7" s="118">
        <v>0</v>
      </c>
      <c r="AB7" s="118">
        <v>0</v>
      </c>
      <c r="AC7" s="118">
        <v>0</v>
      </c>
      <c r="AD7" s="118">
        <v>0</v>
      </c>
    </row>
    <row r="8" spans="1:30" ht="14.25">
      <c r="A8" s="117"/>
      <c r="B8" s="117" t="s">
        <v>448</v>
      </c>
      <c r="C8" s="118">
        <v>0</v>
      </c>
      <c r="D8" s="118">
        <v>0</v>
      </c>
      <c r="E8" s="118">
        <v>0</v>
      </c>
      <c r="F8" s="118">
        <v>0</v>
      </c>
      <c r="G8" s="118">
        <v>0</v>
      </c>
      <c r="H8" s="118">
        <v>0</v>
      </c>
      <c r="I8" s="118">
        <v>0</v>
      </c>
      <c r="J8" s="118">
        <v>0</v>
      </c>
      <c r="K8" s="118">
        <v>0</v>
      </c>
      <c r="L8" s="118">
        <v>0</v>
      </c>
      <c r="M8" s="118">
        <v>0</v>
      </c>
      <c r="N8" s="118">
        <v>0</v>
      </c>
      <c r="O8" s="118">
        <v>0</v>
      </c>
      <c r="P8" s="118">
        <v>0</v>
      </c>
      <c r="Q8" s="118">
        <v>0</v>
      </c>
      <c r="R8" s="118">
        <v>0</v>
      </c>
      <c r="S8" s="118">
        <v>0</v>
      </c>
      <c r="T8" s="118">
        <v>0</v>
      </c>
      <c r="U8" s="118">
        <v>0</v>
      </c>
      <c r="V8" s="118">
        <v>0</v>
      </c>
      <c r="W8" s="118">
        <v>0</v>
      </c>
      <c r="X8" s="118">
        <v>0</v>
      </c>
      <c r="Y8" s="118">
        <v>0</v>
      </c>
      <c r="Z8" s="118">
        <v>0</v>
      </c>
      <c r="AA8" s="118">
        <v>0</v>
      </c>
      <c r="AB8" s="118">
        <v>0</v>
      </c>
      <c r="AC8" s="118">
        <v>0</v>
      </c>
      <c r="AD8" s="118">
        <v>0</v>
      </c>
    </row>
    <row r="9" spans="1:30" ht="14.25">
      <c r="A9" s="117"/>
      <c r="B9" s="117"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0</v>
      </c>
      <c r="T9" s="118">
        <v>0</v>
      </c>
      <c r="U9" s="118">
        <v>0</v>
      </c>
      <c r="V9" s="118">
        <v>0</v>
      </c>
      <c r="W9" s="118">
        <v>0</v>
      </c>
      <c r="X9" s="118">
        <v>0</v>
      </c>
      <c r="Y9" s="118">
        <v>0</v>
      </c>
      <c r="Z9" s="118">
        <v>0</v>
      </c>
      <c r="AA9" s="118">
        <v>0</v>
      </c>
      <c r="AB9" s="118">
        <v>0</v>
      </c>
      <c r="AC9" s="118">
        <v>0</v>
      </c>
      <c r="AD9" s="118">
        <v>0</v>
      </c>
    </row>
    <row r="10" spans="1:30" ht="14.25">
      <c r="A10" s="117"/>
      <c r="B10" s="117"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0</v>
      </c>
      <c r="T10" s="118">
        <v>0</v>
      </c>
      <c r="U10" s="118">
        <v>0</v>
      </c>
      <c r="V10" s="118">
        <v>0</v>
      </c>
      <c r="W10" s="118">
        <v>0</v>
      </c>
      <c r="X10" s="118">
        <v>0</v>
      </c>
      <c r="Y10" s="118">
        <v>0</v>
      </c>
      <c r="Z10" s="118">
        <v>0</v>
      </c>
      <c r="AA10" s="118">
        <v>0</v>
      </c>
      <c r="AB10" s="118">
        <v>0</v>
      </c>
      <c r="AC10" s="118">
        <v>0</v>
      </c>
      <c r="AD10" s="118">
        <v>0</v>
      </c>
    </row>
    <row r="11" spans="1:30" ht="14.25">
      <c r="A11" s="119"/>
      <c r="B11" s="117" t="s">
        <v>451</v>
      </c>
      <c r="C11" s="118">
        <v>46.469094060551342</v>
      </c>
      <c r="D11" s="118">
        <v>58.425423193356188</v>
      </c>
      <c r="E11" s="118">
        <v>64.227939327247555</v>
      </c>
      <c r="F11" s="118">
        <v>73.661000867680272</v>
      </c>
      <c r="G11" s="118">
        <v>74.79992498803594</v>
      </c>
      <c r="H11" s="118">
        <v>76.969031440779659</v>
      </c>
      <c r="I11" s="118">
        <v>79.088186996003245</v>
      </c>
      <c r="J11" s="118">
        <v>83.095222652814002</v>
      </c>
      <c r="K11" s="118">
        <v>98.526270155678759</v>
      </c>
      <c r="L11" s="118">
        <v>99.804641070458715</v>
      </c>
      <c r="M11" s="118">
        <v>116.02796941795755</v>
      </c>
      <c r="N11" s="118">
        <v>141.97121439760639</v>
      </c>
      <c r="O11" s="118">
        <v>173.98377413325744</v>
      </c>
      <c r="P11" s="118">
        <v>202.12096324641004</v>
      </c>
      <c r="Q11" s="118">
        <v>217.87822999999992</v>
      </c>
      <c r="R11" s="118">
        <v>232.29204699999991</v>
      </c>
      <c r="S11" s="118">
        <v>242.6834199999999</v>
      </c>
      <c r="T11" s="118">
        <v>252.51195699999991</v>
      </c>
      <c r="U11" s="118">
        <v>321.12091754560009</v>
      </c>
      <c r="V11" s="118">
        <v>756.46275643842591</v>
      </c>
      <c r="W11" s="118">
        <v>1003.198540374302</v>
      </c>
      <c r="X11" s="118">
        <v>1065.7803519807596</v>
      </c>
      <c r="Y11" s="118">
        <v>1361.8819639108315</v>
      </c>
      <c r="Z11" s="118">
        <v>1528.6497998948382</v>
      </c>
      <c r="AA11" s="118">
        <v>1702.4996945586367</v>
      </c>
      <c r="AB11" s="118">
        <v>1872.6085571910999</v>
      </c>
      <c r="AC11" s="118">
        <v>1786.2342711753308</v>
      </c>
      <c r="AD11" s="118">
        <v>1886.7878560579738</v>
      </c>
    </row>
    <row r="12" spans="1:30" s="360" customFormat="1" ht="15">
      <c r="A12" s="201"/>
      <c r="B12" s="201" t="s">
        <v>158</v>
      </c>
      <c r="C12" s="202">
        <v>46.469094060551342</v>
      </c>
      <c r="D12" s="202">
        <v>58.425423193356188</v>
      </c>
      <c r="E12" s="202">
        <v>64.227939327247555</v>
      </c>
      <c r="F12" s="202">
        <v>73.661000867680272</v>
      </c>
      <c r="G12" s="202">
        <v>74.79992498803594</v>
      </c>
      <c r="H12" s="202">
        <v>76.969031440779659</v>
      </c>
      <c r="I12" s="202">
        <v>79.088186996003245</v>
      </c>
      <c r="J12" s="202">
        <v>83.095222652814002</v>
      </c>
      <c r="K12" s="202">
        <v>98.526270155678759</v>
      </c>
      <c r="L12" s="202">
        <v>99.804641070458715</v>
      </c>
      <c r="M12" s="202">
        <v>116.02796941795755</v>
      </c>
      <c r="N12" s="202">
        <v>141.97121439760639</v>
      </c>
      <c r="O12" s="202">
        <v>173.98377413325744</v>
      </c>
      <c r="P12" s="202">
        <v>202.12096324641004</v>
      </c>
      <c r="Q12" s="202">
        <v>217.87822999999992</v>
      </c>
      <c r="R12" s="202">
        <v>232.29204699999991</v>
      </c>
      <c r="S12" s="202">
        <v>242.6834199999999</v>
      </c>
      <c r="T12" s="202">
        <v>252.51195699999991</v>
      </c>
      <c r="U12" s="202">
        <v>321.12091754560009</v>
      </c>
      <c r="V12" s="202">
        <v>756.46275643842591</v>
      </c>
      <c r="W12" s="202">
        <v>1003.198540374302</v>
      </c>
      <c r="X12" s="202">
        <v>1065.7803519807596</v>
      </c>
      <c r="Y12" s="202">
        <v>1361.8819639108315</v>
      </c>
      <c r="Z12" s="202">
        <v>1528.6497998948382</v>
      </c>
      <c r="AA12" s="202">
        <v>1702.4996945586367</v>
      </c>
      <c r="AB12" s="202">
        <v>1872.6085571910999</v>
      </c>
      <c r="AC12" s="202">
        <v>1786.2342711753308</v>
      </c>
      <c r="AD12" s="202">
        <v>1886.7878560579738</v>
      </c>
    </row>
    <row r="13" spans="1:30" ht="15">
      <c r="A13" s="201" t="s">
        <v>170</v>
      </c>
      <c r="B13" s="201"/>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28"/>
      <c r="AD13" s="28"/>
    </row>
    <row r="14" spans="1:30" ht="14.25">
      <c r="A14" s="28"/>
      <c r="B14" s="117" t="s">
        <v>39</v>
      </c>
      <c r="C14" s="210">
        <v>128.96299999999999</v>
      </c>
      <c r="D14" s="210">
        <v>126.3639999999999</v>
      </c>
      <c r="E14" s="210">
        <v>150.245</v>
      </c>
      <c r="F14" s="210">
        <v>177.22499999999994</v>
      </c>
      <c r="G14" s="210">
        <v>190.75800000000004</v>
      </c>
      <c r="H14" s="210">
        <v>188.3250000000001</v>
      </c>
      <c r="I14" s="210">
        <v>187.32871700000007</v>
      </c>
      <c r="J14" s="210">
        <v>201.44497400000003</v>
      </c>
      <c r="K14" s="210">
        <v>206.6642489999999</v>
      </c>
      <c r="L14" s="210">
        <v>212.60700000000003</v>
      </c>
      <c r="M14" s="210">
        <v>232.64331400000003</v>
      </c>
      <c r="N14" s="210">
        <v>262.09233400000005</v>
      </c>
      <c r="O14" s="210">
        <v>330.1176420000001</v>
      </c>
      <c r="P14" s="210">
        <v>396.97606099999985</v>
      </c>
      <c r="Q14" s="210">
        <v>402.88368500000007</v>
      </c>
      <c r="R14" s="210">
        <v>378.85137500000025</v>
      </c>
      <c r="S14" s="210">
        <v>369.793207</v>
      </c>
      <c r="T14" s="210">
        <v>295.82401900000013</v>
      </c>
      <c r="U14" s="210">
        <v>202.91337048285294</v>
      </c>
      <c r="V14" s="210">
        <v>163.91280831343366</v>
      </c>
      <c r="W14" s="210">
        <v>182.4477704363251</v>
      </c>
      <c r="X14" s="210">
        <v>196.11230044086452</v>
      </c>
      <c r="Y14" s="210">
        <v>214.0890070321511</v>
      </c>
      <c r="Z14" s="210">
        <v>254.2610601780774</v>
      </c>
      <c r="AA14" s="210">
        <v>257.7440523480729</v>
      </c>
      <c r="AB14" s="210">
        <v>236.86792580000002</v>
      </c>
      <c r="AC14" s="210">
        <v>200.82832880000001</v>
      </c>
      <c r="AD14" s="210">
        <v>181.91080245197151</v>
      </c>
    </row>
    <row r="15" spans="1:30" ht="14.25">
      <c r="A15" s="28"/>
      <c r="B15" s="122" t="s">
        <v>160</v>
      </c>
      <c r="C15" s="210">
        <v>2601.8528746502102</v>
      </c>
      <c r="D15" s="210">
        <v>2810.8644734571099</v>
      </c>
      <c r="E15" s="210">
        <v>2845.1262553930401</v>
      </c>
      <c r="F15" s="210">
        <v>3682.8436978197897</v>
      </c>
      <c r="G15" s="210">
        <v>4052.3946182948298</v>
      </c>
      <c r="H15" s="210">
        <v>4463.7903409999999</v>
      </c>
      <c r="I15" s="210">
        <v>4705.9486189999998</v>
      </c>
      <c r="J15" s="210">
        <v>4667.8001480000003</v>
      </c>
      <c r="K15" s="210">
        <v>4808.7635319999999</v>
      </c>
      <c r="L15" s="210">
        <v>4875.3445830000001</v>
      </c>
      <c r="M15" s="210">
        <v>4994.3862419999996</v>
      </c>
      <c r="N15" s="210">
        <v>5318.6955180000004</v>
      </c>
      <c r="O15" s="210">
        <v>6092.5647989999998</v>
      </c>
      <c r="P15" s="210">
        <v>6946.3285619999997</v>
      </c>
      <c r="Q15" s="210">
        <v>7567.4343989999998</v>
      </c>
      <c r="R15" s="210">
        <v>7884.9483689999997</v>
      </c>
      <c r="S15" s="210">
        <v>8169.8121250000004</v>
      </c>
      <c r="T15" s="210">
        <v>8732.1588449999999</v>
      </c>
      <c r="U15" s="210">
        <v>9688.689832</v>
      </c>
      <c r="V15" s="210">
        <v>10879.671729</v>
      </c>
      <c r="W15" s="210">
        <v>11666.746945000001</v>
      </c>
      <c r="X15" s="210">
        <v>11601.375362999999</v>
      </c>
      <c r="Y15" s="210">
        <v>0</v>
      </c>
      <c r="Z15" s="210">
        <v>0</v>
      </c>
      <c r="AA15" s="210">
        <v>0</v>
      </c>
      <c r="AB15" s="210">
        <v>0</v>
      </c>
      <c r="AC15" s="210">
        <v>0</v>
      </c>
      <c r="AD15" s="210">
        <v>0</v>
      </c>
    </row>
    <row r="16" spans="1:30" ht="14.25">
      <c r="A16" s="28"/>
      <c r="B16" s="122" t="s">
        <v>161</v>
      </c>
      <c r="C16" s="210">
        <v>0</v>
      </c>
      <c r="D16" s="210">
        <v>0</v>
      </c>
      <c r="E16" s="210">
        <v>114.677239030732</v>
      </c>
      <c r="F16" s="210">
        <v>720.97447360554895</v>
      </c>
      <c r="G16" s="210">
        <v>2577.9270894845599</v>
      </c>
      <c r="H16" s="210">
        <v>3120.396244</v>
      </c>
      <c r="I16" s="210">
        <v>3664.7813740000001</v>
      </c>
      <c r="J16" s="210">
        <v>4078.3040080000001</v>
      </c>
      <c r="K16" s="210">
        <v>4507.5323779999999</v>
      </c>
      <c r="L16" s="210">
        <v>5070.2995629999996</v>
      </c>
      <c r="M16" s="210">
        <v>5404.3532640000003</v>
      </c>
      <c r="N16" s="210">
        <v>5994.2603669999999</v>
      </c>
      <c r="O16" s="210">
        <v>7190.1441699999996</v>
      </c>
      <c r="P16" s="210">
        <v>8437.1915790000003</v>
      </c>
      <c r="Q16" s="210">
        <v>9540.3581630000008</v>
      </c>
      <c r="R16" s="210">
        <v>10300.030816</v>
      </c>
      <c r="S16" s="210">
        <v>10706.379008</v>
      </c>
      <c r="T16" s="210">
        <v>12717.267331999999</v>
      </c>
      <c r="U16" s="210">
        <v>14297.475554000001</v>
      </c>
      <c r="V16" s="210">
        <v>15633.680259999999</v>
      </c>
      <c r="W16" s="210">
        <v>16492.549926</v>
      </c>
      <c r="X16" s="210">
        <v>16464.877431000001</v>
      </c>
      <c r="Y16" s="210">
        <v>26975.169854</v>
      </c>
      <c r="Z16" s="210">
        <v>27316.191835000001</v>
      </c>
      <c r="AA16" s="210">
        <v>26586.148045999998</v>
      </c>
      <c r="AB16" s="210">
        <v>26632.658753</v>
      </c>
      <c r="AC16" s="210">
        <v>27023.678096</v>
      </c>
      <c r="AD16" s="210">
        <v>27262.230162095944</v>
      </c>
    </row>
    <row r="17" spans="1:30" ht="14.25">
      <c r="A17" s="28"/>
      <c r="B17" s="122" t="s">
        <v>162</v>
      </c>
      <c r="C17" s="210">
        <v>0</v>
      </c>
      <c r="D17" s="210">
        <v>0</v>
      </c>
      <c r="E17" s="210">
        <v>0</v>
      </c>
      <c r="F17" s="210">
        <v>0</v>
      </c>
      <c r="G17" s="210">
        <v>0</v>
      </c>
      <c r="H17" s="210">
        <v>0</v>
      </c>
      <c r="I17" s="210">
        <v>0</v>
      </c>
      <c r="J17" s="210">
        <v>0</v>
      </c>
      <c r="K17" s="210">
        <v>0</v>
      </c>
      <c r="L17" s="210">
        <v>0</v>
      </c>
      <c r="M17" s="210">
        <v>0</v>
      </c>
      <c r="N17" s="210">
        <v>0</v>
      </c>
      <c r="O17" s="210">
        <v>0</v>
      </c>
      <c r="P17" s="210">
        <v>0</v>
      </c>
      <c r="Q17" s="210">
        <v>0</v>
      </c>
      <c r="R17" s="210">
        <v>0</v>
      </c>
      <c r="S17" s="210">
        <v>0</v>
      </c>
      <c r="T17" s="210">
        <v>0</v>
      </c>
      <c r="U17" s="210">
        <v>0</v>
      </c>
      <c r="V17" s="210">
        <v>0</v>
      </c>
      <c r="W17" s="210">
        <v>0</v>
      </c>
      <c r="X17" s="210">
        <v>0</v>
      </c>
      <c r="Y17" s="210">
        <v>0</v>
      </c>
      <c r="Z17" s="210">
        <v>0</v>
      </c>
      <c r="AA17" s="210">
        <v>0</v>
      </c>
      <c r="AB17" s="210">
        <v>0</v>
      </c>
      <c r="AC17" s="210">
        <v>0</v>
      </c>
      <c r="AD17" s="210">
        <v>0</v>
      </c>
    </row>
    <row r="18" spans="1:30" ht="14.25">
      <c r="A18" s="28"/>
      <c r="B18" s="122" t="s">
        <v>163</v>
      </c>
      <c r="C18" s="210">
        <v>0</v>
      </c>
      <c r="D18" s="210">
        <v>0</v>
      </c>
      <c r="E18" s="210">
        <v>0</v>
      </c>
      <c r="F18" s="210">
        <v>0</v>
      </c>
      <c r="G18" s="210">
        <v>0</v>
      </c>
      <c r="H18" s="210">
        <v>0</v>
      </c>
      <c r="I18" s="210">
        <v>0</v>
      </c>
      <c r="J18" s="210">
        <v>0</v>
      </c>
      <c r="K18" s="210">
        <v>0</v>
      </c>
      <c r="L18" s="210">
        <v>0</v>
      </c>
      <c r="M18" s="210">
        <v>0</v>
      </c>
      <c r="N18" s="210">
        <v>0</v>
      </c>
      <c r="O18" s="210">
        <v>0</v>
      </c>
      <c r="P18" s="210">
        <v>0</v>
      </c>
      <c r="Q18" s="210">
        <v>0</v>
      </c>
      <c r="R18" s="210">
        <v>0</v>
      </c>
      <c r="S18" s="210">
        <v>2090.5302809999998</v>
      </c>
      <c r="T18" s="210">
        <v>3078.9312920000002</v>
      </c>
      <c r="U18" s="210">
        <v>4326.5579109999999</v>
      </c>
      <c r="V18" s="210">
        <v>5684.0968810000004</v>
      </c>
      <c r="W18" s="210">
        <v>6959.2758709999998</v>
      </c>
      <c r="X18" s="210">
        <v>7479.4088380000003</v>
      </c>
      <c r="Y18" s="210">
        <v>7603.7954060000002</v>
      </c>
      <c r="Z18" s="210">
        <v>8107.8260010000004</v>
      </c>
      <c r="AA18" s="210">
        <v>8350.9492900000005</v>
      </c>
      <c r="AB18" s="210">
        <v>8842.9630479999996</v>
      </c>
      <c r="AC18" s="210">
        <v>9645.3413870000004</v>
      </c>
      <c r="AD18" s="210">
        <v>10319.414332746943</v>
      </c>
    </row>
    <row r="19" spans="1:30" s="360" customFormat="1" ht="15">
      <c r="A19" s="201"/>
      <c r="B19" s="201" t="s">
        <v>164</v>
      </c>
      <c r="C19" s="202">
        <v>2730.8158746502104</v>
      </c>
      <c r="D19" s="202">
        <v>2937.2284734571099</v>
      </c>
      <c r="E19" s="202">
        <v>3110.0484944237719</v>
      </c>
      <c r="F19" s="202">
        <v>4581.0431714253382</v>
      </c>
      <c r="G19" s="202">
        <v>6821.0797077793904</v>
      </c>
      <c r="H19" s="202">
        <v>7772.5115850000002</v>
      </c>
      <c r="I19" s="202">
        <v>8558.0587100000012</v>
      </c>
      <c r="J19" s="202">
        <v>8947.5491299999994</v>
      </c>
      <c r="K19" s="202">
        <v>9522.9601589999984</v>
      </c>
      <c r="L19" s="202">
        <v>10158.251145999999</v>
      </c>
      <c r="M19" s="202">
        <v>10631.382819999999</v>
      </c>
      <c r="N19" s="202">
        <v>11575.048219</v>
      </c>
      <c r="O19" s="202">
        <v>13612.826611</v>
      </c>
      <c r="P19" s="202">
        <v>15780.496202</v>
      </c>
      <c r="Q19" s="202">
        <v>17510.676246999999</v>
      </c>
      <c r="R19" s="202">
        <v>18563.830560000002</v>
      </c>
      <c r="S19" s="202">
        <v>21336.514621000002</v>
      </c>
      <c r="T19" s="202">
        <v>24824.181488000002</v>
      </c>
      <c r="U19" s="202">
        <v>28515.636667482853</v>
      </c>
      <c r="V19" s="202">
        <v>32361.361678313431</v>
      </c>
      <c r="W19" s="202">
        <v>35301.020512436327</v>
      </c>
      <c r="X19" s="202">
        <v>35741.773932440869</v>
      </c>
      <c r="Y19" s="202">
        <v>34793.054267032152</v>
      </c>
      <c r="Z19" s="202">
        <v>35678.278896178075</v>
      </c>
      <c r="AA19" s="202">
        <v>35194.841388348068</v>
      </c>
      <c r="AB19" s="202">
        <v>35712.489726799999</v>
      </c>
      <c r="AC19" s="202">
        <v>36869.847811799998</v>
      </c>
      <c r="AD19" s="202">
        <v>37763.555297294857</v>
      </c>
    </row>
    <row r="20" spans="1:30" ht="15">
      <c r="A20" s="201" t="s">
        <v>165</v>
      </c>
      <c r="B20" s="28"/>
      <c r="C20" s="210">
        <v>25.365218631139424</v>
      </c>
      <c r="D20" s="210">
        <v>49.077599049298236</v>
      </c>
      <c r="E20" s="210">
        <v>65.351248686455605</v>
      </c>
      <c r="F20" s="210">
        <v>59.399282428839456</v>
      </c>
      <c r="G20" s="210">
        <v>60.657160551837087</v>
      </c>
      <c r="H20" s="210">
        <v>59.396907895770582</v>
      </c>
      <c r="I20" s="210">
        <v>58.99239189537434</v>
      </c>
      <c r="J20" s="210">
        <v>79.845129393203806</v>
      </c>
      <c r="K20" s="210">
        <v>78.626087494470553</v>
      </c>
      <c r="L20" s="210">
        <v>83.161449281587238</v>
      </c>
      <c r="M20" s="210">
        <v>97.753260924350215</v>
      </c>
      <c r="N20" s="210">
        <v>106.95024208864903</v>
      </c>
      <c r="O20" s="210">
        <v>112.77989127249676</v>
      </c>
      <c r="P20" s="210">
        <v>116.96066727543837</v>
      </c>
      <c r="Q20" s="210">
        <v>115.30217096019042</v>
      </c>
      <c r="R20" s="210">
        <v>113.48497019355511</v>
      </c>
      <c r="S20" s="210">
        <v>114.02157649401983</v>
      </c>
      <c r="T20" s="210">
        <v>112.02792147385303</v>
      </c>
      <c r="U20" s="210">
        <v>114.50776503804697</v>
      </c>
      <c r="V20" s="210">
        <v>115.1211911856807</v>
      </c>
      <c r="W20" s="210">
        <v>110.14096512844189</v>
      </c>
      <c r="X20" s="210">
        <v>103.83319820793879</v>
      </c>
      <c r="Y20" s="210">
        <v>102.63470329794833</v>
      </c>
      <c r="Z20" s="210">
        <v>103.84332206614796</v>
      </c>
      <c r="AA20" s="210">
        <v>103.46877220182115</v>
      </c>
      <c r="AB20" s="210">
        <v>102.84422240000001</v>
      </c>
      <c r="AC20" s="210">
        <v>100.56576560000001</v>
      </c>
      <c r="AD20" s="210">
        <v>100.56576560000001</v>
      </c>
    </row>
    <row r="21" spans="1:30" ht="15">
      <c r="A21" s="203" t="s">
        <v>166</v>
      </c>
      <c r="B21" s="201"/>
      <c r="C21" s="210">
        <v>0</v>
      </c>
      <c r="D21" s="210">
        <v>0</v>
      </c>
      <c r="E21" s="210">
        <v>0</v>
      </c>
      <c r="F21" s="210">
        <v>0</v>
      </c>
      <c r="G21" s="210">
        <v>0</v>
      </c>
      <c r="H21" s="210">
        <v>0</v>
      </c>
      <c r="I21" s="210">
        <v>0</v>
      </c>
      <c r="J21" s="210">
        <v>224.39309843643383</v>
      </c>
      <c r="K21" s="210">
        <v>537.69666983824709</v>
      </c>
      <c r="L21" s="210">
        <v>632.2522521982537</v>
      </c>
      <c r="M21" s="210">
        <v>650.59885773079236</v>
      </c>
      <c r="N21" s="210">
        <v>719.75144781497636</v>
      </c>
      <c r="O21" s="210">
        <v>827.00852631289445</v>
      </c>
      <c r="P21" s="210">
        <v>922.97538602155794</v>
      </c>
      <c r="Q21" s="210">
        <v>1023.5528168770046</v>
      </c>
      <c r="R21" s="210">
        <v>1113.8287031448069</v>
      </c>
      <c r="S21" s="210">
        <v>1203.0905886777985</v>
      </c>
      <c r="T21" s="210">
        <v>1264.4400000000003</v>
      </c>
      <c r="U21" s="210">
        <v>1807.3757519999992</v>
      </c>
      <c r="V21" s="210">
        <v>2403.3232942719978</v>
      </c>
      <c r="W21" s="210">
        <v>2345.0154886322912</v>
      </c>
      <c r="X21" s="210">
        <v>1815.2999999999993</v>
      </c>
      <c r="Y21" s="210">
        <v>1657.7999999999995</v>
      </c>
      <c r="Z21" s="210">
        <v>1662.2999999999995</v>
      </c>
      <c r="AA21" s="210">
        <v>1621.7999999999995</v>
      </c>
      <c r="AB21" s="210">
        <v>1545.2999999999995</v>
      </c>
      <c r="AC21" s="210">
        <v>1503.8999999999996</v>
      </c>
      <c r="AD21" s="210">
        <v>1529.0999999999995</v>
      </c>
    </row>
    <row r="22" spans="1:30" s="360" customFormat="1" ht="15">
      <c r="A22" s="201" t="s">
        <v>452</v>
      </c>
      <c r="B22" s="201"/>
      <c r="C22" s="202">
        <v>2802.6501873419011</v>
      </c>
      <c r="D22" s="202">
        <v>3044.7314956997643</v>
      </c>
      <c r="E22" s="202">
        <v>3239.627682437475</v>
      </c>
      <c r="F22" s="202">
        <v>4714.1034547218578</v>
      </c>
      <c r="G22" s="202">
        <v>6956.5367933192638</v>
      </c>
      <c r="H22" s="202">
        <v>7908.8775243365508</v>
      </c>
      <c r="I22" s="202">
        <v>8696.1392888913779</v>
      </c>
      <c r="J22" s="202">
        <v>9334.8825804824501</v>
      </c>
      <c r="K22" s="202">
        <v>10237.809186488395</v>
      </c>
      <c r="L22" s="202">
        <v>10973.4694885503</v>
      </c>
      <c r="M22" s="202">
        <v>11495.762908073099</v>
      </c>
      <c r="N22" s="202">
        <v>12543.721123301233</v>
      </c>
      <c r="O22" s="202">
        <v>14726.59880271865</v>
      </c>
      <c r="P22" s="202">
        <v>17022.553218543406</v>
      </c>
      <c r="Q22" s="202">
        <v>18867.40946483719</v>
      </c>
      <c r="R22" s="202">
        <v>20023.436280338363</v>
      </c>
      <c r="S22" s="202">
        <v>22896.31020617182</v>
      </c>
      <c r="T22" s="202">
        <v>26453.161366473854</v>
      </c>
      <c r="U22" s="202">
        <v>30758.6411020665</v>
      </c>
      <c r="V22" s="202">
        <v>35636.268920209535</v>
      </c>
      <c r="W22" s="202">
        <v>38759.375506571363</v>
      </c>
      <c r="X22" s="202">
        <v>38726.687482629568</v>
      </c>
      <c r="Y22" s="202">
        <v>37915.370934240935</v>
      </c>
      <c r="Z22" s="202">
        <v>38973.072018139064</v>
      </c>
      <c r="AA22" s="202">
        <v>38622.609855108531</v>
      </c>
      <c r="AB22" s="202">
        <v>39233.242506391107</v>
      </c>
      <c r="AC22" s="202">
        <v>40260.547848575326</v>
      </c>
      <c r="AD22" s="202">
        <v>41280.00891895283</v>
      </c>
    </row>
    <row r="23" spans="1:30" ht="15">
      <c r="A23" s="201"/>
      <c r="B23" s="201"/>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28"/>
      <c r="AD23" s="28"/>
    </row>
    <row r="24" spans="1:30" ht="15">
      <c r="A24" s="117" t="s">
        <v>453</v>
      </c>
      <c r="B24" s="201"/>
      <c r="C24" s="210">
        <v>91.858449591174136</v>
      </c>
      <c r="D24" s="210">
        <v>94.947816410441192</v>
      </c>
      <c r="E24" s="210">
        <v>105.12332730179378</v>
      </c>
      <c r="F24" s="210">
        <v>100.04860019095939</v>
      </c>
      <c r="G24" s="210">
        <v>92.424617449374608</v>
      </c>
      <c r="H24" s="210">
        <v>71.611352847292153</v>
      </c>
      <c r="I24" s="210">
        <v>77.268581250000068</v>
      </c>
      <c r="J24" s="210">
        <v>84.730850500000074</v>
      </c>
      <c r="K24" s="210">
        <v>92.15607307500008</v>
      </c>
      <c r="L24" s="210">
        <v>103.75101865000009</v>
      </c>
      <c r="M24" s="210">
        <v>117.0212803500001</v>
      </c>
      <c r="N24" s="210">
        <v>128.51297300000013</v>
      </c>
      <c r="O24" s="210">
        <v>144.59373787500013</v>
      </c>
      <c r="P24" s="210">
        <v>154.16041115000013</v>
      </c>
      <c r="Q24" s="210">
        <v>169.4033593290398</v>
      </c>
      <c r="R24" s="210">
        <v>178.49391771832535</v>
      </c>
      <c r="S24" s="210">
        <v>193.68955919495113</v>
      </c>
      <c r="T24" s="210">
        <v>153.80903247183983</v>
      </c>
      <c r="U24" s="210">
        <v>104.83332623828647</v>
      </c>
      <c r="V24" s="210">
        <v>122.59992656978859</v>
      </c>
      <c r="W24" s="210">
        <v>122.70973043489786</v>
      </c>
      <c r="X24" s="210">
        <v>146.35698262103978</v>
      </c>
      <c r="Y24" s="210">
        <v>179.59469448410479</v>
      </c>
      <c r="Z24" s="210">
        <v>217.29601507700662</v>
      </c>
      <c r="AA24" s="210">
        <v>262.64271060836904</v>
      </c>
      <c r="AB24" s="210">
        <v>297.4521648376994</v>
      </c>
      <c r="AC24" s="210">
        <v>304.38877050059943</v>
      </c>
      <c r="AD24" s="210">
        <v>309.62409494304825</v>
      </c>
    </row>
    <row r="25" spans="1:30" ht="14.25">
      <c r="A25" s="117" t="s">
        <v>454</v>
      </c>
      <c r="B25" s="117"/>
      <c r="C25" s="210">
        <v>1260.4711706216178</v>
      </c>
      <c r="D25" s="210">
        <v>1457.8695921219037</v>
      </c>
      <c r="E25" s="210">
        <v>1630.5932109346541</v>
      </c>
      <c r="F25" s="210">
        <v>1893.8999999999999</v>
      </c>
      <c r="G25" s="210">
        <v>2146.7399999999998</v>
      </c>
      <c r="H25" s="210">
        <v>2397.6253447881386</v>
      </c>
      <c r="I25" s="210">
        <v>2770.9</v>
      </c>
      <c r="J25" s="210">
        <v>3207.9</v>
      </c>
      <c r="K25" s="210">
        <v>3536.85</v>
      </c>
      <c r="L25" s="210">
        <v>3904.05</v>
      </c>
      <c r="M25" s="210">
        <v>4141.2</v>
      </c>
      <c r="N25" s="210">
        <v>4218.0600000000004</v>
      </c>
      <c r="O25" s="210">
        <v>4114.78</v>
      </c>
      <c r="P25" s="210">
        <v>4388.3574745453679</v>
      </c>
      <c r="Q25" s="210">
        <v>4812.1815261062211</v>
      </c>
      <c r="R25" s="210">
        <v>5329.6709606484337</v>
      </c>
      <c r="S25" s="210">
        <v>5892.1675622371322</v>
      </c>
      <c r="T25" s="210">
        <v>6467.4505048641231</v>
      </c>
      <c r="U25" s="210">
        <v>7078.7706956299662</v>
      </c>
      <c r="V25" s="210">
        <v>7721.0870427427817</v>
      </c>
      <c r="W25" s="210">
        <v>8321.4362920187705</v>
      </c>
      <c r="X25" s="210">
        <v>8914.4526550894516</v>
      </c>
      <c r="Y25" s="210">
        <v>9400.6973653018595</v>
      </c>
      <c r="Z25" s="210">
        <v>9728.6723451197213</v>
      </c>
      <c r="AA25" s="210">
        <v>10094.682809130198</v>
      </c>
      <c r="AB25" s="210">
        <v>10330.731379709998</v>
      </c>
      <c r="AC25" s="210">
        <v>10826.606485936078</v>
      </c>
      <c r="AD25" s="210">
        <v>11346.28359726101</v>
      </c>
    </row>
    <row r="26" spans="1:30" ht="14.25">
      <c r="A26" s="117" t="s">
        <v>455</v>
      </c>
      <c r="B26" s="117"/>
      <c r="C26" s="210">
        <v>450.25359953762597</v>
      </c>
      <c r="D26" s="210">
        <v>539.41272815893808</v>
      </c>
      <c r="E26" s="210">
        <v>626.34287856471724</v>
      </c>
      <c r="F26" s="210">
        <v>732.66469358318807</v>
      </c>
      <c r="G26" s="210">
        <v>834.76281255514266</v>
      </c>
      <c r="H26" s="210">
        <v>932.82116050986428</v>
      </c>
      <c r="I26" s="210">
        <v>1088.9599999999998</v>
      </c>
      <c r="J26" s="210">
        <v>1275.9199999999998</v>
      </c>
      <c r="K26" s="210">
        <v>1492.3999999999999</v>
      </c>
      <c r="L26" s="210">
        <v>1748.2399999999998</v>
      </c>
      <c r="M26" s="210">
        <v>1857.0801599999993</v>
      </c>
      <c r="N26" s="210">
        <v>1966.162111395199</v>
      </c>
      <c r="O26" s="210">
        <v>2079.8204074110836</v>
      </c>
      <c r="P26" s="210">
        <v>2231.5169833602026</v>
      </c>
      <c r="Q26" s="210">
        <v>2668.0373581940871</v>
      </c>
      <c r="R26" s="210">
        <v>3173.1237931736314</v>
      </c>
      <c r="S26" s="210">
        <v>3756.6771195734832</v>
      </c>
      <c r="T26" s="210">
        <v>4414.2047697427215</v>
      </c>
      <c r="U26" s="210">
        <v>4583.3782834605627</v>
      </c>
      <c r="V26" s="210">
        <v>4407.4032031884444</v>
      </c>
      <c r="W26" s="210">
        <v>4516.613733776373</v>
      </c>
      <c r="X26" s="210">
        <v>4585.0019129599841</v>
      </c>
      <c r="Y26" s="210">
        <v>4449.1962934354187</v>
      </c>
      <c r="Z26" s="210">
        <v>4298.9535869198653</v>
      </c>
      <c r="AA26" s="210">
        <v>4133.1658818304986</v>
      </c>
      <c r="AB26" s="210">
        <v>3946.3969999999999</v>
      </c>
      <c r="AC26" s="210">
        <v>4045.886</v>
      </c>
      <c r="AD26" s="210">
        <v>4219.3540000000003</v>
      </c>
    </row>
    <row r="27" spans="1:30" ht="15">
      <c r="A27" s="201" t="s">
        <v>456</v>
      </c>
      <c r="B27" s="201"/>
      <c r="C27" s="202">
        <v>4605.2334070923189</v>
      </c>
      <c r="D27" s="202">
        <v>5136.9616323910477</v>
      </c>
      <c r="E27" s="202">
        <v>5601.6870992386403</v>
      </c>
      <c r="F27" s="202">
        <v>7440.7167484960046</v>
      </c>
      <c r="G27" s="202">
        <v>10030.464223323779</v>
      </c>
      <c r="H27" s="202">
        <v>11310.935382481846</v>
      </c>
      <c r="I27" s="202">
        <v>12633.267870141377</v>
      </c>
      <c r="J27" s="202">
        <v>13903.43343098245</v>
      </c>
      <c r="K27" s="202">
        <v>15359.215259563396</v>
      </c>
      <c r="L27" s="202">
        <v>16729.510507200299</v>
      </c>
      <c r="M27" s="202">
        <v>17611.064348423097</v>
      </c>
      <c r="N27" s="202">
        <v>18856.456207696432</v>
      </c>
      <c r="O27" s="202">
        <v>21065.792948004735</v>
      </c>
      <c r="P27" s="202">
        <v>23796.588087598979</v>
      </c>
      <c r="Q27" s="202">
        <v>26517.03170846654</v>
      </c>
      <c r="R27" s="202">
        <v>28704.724951878754</v>
      </c>
      <c r="S27" s="202">
        <v>32738.844447177387</v>
      </c>
      <c r="T27" s="202">
        <v>37488.625673552539</v>
      </c>
      <c r="U27" s="202">
        <v>42525.623407395324</v>
      </c>
      <c r="V27" s="202">
        <v>47887.359092710547</v>
      </c>
      <c r="W27" s="202">
        <v>51720.135262801406</v>
      </c>
      <c r="X27" s="202">
        <v>52372.499033300039</v>
      </c>
      <c r="Y27" s="202">
        <v>51944.859287462314</v>
      </c>
      <c r="Z27" s="202">
        <v>53217.993965255657</v>
      </c>
      <c r="AA27" s="202">
        <v>53113.101256677604</v>
      </c>
      <c r="AB27" s="202">
        <v>53807.823050938801</v>
      </c>
      <c r="AC27" s="202">
        <v>55437.429105012001</v>
      </c>
      <c r="AD27" s="202">
        <v>57155.270611156891</v>
      </c>
    </row>
    <row r="28" spans="1:30" ht="15">
      <c r="A28" s="201" t="s">
        <v>2</v>
      </c>
      <c r="B28" s="201"/>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28"/>
      <c r="AD28" s="28"/>
    </row>
    <row r="29" spans="1:30" ht="15">
      <c r="A29" s="117" t="s">
        <v>457</v>
      </c>
      <c r="B29" s="201"/>
      <c r="C29" s="118">
        <v>0</v>
      </c>
      <c r="D29" s="118">
        <v>0</v>
      </c>
      <c r="E29" s="118">
        <v>0</v>
      </c>
      <c r="F29" s="118">
        <v>0</v>
      </c>
      <c r="G29" s="118">
        <v>0</v>
      </c>
      <c r="H29" s="118">
        <v>849.49153504400147</v>
      </c>
      <c r="I29" s="118">
        <v>1096.1111451397646</v>
      </c>
      <c r="J29" s="118">
        <v>1239.6356293123351</v>
      </c>
      <c r="K29" s="118">
        <v>1365.9602616205411</v>
      </c>
      <c r="L29" s="118">
        <v>1179.7335987033387</v>
      </c>
      <c r="M29" s="118">
        <v>1323.4902774748989</v>
      </c>
      <c r="N29" s="118">
        <v>1630.8289537740818</v>
      </c>
      <c r="O29" s="118">
        <v>2239.8718501298531</v>
      </c>
      <c r="P29" s="118">
        <v>2435.0708977937834</v>
      </c>
      <c r="Q29" s="118">
        <v>3102.6993786441481</v>
      </c>
      <c r="R29" s="118">
        <v>3321.6895705217521</v>
      </c>
      <c r="S29" s="118">
        <v>3383.8139561051375</v>
      </c>
      <c r="T29" s="118">
        <v>3144.2254988234272</v>
      </c>
      <c r="U29" s="118">
        <v>1662.0002170319126</v>
      </c>
      <c r="V29" s="118">
        <v>1211.2192822101777</v>
      </c>
      <c r="W29" s="118">
        <v>1046.7952090498177</v>
      </c>
      <c r="X29" s="118">
        <v>995.92999999999972</v>
      </c>
      <c r="Y29" s="118">
        <v>1229.7599999999998</v>
      </c>
      <c r="Z29" s="118">
        <v>1347.3949999999995</v>
      </c>
      <c r="AA29" s="118">
        <v>1388.2110000000005</v>
      </c>
      <c r="AB29" s="118">
        <v>1376.0800000000004</v>
      </c>
      <c r="AC29" s="118">
        <v>1383.8000000000002</v>
      </c>
      <c r="AD29" s="118">
        <v>1256.2799999999995</v>
      </c>
    </row>
    <row r="30" spans="1:30" ht="15">
      <c r="A30" s="117"/>
      <c r="B30" s="201"/>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spans="1:30" ht="15">
      <c r="A31" s="120" t="s">
        <v>458</v>
      </c>
      <c r="B31" s="343"/>
      <c r="C31" s="121">
        <v>4605.2334070923189</v>
      </c>
      <c r="D31" s="121">
        <v>5136.9616323910477</v>
      </c>
      <c r="E31" s="121">
        <v>5601.6870992386403</v>
      </c>
      <c r="F31" s="121">
        <v>7440.7167484960046</v>
      </c>
      <c r="G31" s="121">
        <v>10030.464223323779</v>
      </c>
      <c r="H31" s="121">
        <v>12160.426917525849</v>
      </c>
      <c r="I31" s="121">
        <v>13729.379015281142</v>
      </c>
      <c r="J31" s="121">
        <v>15143.069060294785</v>
      </c>
      <c r="K31" s="121">
        <v>16725.175521183937</v>
      </c>
      <c r="L31" s="121">
        <v>17909.244105903639</v>
      </c>
      <c r="M31" s="121">
        <v>18934.554625897996</v>
      </c>
      <c r="N31" s="121">
        <v>20487.285161470514</v>
      </c>
      <c r="O31" s="121">
        <v>23305.664798134589</v>
      </c>
      <c r="P31" s="121">
        <v>26231.658985392762</v>
      </c>
      <c r="Q31" s="121">
        <v>29619.731087110689</v>
      </c>
      <c r="R31" s="121">
        <v>32026.414522400508</v>
      </c>
      <c r="S31" s="121">
        <v>36122.658403282519</v>
      </c>
      <c r="T31" s="121">
        <v>40632.851172375973</v>
      </c>
      <c r="U31" s="121">
        <v>44187.623624427237</v>
      </c>
      <c r="V31" s="121">
        <v>49098.578374920726</v>
      </c>
      <c r="W31" s="121">
        <v>52766.930471851221</v>
      </c>
      <c r="X31" s="121">
        <v>53368.429033300039</v>
      </c>
      <c r="Y31" s="121">
        <v>53174.619287462316</v>
      </c>
      <c r="Z31" s="121">
        <v>54565.388965255654</v>
      </c>
      <c r="AA31" s="121">
        <v>54501.312256677607</v>
      </c>
      <c r="AB31" s="121">
        <v>55183.903050938803</v>
      </c>
      <c r="AC31" s="121">
        <v>56821.229105012004</v>
      </c>
      <c r="AD31" s="121">
        <v>58411.55061115689</v>
      </c>
    </row>
    <row r="33" spans="1:1" ht="28.5" customHeight="1">
      <c r="A33" s="212" t="s">
        <v>784</v>
      </c>
    </row>
    <row r="34" spans="1:1" ht="32.25" customHeight="1">
      <c r="A34" s="212" t="s">
        <v>785</v>
      </c>
    </row>
    <row r="35" spans="1:1" ht="34.5" customHeight="1">
      <c r="A35" s="212" t="s">
        <v>537</v>
      </c>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02CC-E4E4-47F1-81A3-48750801DC97}">
  <sheetPr>
    <tabColor rgb="FFC00000"/>
  </sheetPr>
  <dimension ref="A1:J13"/>
  <sheetViews>
    <sheetView workbookViewId="0">
      <selection activeCell="M15" sqref="M15"/>
    </sheetView>
  </sheetViews>
  <sheetFormatPr defaultColWidth="12.42578125" defaultRowHeight="15.75"/>
  <cols>
    <col min="1" max="2" width="12.28515625" style="923" bestFit="1" customWidth="1"/>
    <col min="3" max="3" width="14.7109375" style="923" customWidth="1"/>
    <col min="4" max="9" width="12.28515625" style="923" bestFit="1" customWidth="1"/>
    <col min="10" max="10" width="12.42578125" style="923"/>
    <col min="11" max="256" width="12.42578125" style="896"/>
    <col min="257" max="258" width="12.28515625" style="896" bestFit="1" customWidth="1"/>
    <col min="259" max="259" width="14.7109375" style="896" customWidth="1"/>
    <col min="260" max="265" width="12.28515625" style="896" bestFit="1" customWidth="1"/>
    <col min="266" max="512" width="12.42578125" style="896"/>
    <col min="513" max="514" width="12.28515625" style="896" bestFit="1" customWidth="1"/>
    <col min="515" max="515" width="14.7109375" style="896" customWidth="1"/>
    <col min="516" max="521" width="12.28515625" style="896" bestFit="1" customWidth="1"/>
    <col min="522" max="768" width="12.42578125" style="896"/>
    <col min="769" max="770" width="12.28515625" style="896" bestFit="1" customWidth="1"/>
    <col min="771" max="771" width="14.7109375" style="896" customWidth="1"/>
    <col min="772" max="777" width="12.28515625" style="896" bestFit="1" customWidth="1"/>
    <col min="778" max="1024" width="12.42578125" style="896"/>
    <col min="1025" max="1026" width="12.28515625" style="896" bestFit="1" customWidth="1"/>
    <col min="1027" max="1027" width="14.7109375" style="896" customWidth="1"/>
    <col min="1028" max="1033" width="12.28515625" style="896" bestFit="1" customWidth="1"/>
    <col min="1034" max="1280" width="12.42578125" style="896"/>
    <col min="1281" max="1282" width="12.28515625" style="896" bestFit="1" customWidth="1"/>
    <col min="1283" max="1283" width="14.7109375" style="896" customWidth="1"/>
    <col min="1284" max="1289" width="12.28515625" style="896" bestFit="1" customWidth="1"/>
    <col min="1290" max="1536" width="12.42578125" style="896"/>
    <col min="1537" max="1538" width="12.28515625" style="896" bestFit="1" customWidth="1"/>
    <col min="1539" max="1539" width="14.7109375" style="896" customWidth="1"/>
    <col min="1540" max="1545" width="12.28515625" style="896" bestFit="1" customWidth="1"/>
    <col min="1546" max="1792" width="12.42578125" style="896"/>
    <col min="1793" max="1794" width="12.28515625" style="896" bestFit="1" customWidth="1"/>
    <col min="1795" max="1795" width="14.7109375" style="896" customWidth="1"/>
    <col min="1796" max="1801" width="12.28515625" style="896" bestFit="1" customWidth="1"/>
    <col min="1802" max="2048" width="12.42578125" style="896"/>
    <col min="2049" max="2050" width="12.28515625" style="896" bestFit="1" customWidth="1"/>
    <col min="2051" max="2051" width="14.7109375" style="896" customWidth="1"/>
    <col min="2052" max="2057" width="12.28515625" style="896" bestFit="1" customWidth="1"/>
    <col min="2058" max="2304" width="12.42578125" style="896"/>
    <col min="2305" max="2306" width="12.28515625" style="896" bestFit="1" customWidth="1"/>
    <col min="2307" max="2307" width="14.7109375" style="896" customWidth="1"/>
    <col min="2308" max="2313" width="12.28515625" style="896" bestFit="1" customWidth="1"/>
    <col min="2314" max="2560" width="12.42578125" style="896"/>
    <col min="2561" max="2562" width="12.28515625" style="896" bestFit="1" customWidth="1"/>
    <col min="2563" max="2563" width="14.7109375" style="896" customWidth="1"/>
    <col min="2564" max="2569" width="12.28515625" style="896" bestFit="1" customWidth="1"/>
    <col min="2570" max="2816" width="12.42578125" style="896"/>
    <col min="2817" max="2818" width="12.28515625" style="896" bestFit="1" customWidth="1"/>
    <col min="2819" max="2819" width="14.7109375" style="896" customWidth="1"/>
    <col min="2820" max="2825" width="12.28515625" style="896" bestFit="1" customWidth="1"/>
    <col min="2826" max="3072" width="12.42578125" style="896"/>
    <col min="3073" max="3074" width="12.28515625" style="896" bestFit="1" customWidth="1"/>
    <col min="3075" max="3075" width="14.7109375" style="896" customWidth="1"/>
    <col min="3076" max="3081" width="12.28515625" style="896" bestFit="1" customWidth="1"/>
    <col min="3082" max="3328" width="12.42578125" style="896"/>
    <col min="3329" max="3330" width="12.28515625" style="896" bestFit="1" customWidth="1"/>
    <col min="3331" max="3331" width="14.7109375" style="896" customWidth="1"/>
    <col min="3332" max="3337" width="12.28515625" style="896" bestFit="1" customWidth="1"/>
    <col min="3338" max="3584" width="12.42578125" style="896"/>
    <col min="3585" max="3586" width="12.28515625" style="896" bestFit="1" customWidth="1"/>
    <col min="3587" max="3587" width="14.7109375" style="896" customWidth="1"/>
    <col min="3588" max="3593" width="12.28515625" style="896" bestFit="1" customWidth="1"/>
    <col min="3594" max="3840" width="12.42578125" style="896"/>
    <col min="3841" max="3842" width="12.28515625" style="896" bestFit="1" customWidth="1"/>
    <col min="3843" max="3843" width="14.7109375" style="896" customWidth="1"/>
    <col min="3844" max="3849" width="12.28515625" style="896" bestFit="1" customWidth="1"/>
    <col min="3850" max="4096" width="12.42578125" style="896"/>
    <col min="4097" max="4098" width="12.28515625" style="896" bestFit="1" customWidth="1"/>
    <col min="4099" max="4099" width="14.7109375" style="896" customWidth="1"/>
    <col min="4100" max="4105" width="12.28515625" style="896" bestFit="1" customWidth="1"/>
    <col min="4106" max="4352" width="12.42578125" style="896"/>
    <col min="4353" max="4354" width="12.28515625" style="896" bestFit="1" customWidth="1"/>
    <col min="4355" max="4355" width="14.7109375" style="896" customWidth="1"/>
    <col min="4356" max="4361" width="12.28515625" style="896" bestFit="1" customWidth="1"/>
    <col min="4362" max="4608" width="12.42578125" style="896"/>
    <col min="4609" max="4610" width="12.28515625" style="896" bestFit="1" customWidth="1"/>
    <col min="4611" max="4611" width="14.7109375" style="896" customWidth="1"/>
    <col min="4612" max="4617" width="12.28515625" style="896" bestFit="1" customWidth="1"/>
    <col min="4618" max="4864" width="12.42578125" style="896"/>
    <col min="4865" max="4866" width="12.28515625" style="896" bestFit="1" customWidth="1"/>
    <col min="4867" max="4867" width="14.7109375" style="896" customWidth="1"/>
    <col min="4868" max="4873" width="12.28515625" style="896" bestFit="1" customWidth="1"/>
    <col min="4874" max="5120" width="12.42578125" style="896"/>
    <col min="5121" max="5122" width="12.28515625" style="896" bestFit="1" customWidth="1"/>
    <col min="5123" max="5123" width="14.7109375" style="896" customWidth="1"/>
    <col min="5124" max="5129" width="12.28515625" style="896" bestFit="1" customWidth="1"/>
    <col min="5130" max="5376" width="12.42578125" style="896"/>
    <col min="5377" max="5378" width="12.28515625" style="896" bestFit="1" customWidth="1"/>
    <col min="5379" max="5379" width="14.7109375" style="896" customWidth="1"/>
    <col min="5380" max="5385" width="12.28515625" style="896" bestFit="1" customWidth="1"/>
    <col min="5386" max="5632" width="12.42578125" style="896"/>
    <col min="5633" max="5634" width="12.28515625" style="896" bestFit="1" customWidth="1"/>
    <col min="5635" max="5635" width="14.7109375" style="896" customWidth="1"/>
    <col min="5636" max="5641" width="12.28515625" style="896" bestFit="1" customWidth="1"/>
    <col min="5642" max="5888" width="12.42578125" style="896"/>
    <col min="5889" max="5890" width="12.28515625" style="896" bestFit="1" customWidth="1"/>
    <col min="5891" max="5891" width="14.7109375" style="896" customWidth="1"/>
    <col min="5892" max="5897" width="12.28515625" style="896" bestFit="1" customWidth="1"/>
    <col min="5898" max="6144" width="12.42578125" style="896"/>
    <col min="6145" max="6146" width="12.28515625" style="896" bestFit="1" customWidth="1"/>
    <col min="6147" max="6147" width="14.7109375" style="896" customWidth="1"/>
    <col min="6148" max="6153" width="12.28515625" style="896" bestFit="1" customWidth="1"/>
    <col min="6154" max="6400" width="12.42578125" style="896"/>
    <col min="6401" max="6402" width="12.28515625" style="896" bestFit="1" customWidth="1"/>
    <col min="6403" max="6403" width="14.7109375" style="896" customWidth="1"/>
    <col min="6404" max="6409" width="12.28515625" style="896" bestFit="1" customWidth="1"/>
    <col min="6410" max="6656" width="12.42578125" style="896"/>
    <col min="6657" max="6658" width="12.28515625" style="896" bestFit="1" customWidth="1"/>
    <col min="6659" max="6659" width="14.7109375" style="896" customWidth="1"/>
    <col min="6660" max="6665" width="12.28515625" style="896" bestFit="1" customWidth="1"/>
    <col min="6666" max="6912" width="12.42578125" style="896"/>
    <col min="6913" max="6914" width="12.28515625" style="896" bestFit="1" customWidth="1"/>
    <col min="6915" max="6915" width="14.7109375" style="896" customWidth="1"/>
    <col min="6916" max="6921" width="12.28515625" style="896" bestFit="1" customWidth="1"/>
    <col min="6922" max="7168" width="12.42578125" style="896"/>
    <col min="7169" max="7170" width="12.28515625" style="896" bestFit="1" customWidth="1"/>
    <col min="7171" max="7171" width="14.7109375" style="896" customWidth="1"/>
    <col min="7172" max="7177" width="12.28515625" style="896" bestFit="1" customWidth="1"/>
    <col min="7178" max="7424" width="12.42578125" style="896"/>
    <col min="7425" max="7426" width="12.28515625" style="896" bestFit="1" customWidth="1"/>
    <col min="7427" max="7427" width="14.7109375" style="896" customWidth="1"/>
    <col min="7428" max="7433" width="12.28515625" style="896" bestFit="1" customWidth="1"/>
    <col min="7434" max="7680" width="12.42578125" style="896"/>
    <col min="7681" max="7682" width="12.28515625" style="896" bestFit="1" customWidth="1"/>
    <col min="7683" max="7683" width="14.7109375" style="896" customWidth="1"/>
    <col min="7684" max="7689" width="12.28515625" style="896" bestFit="1" customWidth="1"/>
    <col min="7690" max="7936" width="12.42578125" style="896"/>
    <col min="7937" max="7938" width="12.28515625" style="896" bestFit="1" customWidth="1"/>
    <col min="7939" max="7939" width="14.7109375" style="896" customWidth="1"/>
    <col min="7940" max="7945" width="12.28515625" style="896" bestFit="1" customWidth="1"/>
    <col min="7946" max="8192" width="12.42578125" style="896"/>
    <col min="8193" max="8194" width="12.28515625" style="896" bestFit="1" customWidth="1"/>
    <col min="8195" max="8195" width="14.7109375" style="896" customWidth="1"/>
    <col min="8196" max="8201" width="12.28515625" style="896" bestFit="1" customWidth="1"/>
    <col min="8202" max="8448" width="12.42578125" style="896"/>
    <col min="8449" max="8450" width="12.28515625" style="896" bestFit="1" customWidth="1"/>
    <col min="8451" max="8451" width="14.7109375" style="896" customWidth="1"/>
    <col min="8452" max="8457" width="12.28515625" style="896" bestFit="1" customWidth="1"/>
    <col min="8458" max="8704" width="12.42578125" style="896"/>
    <col min="8705" max="8706" width="12.28515625" style="896" bestFit="1" customWidth="1"/>
    <col min="8707" max="8707" width="14.7109375" style="896" customWidth="1"/>
    <col min="8708" max="8713" width="12.28515625" style="896" bestFit="1" customWidth="1"/>
    <col min="8714" max="8960" width="12.42578125" style="896"/>
    <col min="8961" max="8962" width="12.28515625" style="896" bestFit="1" customWidth="1"/>
    <col min="8963" max="8963" width="14.7109375" style="896" customWidth="1"/>
    <col min="8964" max="8969" width="12.28515625" style="896" bestFit="1" customWidth="1"/>
    <col min="8970" max="9216" width="12.42578125" style="896"/>
    <col min="9217" max="9218" width="12.28515625" style="896" bestFit="1" customWidth="1"/>
    <col min="9219" max="9219" width="14.7109375" style="896" customWidth="1"/>
    <col min="9220" max="9225" width="12.28515625" style="896" bestFit="1" customWidth="1"/>
    <col min="9226" max="9472" width="12.42578125" style="896"/>
    <col min="9473" max="9474" width="12.28515625" style="896" bestFit="1" customWidth="1"/>
    <col min="9475" max="9475" width="14.7109375" style="896" customWidth="1"/>
    <col min="9476" max="9481" width="12.28515625" style="896" bestFit="1" customWidth="1"/>
    <col min="9482" max="9728" width="12.42578125" style="896"/>
    <col min="9729" max="9730" width="12.28515625" style="896" bestFit="1" customWidth="1"/>
    <col min="9731" max="9731" width="14.7109375" style="896" customWidth="1"/>
    <col min="9732" max="9737" width="12.28515625" style="896" bestFit="1" customWidth="1"/>
    <col min="9738" max="9984" width="12.42578125" style="896"/>
    <col min="9985" max="9986" width="12.28515625" style="896" bestFit="1" customWidth="1"/>
    <col min="9987" max="9987" width="14.7109375" style="896" customWidth="1"/>
    <col min="9988" max="9993" width="12.28515625" style="896" bestFit="1" customWidth="1"/>
    <col min="9994" max="10240" width="12.42578125" style="896"/>
    <col min="10241" max="10242" width="12.28515625" style="896" bestFit="1" customWidth="1"/>
    <col min="10243" max="10243" width="14.7109375" style="896" customWidth="1"/>
    <col min="10244" max="10249" width="12.28515625" style="896" bestFit="1" customWidth="1"/>
    <col min="10250" max="10496" width="12.42578125" style="896"/>
    <col min="10497" max="10498" width="12.28515625" style="896" bestFit="1" customWidth="1"/>
    <col min="10499" max="10499" width="14.7109375" style="896" customWidth="1"/>
    <col min="10500" max="10505" width="12.28515625" style="896" bestFit="1" customWidth="1"/>
    <col min="10506" max="10752" width="12.42578125" style="896"/>
    <col min="10753" max="10754" width="12.28515625" style="896" bestFit="1" customWidth="1"/>
    <col min="10755" max="10755" width="14.7109375" style="896" customWidth="1"/>
    <col min="10756" max="10761" width="12.28515625" style="896" bestFit="1" customWidth="1"/>
    <col min="10762" max="11008" width="12.42578125" style="896"/>
    <col min="11009" max="11010" width="12.28515625" style="896" bestFit="1" customWidth="1"/>
    <col min="11011" max="11011" width="14.7109375" style="896" customWidth="1"/>
    <col min="11012" max="11017" width="12.28515625" style="896" bestFit="1" customWidth="1"/>
    <col min="11018" max="11264" width="12.42578125" style="896"/>
    <col min="11265" max="11266" width="12.28515625" style="896" bestFit="1" customWidth="1"/>
    <col min="11267" max="11267" width="14.7109375" style="896" customWidth="1"/>
    <col min="11268" max="11273" width="12.28515625" style="896" bestFit="1" customWidth="1"/>
    <col min="11274" max="11520" width="12.42578125" style="896"/>
    <col min="11521" max="11522" width="12.28515625" style="896" bestFit="1" customWidth="1"/>
    <col min="11523" max="11523" width="14.7109375" style="896" customWidth="1"/>
    <col min="11524" max="11529" width="12.28515625" style="896" bestFit="1" customWidth="1"/>
    <col min="11530" max="11776" width="12.42578125" style="896"/>
    <col min="11777" max="11778" width="12.28515625" style="896" bestFit="1" customWidth="1"/>
    <col min="11779" max="11779" width="14.7109375" style="896" customWidth="1"/>
    <col min="11780" max="11785" width="12.28515625" style="896" bestFit="1" customWidth="1"/>
    <col min="11786" max="12032" width="12.42578125" style="896"/>
    <col min="12033" max="12034" width="12.28515625" style="896" bestFit="1" customWidth="1"/>
    <col min="12035" max="12035" width="14.7109375" style="896" customWidth="1"/>
    <col min="12036" max="12041" width="12.28515625" style="896" bestFit="1" customWidth="1"/>
    <col min="12042" max="12288" width="12.42578125" style="896"/>
    <col min="12289" max="12290" width="12.28515625" style="896" bestFit="1" customWidth="1"/>
    <col min="12291" max="12291" width="14.7109375" style="896" customWidth="1"/>
    <col min="12292" max="12297" width="12.28515625" style="896" bestFit="1" customWidth="1"/>
    <col min="12298" max="12544" width="12.42578125" style="896"/>
    <col min="12545" max="12546" width="12.28515625" style="896" bestFit="1" customWidth="1"/>
    <col min="12547" max="12547" width="14.7109375" style="896" customWidth="1"/>
    <col min="12548" max="12553" width="12.28515625" style="896" bestFit="1" customWidth="1"/>
    <col min="12554" max="12800" width="12.42578125" style="896"/>
    <col min="12801" max="12802" width="12.28515625" style="896" bestFit="1" customWidth="1"/>
    <col min="12803" max="12803" width="14.7109375" style="896" customWidth="1"/>
    <col min="12804" max="12809" width="12.28515625" style="896" bestFit="1" customWidth="1"/>
    <col min="12810" max="13056" width="12.42578125" style="896"/>
    <col min="13057" max="13058" width="12.28515625" style="896" bestFit="1" customWidth="1"/>
    <col min="13059" max="13059" width="14.7109375" style="896" customWidth="1"/>
    <col min="13060" max="13065" width="12.28515625" style="896" bestFit="1" customWidth="1"/>
    <col min="13066" max="13312" width="12.42578125" style="896"/>
    <col min="13313" max="13314" width="12.28515625" style="896" bestFit="1" customWidth="1"/>
    <col min="13315" max="13315" width="14.7109375" style="896" customWidth="1"/>
    <col min="13316" max="13321" width="12.28515625" style="896" bestFit="1" customWidth="1"/>
    <col min="13322" max="13568" width="12.42578125" style="896"/>
    <col min="13569" max="13570" width="12.28515625" style="896" bestFit="1" customWidth="1"/>
    <col min="13571" max="13571" width="14.7109375" style="896" customWidth="1"/>
    <col min="13572" max="13577" width="12.28515625" style="896" bestFit="1" customWidth="1"/>
    <col min="13578" max="13824" width="12.42578125" style="896"/>
    <col min="13825" max="13826" width="12.28515625" style="896" bestFit="1" customWidth="1"/>
    <col min="13827" max="13827" width="14.7109375" style="896" customWidth="1"/>
    <col min="13828" max="13833" width="12.28515625" style="896" bestFit="1" customWidth="1"/>
    <col min="13834" max="14080" width="12.42578125" style="896"/>
    <col min="14081" max="14082" width="12.28515625" style="896" bestFit="1" customWidth="1"/>
    <col min="14083" max="14083" width="14.7109375" style="896" customWidth="1"/>
    <col min="14084" max="14089" width="12.28515625" style="896" bestFit="1" customWidth="1"/>
    <col min="14090" max="14336" width="12.42578125" style="896"/>
    <col min="14337" max="14338" width="12.28515625" style="896" bestFit="1" customWidth="1"/>
    <col min="14339" max="14339" width="14.7109375" style="896" customWidth="1"/>
    <col min="14340" max="14345" width="12.28515625" style="896" bestFit="1" customWidth="1"/>
    <col min="14346" max="14592" width="12.42578125" style="896"/>
    <col min="14593" max="14594" width="12.28515625" style="896" bestFit="1" customWidth="1"/>
    <col min="14595" max="14595" width="14.7109375" style="896" customWidth="1"/>
    <col min="14596" max="14601" width="12.28515625" style="896" bestFit="1" customWidth="1"/>
    <col min="14602" max="14848" width="12.42578125" style="896"/>
    <col min="14849" max="14850" width="12.28515625" style="896" bestFit="1" customWidth="1"/>
    <col min="14851" max="14851" width="14.7109375" style="896" customWidth="1"/>
    <col min="14852" max="14857" width="12.28515625" style="896" bestFit="1" customWidth="1"/>
    <col min="14858" max="15104" width="12.42578125" style="896"/>
    <col min="15105" max="15106" width="12.28515625" style="896" bestFit="1" customWidth="1"/>
    <col min="15107" max="15107" width="14.7109375" style="896" customWidth="1"/>
    <col min="15108" max="15113" width="12.28515625" style="896" bestFit="1" customWidth="1"/>
    <col min="15114" max="15360" width="12.42578125" style="896"/>
    <col min="15361" max="15362" width="12.28515625" style="896" bestFit="1" customWidth="1"/>
    <col min="15363" max="15363" width="14.7109375" style="896" customWidth="1"/>
    <col min="15364" max="15369" width="12.28515625" style="896" bestFit="1" customWidth="1"/>
    <col min="15370" max="15616" width="12.42578125" style="896"/>
    <col min="15617" max="15618" width="12.28515625" style="896" bestFit="1" customWidth="1"/>
    <col min="15619" max="15619" width="14.7109375" style="896" customWidth="1"/>
    <col min="15620" max="15625" width="12.28515625" style="896" bestFit="1" customWidth="1"/>
    <col min="15626" max="15872" width="12.42578125" style="896"/>
    <col min="15873" max="15874" width="12.28515625" style="896" bestFit="1" customWidth="1"/>
    <col min="15875" max="15875" width="14.7109375" style="896" customWidth="1"/>
    <col min="15876" max="15881" width="12.28515625" style="896" bestFit="1" customWidth="1"/>
    <col min="15882" max="16128" width="12.42578125" style="896"/>
    <col min="16129" max="16130" width="12.28515625" style="896" bestFit="1" customWidth="1"/>
    <col min="16131" max="16131" width="14.7109375" style="896" customWidth="1"/>
    <col min="16132" max="16137" width="12.28515625" style="896" bestFit="1" customWidth="1"/>
    <col min="16138" max="16384" width="12.42578125" style="896"/>
  </cols>
  <sheetData>
    <row r="1" spans="1:5" ht="54" customHeight="1">
      <c r="A1" s="1243" t="s">
        <v>998</v>
      </c>
      <c r="B1" s="1243"/>
      <c r="C1" s="1243"/>
      <c r="D1" s="1243"/>
      <c r="E1" s="1243"/>
    </row>
    <row r="2" spans="1:5" ht="26.25">
      <c r="A2" s="898"/>
      <c r="B2" s="898" t="s">
        <v>147</v>
      </c>
      <c r="C2" s="898" t="s">
        <v>173</v>
      </c>
      <c r="D2" s="898" t="s">
        <v>999</v>
      </c>
      <c r="E2" s="898" t="s">
        <v>179</v>
      </c>
    </row>
    <row r="3" spans="1:5">
      <c r="A3" s="924" t="s">
        <v>90</v>
      </c>
      <c r="B3" s="925">
        <v>6.1304119456741954E-2</v>
      </c>
      <c r="C3" s="925">
        <v>0.37338601220194978</v>
      </c>
      <c r="D3" s="925">
        <v>0.34127845341922031</v>
      </c>
      <c r="E3" s="925">
        <v>0.20827296812139612</v>
      </c>
    </row>
    <row r="4" spans="1:5">
      <c r="A4" s="924" t="s">
        <v>112</v>
      </c>
      <c r="B4" s="925">
        <v>4.9547964643286042E-2</v>
      </c>
      <c r="C4" s="925">
        <v>0.39989394968061015</v>
      </c>
      <c r="D4" s="925">
        <v>0.36071314710104346</v>
      </c>
      <c r="E4" s="925">
        <v>0.17514656253252128</v>
      </c>
    </row>
    <row r="5" spans="1:5">
      <c r="A5" s="924" t="s">
        <v>108</v>
      </c>
      <c r="B5" s="925">
        <v>4.2972941107115484E-2</v>
      </c>
      <c r="C5" s="925">
        <v>0.43262984141956023</v>
      </c>
      <c r="D5" s="925">
        <v>0.37999469433472854</v>
      </c>
      <c r="E5" s="925">
        <v>0.1327506926840771</v>
      </c>
    </row>
    <row r="6" spans="1:5">
      <c r="A6" s="926" t="s">
        <v>104</v>
      </c>
      <c r="B6" s="927">
        <v>4.3046210501893147E-2</v>
      </c>
      <c r="C6" s="927">
        <v>0.4346433137683699</v>
      </c>
      <c r="D6" s="927">
        <v>0.38303228959436847</v>
      </c>
      <c r="E6" s="927">
        <v>0.12874864863530677</v>
      </c>
    </row>
    <row r="7" spans="1:5">
      <c r="A7" s="928" t="s">
        <v>100</v>
      </c>
      <c r="B7" s="929">
        <v>4.7749747729566097E-2</v>
      </c>
      <c r="C7" s="929">
        <v>0.39108980827447021</v>
      </c>
      <c r="D7" s="929">
        <v>0.37081735620585266</v>
      </c>
      <c r="E7" s="929">
        <v>0.17839556004036328</v>
      </c>
    </row>
    <row r="9" spans="1:5" ht="43.5" customHeight="1">
      <c r="A9" s="1244" t="s">
        <v>1000</v>
      </c>
      <c r="B9" s="1244"/>
      <c r="C9" s="1244"/>
      <c r="D9" s="1244"/>
      <c r="E9" s="1244"/>
    </row>
    <row r="10" spans="1:5">
      <c r="A10" s="930"/>
    </row>
    <row r="11" spans="1:5" ht="28.5" customHeight="1">
      <c r="A11" s="1244" t="s">
        <v>1001</v>
      </c>
      <c r="B11" s="1244"/>
      <c r="C11" s="1244"/>
      <c r="D11" s="1244"/>
    </row>
    <row r="13" spans="1:5">
      <c r="A13" s="60" t="s">
        <v>973</v>
      </c>
    </row>
  </sheetData>
  <mergeCells count="3">
    <mergeCell ref="A1:E1"/>
    <mergeCell ref="A9:E9"/>
    <mergeCell ref="A11:D11"/>
  </mergeCells>
  <pageMargins left="0.75" right="0.75" top="1" bottom="1" header="0.5" footer="0.5"/>
  <pageSetup orientation="portrait" horizontalDpi="4294967292" verticalDpi="429496729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0971-0A0F-4D7F-836A-97D7F3281338}">
  <sheetPr>
    <tabColor rgb="FFC00000"/>
  </sheetPr>
  <dimension ref="A1:H12"/>
  <sheetViews>
    <sheetView workbookViewId="0">
      <selection activeCell="M15" sqref="M15"/>
    </sheetView>
  </sheetViews>
  <sheetFormatPr defaultRowHeight="12.75"/>
  <cols>
    <col min="1" max="1" width="34.28515625" style="63" customWidth="1"/>
    <col min="2" max="11" width="8.85546875" style="63" customWidth="1"/>
    <col min="12" max="256" width="9.140625" style="63"/>
    <col min="257" max="257" width="34.28515625" style="63" customWidth="1"/>
    <col min="258" max="267" width="8.85546875" style="63" customWidth="1"/>
    <col min="268" max="512" width="9.140625" style="63"/>
    <col min="513" max="513" width="34.28515625" style="63" customWidth="1"/>
    <col min="514" max="523" width="8.85546875" style="63" customWidth="1"/>
    <col min="524" max="768" width="9.140625" style="63"/>
    <col min="769" max="769" width="34.28515625" style="63" customWidth="1"/>
    <col min="770" max="779" width="8.85546875" style="63" customWidth="1"/>
    <col min="780" max="1024" width="9.140625" style="63"/>
    <col min="1025" max="1025" width="34.28515625" style="63" customWidth="1"/>
    <col min="1026" max="1035" width="8.85546875" style="63" customWidth="1"/>
    <col min="1036" max="1280" width="9.140625" style="63"/>
    <col min="1281" max="1281" width="34.28515625" style="63" customWidth="1"/>
    <col min="1282" max="1291" width="8.85546875" style="63" customWidth="1"/>
    <col min="1292" max="1536" width="9.140625" style="63"/>
    <col min="1537" max="1537" width="34.28515625" style="63" customWidth="1"/>
    <col min="1538" max="1547" width="8.85546875" style="63" customWidth="1"/>
    <col min="1548" max="1792" width="9.140625" style="63"/>
    <col min="1793" max="1793" width="34.28515625" style="63" customWidth="1"/>
    <col min="1794" max="1803" width="8.85546875" style="63" customWidth="1"/>
    <col min="1804" max="2048" width="9.140625" style="63"/>
    <col min="2049" max="2049" width="34.28515625" style="63" customWidth="1"/>
    <col min="2050" max="2059" width="8.85546875" style="63" customWidth="1"/>
    <col min="2060" max="2304" width="9.140625" style="63"/>
    <col min="2305" max="2305" width="34.28515625" style="63" customWidth="1"/>
    <col min="2306" max="2315" width="8.85546875" style="63" customWidth="1"/>
    <col min="2316" max="2560" width="9.140625" style="63"/>
    <col min="2561" max="2561" width="34.28515625" style="63" customWidth="1"/>
    <col min="2562" max="2571" width="8.85546875" style="63" customWidth="1"/>
    <col min="2572" max="2816" width="9.140625" style="63"/>
    <col min="2817" max="2817" width="34.28515625" style="63" customWidth="1"/>
    <col min="2818" max="2827" width="8.85546875" style="63" customWidth="1"/>
    <col min="2828" max="3072" width="9.140625" style="63"/>
    <col min="3073" max="3073" width="34.28515625" style="63" customWidth="1"/>
    <col min="3074" max="3083" width="8.85546875" style="63" customWidth="1"/>
    <col min="3084" max="3328" width="9.140625" style="63"/>
    <col min="3329" max="3329" width="34.28515625" style="63" customWidth="1"/>
    <col min="3330" max="3339" width="8.85546875" style="63" customWidth="1"/>
    <col min="3340" max="3584" width="9.140625" style="63"/>
    <col min="3585" max="3585" width="34.28515625" style="63" customWidth="1"/>
    <col min="3586" max="3595" width="8.85546875" style="63" customWidth="1"/>
    <col min="3596" max="3840" width="9.140625" style="63"/>
    <col min="3841" max="3841" width="34.28515625" style="63" customWidth="1"/>
    <col min="3842" max="3851" width="8.85546875" style="63" customWidth="1"/>
    <col min="3852" max="4096" width="9.140625" style="63"/>
    <col min="4097" max="4097" width="34.28515625" style="63" customWidth="1"/>
    <col min="4098" max="4107" width="8.85546875" style="63" customWidth="1"/>
    <col min="4108" max="4352" width="9.140625" style="63"/>
    <col min="4353" max="4353" width="34.28515625" style="63" customWidth="1"/>
    <col min="4354" max="4363" width="8.85546875" style="63" customWidth="1"/>
    <col min="4364" max="4608" width="9.140625" style="63"/>
    <col min="4609" max="4609" width="34.28515625" style="63" customWidth="1"/>
    <col min="4610" max="4619" width="8.85546875" style="63" customWidth="1"/>
    <col min="4620" max="4864" width="9.140625" style="63"/>
    <col min="4865" max="4865" width="34.28515625" style="63" customWidth="1"/>
    <col min="4866" max="4875" width="8.85546875" style="63" customWidth="1"/>
    <col min="4876" max="5120" width="9.140625" style="63"/>
    <col min="5121" max="5121" width="34.28515625" style="63" customWidth="1"/>
    <col min="5122" max="5131" width="8.85546875" style="63" customWidth="1"/>
    <col min="5132" max="5376" width="9.140625" style="63"/>
    <col min="5377" max="5377" width="34.28515625" style="63" customWidth="1"/>
    <col min="5378" max="5387" width="8.85546875" style="63" customWidth="1"/>
    <col min="5388" max="5632" width="9.140625" style="63"/>
    <col min="5633" max="5633" width="34.28515625" style="63" customWidth="1"/>
    <col min="5634" max="5643" width="8.85546875" style="63" customWidth="1"/>
    <col min="5644" max="5888" width="9.140625" style="63"/>
    <col min="5889" max="5889" width="34.28515625" style="63" customWidth="1"/>
    <col min="5890" max="5899" width="8.85546875" style="63" customWidth="1"/>
    <col min="5900" max="6144" width="9.140625" style="63"/>
    <col min="6145" max="6145" width="34.28515625" style="63" customWidth="1"/>
    <col min="6146" max="6155" width="8.85546875" style="63" customWidth="1"/>
    <col min="6156" max="6400" width="9.140625" style="63"/>
    <col min="6401" max="6401" width="34.28515625" style="63" customWidth="1"/>
    <col min="6402" max="6411" width="8.85546875" style="63" customWidth="1"/>
    <col min="6412" max="6656" width="9.140625" style="63"/>
    <col min="6657" max="6657" width="34.28515625" style="63" customWidth="1"/>
    <col min="6658" max="6667" width="8.85546875" style="63" customWidth="1"/>
    <col min="6668" max="6912" width="9.140625" style="63"/>
    <col min="6913" max="6913" width="34.28515625" style="63" customWidth="1"/>
    <col min="6914" max="6923" width="8.85546875" style="63" customWidth="1"/>
    <col min="6924" max="7168" width="9.140625" style="63"/>
    <col min="7169" max="7169" width="34.28515625" style="63" customWidth="1"/>
    <col min="7170" max="7179" width="8.85546875" style="63" customWidth="1"/>
    <col min="7180" max="7424" width="9.140625" style="63"/>
    <col min="7425" max="7425" width="34.28515625" style="63" customWidth="1"/>
    <col min="7426" max="7435" width="8.85546875" style="63" customWidth="1"/>
    <col min="7436" max="7680" width="9.140625" style="63"/>
    <col min="7681" max="7681" width="34.28515625" style="63" customWidth="1"/>
    <col min="7682" max="7691" width="8.85546875" style="63" customWidth="1"/>
    <col min="7692" max="7936" width="9.140625" style="63"/>
    <col min="7937" max="7937" width="34.28515625" style="63" customWidth="1"/>
    <col min="7938" max="7947" width="8.85546875" style="63" customWidth="1"/>
    <col min="7948" max="8192" width="9.140625" style="63"/>
    <col min="8193" max="8193" width="34.28515625" style="63" customWidth="1"/>
    <col min="8194" max="8203" width="8.85546875" style="63" customWidth="1"/>
    <col min="8204" max="8448" width="9.140625" style="63"/>
    <col min="8449" max="8449" width="34.28515625" style="63" customWidth="1"/>
    <col min="8450" max="8459" width="8.85546875" style="63" customWidth="1"/>
    <col min="8460" max="8704" width="9.140625" style="63"/>
    <col min="8705" max="8705" width="34.28515625" style="63" customWidth="1"/>
    <col min="8706" max="8715" width="8.85546875" style="63" customWidth="1"/>
    <col min="8716" max="8960" width="9.140625" style="63"/>
    <col min="8961" max="8961" width="34.28515625" style="63" customWidth="1"/>
    <col min="8962" max="8971" width="8.85546875" style="63" customWidth="1"/>
    <col min="8972" max="9216" width="9.140625" style="63"/>
    <col min="9217" max="9217" width="34.28515625" style="63" customWidth="1"/>
    <col min="9218" max="9227" width="8.85546875" style="63" customWidth="1"/>
    <col min="9228" max="9472" width="9.140625" style="63"/>
    <col min="9473" max="9473" width="34.28515625" style="63" customWidth="1"/>
    <col min="9474" max="9483" width="8.85546875" style="63" customWidth="1"/>
    <col min="9484" max="9728" width="9.140625" style="63"/>
    <col min="9729" max="9729" width="34.28515625" style="63" customWidth="1"/>
    <col min="9730" max="9739" width="8.85546875" style="63" customWidth="1"/>
    <col min="9740" max="9984" width="9.140625" style="63"/>
    <col min="9985" max="9985" width="34.28515625" style="63" customWidth="1"/>
    <col min="9986" max="9995" width="8.85546875" style="63" customWidth="1"/>
    <col min="9996" max="10240" width="9.140625" style="63"/>
    <col min="10241" max="10241" width="34.28515625" style="63" customWidth="1"/>
    <col min="10242" max="10251" width="8.85546875" style="63" customWidth="1"/>
    <col min="10252" max="10496" width="9.140625" style="63"/>
    <col min="10497" max="10497" width="34.28515625" style="63" customWidth="1"/>
    <col min="10498" max="10507" width="8.85546875" style="63" customWidth="1"/>
    <col min="10508" max="10752" width="9.140625" style="63"/>
    <col min="10753" max="10753" width="34.28515625" style="63" customWidth="1"/>
    <col min="10754" max="10763" width="8.85546875" style="63" customWidth="1"/>
    <col min="10764" max="11008" width="9.140625" style="63"/>
    <col min="11009" max="11009" width="34.28515625" style="63" customWidth="1"/>
    <col min="11010" max="11019" width="8.85546875" style="63" customWidth="1"/>
    <col min="11020" max="11264" width="9.140625" style="63"/>
    <col min="11265" max="11265" width="34.28515625" style="63" customWidth="1"/>
    <col min="11266" max="11275" width="8.85546875" style="63" customWidth="1"/>
    <col min="11276" max="11520" width="9.140625" style="63"/>
    <col min="11521" max="11521" width="34.28515625" style="63" customWidth="1"/>
    <col min="11522" max="11531" width="8.85546875" style="63" customWidth="1"/>
    <col min="11532" max="11776" width="9.140625" style="63"/>
    <col min="11777" max="11777" width="34.28515625" style="63" customWidth="1"/>
    <col min="11778" max="11787" width="8.85546875" style="63" customWidth="1"/>
    <col min="11788" max="12032" width="9.140625" style="63"/>
    <col min="12033" max="12033" width="34.28515625" style="63" customWidth="1"/>
    <col min="12034" max="12043" width="8.85546875" style="63" customWidth="1"/>
    <col min="12044" max="12288" width="9.140625" style="63"/>
    <col min="12289" max="12289" width="34.28515625" style="63" customWidth="1"/>
    <col min="12290" max="12299" width="8.85546875" style="63" customWidth="1"/>
    <col min="12300" max="12544" width="9.140625" style="63"/>
    <col min="12545" max="12545" width="34.28515625" style="63" customWidth="1"/>
    <col min="12546" max="12555" width="8.85546875" style="63" customWidth="1"/>
    <col min="12556" max="12800" width="9.140625" style="63"/>
    <col min="12801" max="12801" width="34.28515625" style="63" customWidth="1"/>
    <col min="12802" max="12811" width="8.85546875" style="63" customWidth="1"/>
    <col min="12812" max="13056" width="9.140625" style="63"/>
    <col min="13057" max="13057" width="34.28515625" style="63" customWidth="1"/>
    <col min="13058" max="13067" width="8.85546875" style="63" customWidth="1"/>
    <col min="13068" max="13312" width="9.140625" style="63"/>
    <col min="13313" max="13313" width="34.28515625" style="63" customWidth="1"/>
    <col min="13314" max="13323" width="8.85546875" style="63" customWidth="1"/>
    <col min="13324" max="13568" width="9.140625" style="63"/>
    <col min="13569" max="13569" width="34.28515625" style="63" customWidth="1"/>
    <col min="13570" max="13579" width="8.85546875" style="63" customWidth="1"/>
    <col min="13580" max="13824" width="9.140625" style="63"/>
    <col min="13825" max="13825" width="34.28515625" style="63" customWidth="1"/>
    <col min="13826" max="13835" width="8.85546875" style="63" customWidth="1"/>
    <col min="13836" max="14080" width="9.140625" style="63"/>
    <col min="14081" max="14081" width="34.28515625" style="63" customWidth="1"/>
    <col min="14082" max="14091" width="8.85546875" style="63" customWidth="1"/>
    <col min="14092" max="14336" width="9.140625" style="63"/>
    <col min="14337" max="14337" width="34.28515625" style="63" customWidth="1"/>
    <col min="14338" max="14347" width="8.85546875" style="63" customWidth="1"/>
    <col min="14348" max="14592" width="9.140625" style="63"/>
    <col min="14593" max="14593" width="34.28515625" style="63" customWidth="1"/>
    <col min="14594" max="14603" width="8.85546875" style="63" customWidth="1"/>
    <col min="14604" max="14848" width="9.140625" style="63"/>
    <col min="14849" max="14849" width="34.28515625" style="63" customWidth="1"/>
    <col min="14850" max="14859" width="8.85546875" style="63" customWidth="1"/>
    <col min="14860" max="15104" width="9.140625" style="63"/>
    <col min="15105" max="15105" width="34.28515625" style="63" customWidth="1"/>
    <col min="15106" max="15115" width="8.85546875" style="63" customWidth="1"/>
    <col min="15116" max="15360" width="9.140625" style="63"/>
    <col min="15361" max="15361" width="34.28515625" style="63" customWidth="1"/>
    <col min="15362" max="15371" width="8.85546875" style="63" customWidth="1"/>
    <col min="15372" max="15616" width="9.140625" style="63"/>
    <col min="15617" max="15617" width="34.28515625" style="63" customWidth="1"/>
    <col min="15618" max="15627" width="8.85546875" style="63" customWidth="1"/>
    <col min="15628" max="15872" width="9.140625" style="63"/>
    <col min="15873" max="15873" width="34.28515625" style="63" customWidth="1"/>
    <col min="15874" max="15883" width="8.85546875" style="63" customWidth="1"/>
    <col min="15884" max="16128" width="9.140625" style="63"/>
    <col min="16129" max="16129" width="34.28515625" style="63" customWidth="1"/>
    <col min="16130" max="16139" width="8.85546875" style="63" customWidth="1"/>
    <col min="16140" max="16384" width="9.140625" style="63"/>
  </cols>
  <sheetData>
    <row r="1" spans="1:8" ht="38.25" customHeight="1">
      <c r="A1" s="1245" t="s">
        <v>1002</v>
      </c>
      <c r="B1" s="1245"/>
      <c r="C1" s="1245"/>
      <c r="D1" s="1245"/>
      <c r="E1" s="1245"/>
      <c r="F1" s="1245"/>
      <c r="G1" s="1245"/>
      <c r="H1" s="931"/>
    </row>
    <row r="2" spans="1:8" ht="38.25">
      <c r="A2" s="932" t="s">
        <v>1003</v>
      </c>
      <c r="B2" s="933" t="s">
        <v>246</v>
      </c>
      <c r="C2" s="933" t="s">
        <v>842</v>
      </c>
      <c r="D2" s="933" t="s">
        <v>189</v>
      </c>
      <c r="E2" s="933" t="s">
        <v>248</v>
      </c>
      <c r="F2" s="933" t="s">
        <v>249</v>
      </c>
      <c r="G2" s="933" t="s">
        <v>256</v>
      </c>
      <c r="H2" s="931"/>
    </row>
    <row r="3" spans="1:8">
      <c r="A3" s="931" t="s">
        <v>1004</v>
      </c>
      <c r="B3" s="934">
        <v>0.34</v>
      </c>
      <c r="C3" s="934">
        <v>0.11892</v>
      </c>
      <c r="D3" s="934">
        <v>0.13577</v>
      </c>
      <c r="E3" s="934">
        <v>0.1928</v>
      </c>
      <c r="F3" s="934">
        <v>0.10872999999999999</v>
      </c>
      <c r="G3" s="934">
        <v>0.11268</v>
      </c>
      <c r="H3" s="931"/>
    </row>
    <row r="4" spans="1:8">
      <c r="A4" s="931" t="s">
        <v>1005</v>
      </c>
      <c r="B4" s="934">
        <v>0.21</v>
      </c>
      <c r="C4" s="934">
        <v>0.12</v>
      </c>
      <c r="D4" s="934">
        <v>0.12</v>
      </c>
      <c r="E4" s="934">
        <v>0.15</v>
      </c>
      <c r="F4" s="934">
        <v>0.14000000000000001</v>
      </c>
      <c r="G4" s="934">
        <v>0.25</v>
      </c>
      <c r="H4" s="931"/>
    </row>
    <row r="5" spans="1:8">
      <c r="A5" s="931" t="s">
        <v>1006</v>
      </c>
      <c r="B5" s="934">
        <v>0.20532</v>
      </c>
      <c r="C5" s="934">
        <v>5.5849999999999997E-2</v>
      </c>
      <c r="D5" s="934">
        <v>0.11368</v>
      </c>
      <c r="E5" s="934">
        <v>0.15387000000000001</v>
      </c>
      <c r="F5" s="934">
        <v>0.13689000000000001</v>
      </c>
      <c r="G5" s="934">
        <v>0.33439000000000002</v>
      </c>
      <c r="H5" s="931"/>
    </row>
    <row r="6" spans="1:8">
      <c r="A6" s="931" t="s">
        <v>1007</v>
      </c>
      <c r="B6" s="934">
        <v>0.30297000000000002</v>
      </c>
      <c r="C6" s="934">
        <v>5.1639999999999998E-2</v>
      </c>
      <c r="D6" s="934">
        <v>9.5719999999999986E-2</v>
      </c>
      <c r="E6" s="934">
        <v>0.12997999999999998</v>
      </c>
      <c r="F6" s="934">
        <v>0.12784000000000001</v>
      </c>
      <c r="G6" s="934">
        <v>0.29185</v>
      </c>
      <c r="H6" s="931"/>
    </row>
    <row r="7" spans="1:8">
      <c r="A7" s="935" t="s">
        <v>6</v>
      </c>
      <c r="B7" s="936">
        <v>0.29681999999999997</v>
      </c>
      <c r="C7" s="936">
        <v>0.10371000000000001</v>
      </c>
      <c r="D7" s="936">
        <v>0.12878000000000001</v>
      </c>
      <c r="E7" s="936">
        <v>0.17504999999999998</v>
      </c>
      <c r="F7" s="936">
        <v>0.1186</v>
      </c>
      <c r="G7" s="936">
        <v>0.17704999999999999</v>
      </c>
      <c r="H7" s="931"/>
    </row>
    <row r="8" spans="1:8">
      <c r="A8" s="931"/>
      <c r="B8" s="934"/>
      <c r="C8" s="934"/>
      <c r="D8" s="934"/>
      <c r="E8" s="934"/>
      <c r="F8" s="934"/>
      <c r="G8" s="934"/>
      <c r="H8" s="931"/>
    </row>
    <row r="9" spans="1:8" ht="74.25" customHeight="1">
      <c r="A9" s="1246" t="s">
        <v>1008</v>
      </c>
      <c r="B9" s="1246"/>
      <c r="C9" s="1246"/>
      <c r="D9" s="1246"/>
      <c r="E9" s="1246"/>
      <c r="F9" s="1246"/>
      <c r="G9" s="1246"/>
      <c r="H9" s="931"/>
    </row>
    <row r="10" spans="1:8" ht="23.25" customHeight="1">
      <c r="A10" s="937" t="s">
        <v>1009</v>
      </c>
      <c r="B10" s="931"/>
      <c r="C10" s="931"/>
      <c r="D10" s="931"/>
      <c r="E10" s="931"/>
      <c r="F10" s="931"/>
      <c r="G10" s="931"/>
      <c r="H10" s="931"/>
    </row>
    <row r="11" spans="1:8">
      <c r="A11" s="938" t="s">
        <v>973</v>
      </c>
      <c r="B11" s="931"/>
      <c r="C11" s="931"/>
      <c r="D11" s="931"/>
      <c r="E11" s="931"/>
      <c r="F11" s="931"/>
      <c r="G11" s="931"/>
      <c r="H11" s="931"/>
    </row>
    <row r="12" spans="1:8">
      <c r="A12" s="931"/>
      <c r="B12" s="931"/>
      <c r="C12" s="931"/>
      <c r="D12" s="931"/>
      <c r="E12" s="931"/>
      <c r="F12" s="931"/>
      <c r="G12" s="931"/>
      <c r="H12" s="931"/>
    </row>
  </sheetData>
  <mergeCells count="2">
    <mergeCell ref="A1:G1"/>
    <mergeCell ref="A9:G9"/>
  </mergeCells>
  <pageMargins left="0.7" right="0.7" top="0.75" bottom="0.75" header="0.3" footer="0.3"/>
  <pageSetup paperSize="0" orientation="portrait" horizontalDpi="0" verticalDpi="0" copie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F528-BF01-480A-A66A-3DCD3C668EB4}">
  <sheetPr>
    <tabColor rgb="FFC00000"/>
  </sheetPr>
  <dimension ref="A1:H9"/>
  <sheetViews>
    <sheetView workbookViewId="0">
      <selection activeCell="M15" sqref="M15"/>
    </sheetView>
  </sheetViews>
  <sheetFormatPr defaultRowHeight="12.75"/>
  <cols>
    <col min="1" max="1" width="36.140625" style="63" customWidth="1"/>
    <col min="2" max="256" width="9.140625" style="63"/>
    <col min="257" max="257" width="36.140625" style="63" customWidth="1"/>
    <col min="258" max="512" width="9.140625" style="63"/>
    <col min="513" max="513" width="36.140625" style="63" customWidth="1"/>
    <col min="514" max="768" width="9.140625" style="63"/>
    <col min="769" max="769" width="36.140625" style="63" customWidth="1"/>
    <col min="770" max="1024" width="9.140625" style="63"/>
    <col min="1025" max="1025" width="36.140625" style="63" customWidth="1"/>
    <col min="1026" max="1280" width="9.140625" style="63"/>
    <col min="1281" max="1281" width="36.140625" style="63" customWidth="1"/>
    <col min="1282" max="1536" width="9.140625" style="63"/>
    <col min="1537" max="1537" width="36.140625" style="63" customWidth="1"/>
    <col min="1538" max="1792" width="9.140625" style="63"/>
    <col min="1793" max="1793" width="36.140625" style="63" customWidth="1"/>
    <col min="1794" max="2048" width="9.140625" style="63"/>
    <col min="2049" max="2049" width="36.140625" style="63" customWidth="1"/>
    <col min="2050" max="2304" width="9.140625" style="63"/>
    <col min="2305" max="2305" width="36.140625" style="63" customWidth="1"/>
    <col min="2306" max="2560" width="9.140625" style="63"/>
    <col min="2561" max="2561" width="36.140625" style="63" customWidth="1"/>
    <col min="2562" max="2816" width="9.140625" style="63"/>
    <col min="2817" max="2817" width="36.140625" style="63" customWidth="1"/>
    <col min="2818" max="3072" width="9.140625" style="63"/>
    <col min="3073" max="3073" width="36.140625" style="63" customWidth="1"/>
    <col min="3074" max="3328" width="9.140625" style="63"/>
    <col min="3329" max="3329" width="36.140625" style="63" customWidth="1"/>
    <col min="3330" max="3584" width="9.140625" style="63"/>
    <col min="3585" max="3585" width="36.140625" style="63" customWidth="1"/>
    <col min="3586" max="3840" width="9.140625" style="63"/>
    <col min="3841" max="3841" width="36.140625" style="63" customWidth="1"/>
    <col min="3842" max="4096" width="9.140625" style="63"/>
    <col min="4097" max="4097" width="36.140625" style="63" customWidth="1"/>
    <col min="4098" max="4352" width="9.140625" style="63"/>
    <col min="4353" max="4353" width="36.140625" style="63" customWidth="1"/>
    <col min="4354" max="4608" width="9.140625" style="63"/>
    <col min="4609" max="4609" width="36.140625" style="63" customWidth="1"/>
    <col min="4610" max="4864" width="9.140625" style="63"/>
    <col min="4865" max="4865" width="36.140625" style="63" customWidth="1"/>
    <col min="4866" max="5120" width="9.140625" style="63"/>
    <col min="5121" max="5121" width="36.140625" style="63" customWidth="1"/>
    <col min="5122" max="5376" width="9.140625" style="63"/>
    <col min="5377" max="5377" width="36.140625" style="63" customWidth="1"/>
    <col min="5378" max="5632" width="9.140625" style="63"/>
    <col min="5633" max="5633" width="36.140625" style="63" customWidth="1"/>
    <col min="5634" max="5888" width="9.140625" style="63"/>
    <col min="5889" max="5889" width="36.140625" style="63" customWidth="1"/>
    <col min="5890" max="6144" width="9.140625" style="63"/>
    <col min="6145" max="6145" width="36.140625" style="63" customWidth="1"/>
    <col min="6146" max="6400" width="9.140625" style="63"/>
    <col min="6401" max="6401" width="36.140625" style="63" customWidth="1"/>
    <col min="6402" max="6656" width="9.140625" style="63"/>
    <col min="6657" max="6657" width="36.140625" style="63" customWidth="1"/>
    <col min="6658" max="6912" width="9.140625" style="63"/>
    <col min="6913" max="6913" width="36.140625" style="63" customWidth="1"/>
    <col min="6914" max="7168" width="9.140625" style="63"/>
    <col min="7169" max="7169" width="36.140625" style="63" customWidth="1"/>
    <col min="7170" max="7424" width="9.140625" style="63"/>
    <col min="7425" max="7425" width="36.140625" style="63" customWidth="1"/>
    <col min="7426" max="7680" width="9.140625" style="63"/>
    <col min="7681" max="7681" width="36.140625" style="63" customWidth="1"/>
    <col min="7682" max="7936" width="9.140625" style="63"/>
    <col min="7937" max="7937" width="36.140625" style="63" customWidth="1"/>
    <col min="7938" max="8192" width="9.140625" style="63"/>
    <col min="8193" max="8193" width="36.140625" style="63" customWidth="1"/>
    <col min="8194" max="8448" width="9.140625" style="63"/>
    <col min="8449" max="8449" width="36.140625" style="63" customWidth="1"/>
    <col min="8450" max="8704" width="9.140625" style="63"/>
    <col min="8705" max="8705" width="36.140625" style="63" customWidth="1"/>
    <col min="8706" max="8960" width="9.140625" style="63"/>
    <col min="8961" max="8961" width="36.140625" style="63" customWidth="1"/>
    <col min="8962" max="9216" width="9.140625" style="63"/>
    <col min="9217" max="9217" width="36.140625" style="63" customWidth="1"/>
    <col min="9218" max="9472" width="9.140625" style="63"/>
    <col min="9473" max="9473" width="36.140625" style="63" customWidth="1"/>
    <col min="9474" max="9728" width="9.140625" style="63"/>
    <col min="9729" max="9729" width="36.140625" style="63" customWidth="1"/>
    <col min="9730" max="9984" width="9.140625" style="63"/>
    <col min="9985" max="9985" width="36.140625" style="63" customWidth="1"/>
    <col min="9986" max="10240" width="9.140625" style="63"/>
    <col min="10241" max="10241" width="36.140625" style="63" customWidth="1"/>
    <col min="10242" max="10496" width="9.140625" style="63"/>
    <col min="10497" max="10497" width="36.140625" style="63" customWidth="1"/>
    <col min="10498" max="10752" width="9.140625" style="63"/>
    <col min="10753" max="10753" width="36.140625" style="63" customWidth="1"/>
    <col min="10754" max="11008" width="9.140625" style="63"/>
    <col min="11009" max="11009" width="36.140625" style="63" customWidth="1"/>
    <col min="11010" max="11264" width="9.140625" style="63"/>
    <col min="11265" max="11265" width="36.140625" style="63" customWidth="1"/>
    <col min="11266" max="11520" width="9.140625" style="63"/>
    <col min="11521" max="11521" width="36.140625" style="63" customWidth="1"/>
    <col min="11522" max="11776" width="9.140625" style="63"/>
    <col min="11777" max="11777" width="36.140625" style="63" customWidth="1"/>
    <col min="11778" max="12032" width="9.140625" style="63"/>
    <col min="12033" max="12033" width="36.140625" style="63" customWidth="1"/>
    <col min="12034" max="12288" width="9.140625" style="63"/>
    <col min="12289" max="12289" width="36.140625" style="63" customWidth="1"/>
    <col min="12290" max="12544" width="9.140625" style="63"/>
    <col min="12545" max="12545" width="36.140625" style="63" customWidth="1"/>
    <col min="12546" max="12800" width="9.140625" style="63"/>
    <col min="12801" max="12801" width="36.140625" style="63" customWidth="1"/>
    <col min="12802" max="13056" width="9.140625" style="63"/>
    <col min="13057" max="13057" width="36.140625" style="63" customWidth="1"/>
    <col min="13058" max="13312" width="9.140625" style="63"/>
    <col min="13313" max="13313" width="36.140625" style="63" customWidth="1"/>
    <col min="13314" max="13568" width="9.140625" style="63"/>
    <col min="13569" max="13569" width="36.140625" style="63" customWidth="1"/>
    <col min="13570" max="13824" width="9.140625" style="63"/>
    <col min="13825" max="13825" width="36.140625" style="63" customWidth="1"/>
    <col min="13826" max="14080" width="9.140625" style="63"/>
    <col min="14081" max="14081" width="36.140625" style="63" customWidth="1"/>
    <col min="14082" max="14336" width="9.140625" style="63"/>
    <col min="14337" max="14337" width="36.140625" style="63" customWidth="1"/>
    <col min="14338" max="14592" width="9.140625" style="63"/>
    <col min="14593" max="14593" width="36.140625" style="63" customWidth="1"/>
    <col min="14594" max="14848" width="9.140625" style="63"/>
    <col min="14849" max="14849" width="36.140625" style="63" customWidth="1"/>
    <col min="14850" max="15104" width="9.140625" style="63"/>
    <col min="15105" max="15105" width="36.140625" style="63" customWidth="1"/>
    <col min="15106" max="15360" width="9.140625" style="63"/>
    <col min="15361" max="15361" width="36.140625" style="63" customWidth="1"/>
    <col min="15362" max="15616" width="9.140625" style="63"/>
    <col min="15617" max="15617" width="36.140625" style="63" customWidth="1"/>
    <col min="15618" max="15872" width="9.140625" style="63"/>
    <col min="15873" max="15873" width="36.140625" style="63" customWidth="1"/>
    <col min="15874" max="16128" width="9.140625" style="63"/>
    <col min="16129" max="16129" width="36.140625" style="63" customWidth="1"/>
    <col min="16130" max="16384" width="9.140625" style="63"/>
  </cols>
  <sheetData>
    <row r="1" spans="1:8" ht="38.25" customHeight="1">
      <c r="A1" s="1240" t="s">
        <v>1010</v>
      </c>
      <c r="B1" s="1240"/>
      <c r="C1" s="1240"/>
      <c r="D1" s="1240"/>
      <c r="E1" s="1240"/>
      <c r="F1" s="1240"/>
      <c r="G1" s="1240"/>
      <c r="H1" s="79"/>
    </row>
    <row r="2" spans="1:8" ht="38.25">
      <c r="A2" s="939" t="s">
        <v>1011</v>
      </c>
      <c r="B2" s="940" t="s">
        <v>246</v>
      </c>
      <c r="C2" s="940" t="s">
        <v>842</v>
      </c>
      <c r="D2" s="940" t="s">
        <v>189</v>
      </c>
      <c r="E2" s="940" t="s">
        <v>248</v>
      </c>
      <c r="F2" s="940" t="s">
        <v>249</v>
      </c>
      <c r="G2" s="940" t="s">
        <v>256</v>
      </c>
      <c r="H2" s="79"/>
    </row>
    <row r="3" spans="1:8">
      <c r="A3" s="941" t="s">
        <v>1012</v>
      </c>
      <c r="B3" s="942">
        <v>0.34058999999999995</v>
      </c>
      <c r="C3" s="942">
        <v>0.11519</v>
      </c>
      <c r="D3" s="942">
        <v>0.14105000000000001</v>
      </c>
      <c r="E3" s="942">
        <v>0.19477</v>
      </c>
      <c r="F3" s="942">
        <v>0.10285</v>
      </c>
      <c r="G3" s="942">
        <v>0.10555999999999999</v>
      </c>
      <c r="H3" s="79"/>
    </row>
    <row r="4" spans="1:8">
      <c r="A4" s="943" t="s">
        <v>1013</v>
      </c>
      <c r="B4" s="944">
        <v>0.24952000000000002</v>
      </c>
      <c r="C4" s="944">
        <v>9.4149999999999998E-2</v>
      </c>
      <c r="D4" s="944">
        <v>0.1191</v>
      </c>
      <c r="E4" s="944">
        <v>0.15223</v>
      </c>
      <c r="F4" s="944">
        <v>0.13064999999999999</v>
      </c>
      <c r="G4" s="944">
        <v>0.25434999999999997</v>
      </c>
      <c r="H4" s="79"/>
    </row>
    <row r="5" spans="1:8">
      <c r="A5" s="935" t="s">
        <v>1014</v>
      </c>
      <c r="B5" s="936">
        <v>0.22882999999999998</v>
      </c>
      <c r="C5" s="936">
        <v>8.1979999999999997E-2</v>
      </c>
      <c r="D5" s="936">
        <v>0.10485</v>
      </c>
      <c r="E5" s="936">
        <v>0.14649999999999999</v>
      </c>
      <c r="F5" s="936">
        <v>0.14983000000000002</v>
      </c>
      <c r="G5" s="936">
        <v>0.28800999999999999</v>
      </c>
      <c r="H5" s="79"/>
    </row>
    <row r="6" spans="1:8">
      <c r="A6" s="931"/>
      <c r="B6" s="934"/>
      <c r="C6" s="934"/>
      <c r="D6" s="934"/>
      <c r="E6" s="934"/>
      <c r="F6" s="934"/>
      <c r="G6" s="934"/>
      <c r="H6" s="79"/>
    </row>
    <row r="7" spans="1:8" ht="63" customHeight="1">
      <c r="A7" s="1247" t="s">
        <v>1015</v>
      </c>
      <c r="B7" s="1247"/>
      <c r="C7" s="1247"/>
      <c r="D7" s="1247"/>
      <c r="E7" s="1247"/>
      <c r="F7" s="1247"/>
      <c r="G7" s="1247"/>
      <c r="H7" s="79"/>
    </row>
    <row r="8" spans="1:8" ht="21" customHeight="1">
      <c r="A8" s="1247" t="s">
        <v>1009</v>
      </c>
      <c r="B8" s="1247"/>
      <c r="C8" s="1247"/>
      <c r="D8" s="1247"/>
      <c r="E8" s="1247"/>
      <c r="F8" s="1247"/>
      <c r="G8" s="1247"/>
      <c r="H8" s="79"/>
    </row>
    <row r="9" spans="1:8">
      <c r="A9" s="938" t="s">
        <v>973</v>
      </c>
    </row>
  </sheetData>
  <mergeCells count="3">
    <mergeCell ref="A1:G1"/>
    <mergeCell ref="A7:G7"/>
    <mergeCell ref="A8:G8"/>
  </mergeCells>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F86A0-DC09-4984-A648-35672F14A731}">
  <sheetPr>
    <tabColor rgb="FFC00000"/>
  </sheetPr>
  <dimension ref="A1:I12"/>
  <sheetViews>
    <sheetView workbookViewId="0">
      <selection activeCell="M15" sqref="M15"/>
    </sheetView>
  </sheetViews>
  <sheetFormatPr defaultRowHeight="12.75"/>
  <cols>
    <col min="1" max="1" width="23.28515625" style="63" customWidth="1"/>
    <col min="2" max="11" width="8.85546875" style="63" customWidth="1"/>
    <col min="12" max="256" width="9.140625" style="63"/>
    <col min="257" max="257" width="23.28515625" style="63" customWidth="1"/>
    <col min="258" max="267" width="8.85546875" style="63" customWidth="1"/>
    <col min="268" max="512" width="9.140625" style="63"/>
    <col min="513" max="513" width="23.28515625" style="63" customWidth="1"/>
    <col min="514" max="523" width="8.85546875" style="63" customWidth="1"/>
    <col min="524" max="768" width="9.140625" style="63"/>
    <col min="769" max="769" width="23.28515625" style="63" customWidth="1"/>
    <col min="770" max="779" width="8.85546875" style="63" customWidth="1"/>
    <col min="780" max="1024" width="9.140625" style="63"/>
    <col min="1025" max="1025" width="23.28515625" style="63" customWidth="1"/>
    <col min="1026" max="1035" width="8.85546875" style="63" customWidth="1"/>
    <col min="1036" max="1280" width="9.140625" style="63"/>
    <col min="1281" max="1281" width="23.28515625" style="63" customWidth="1"/>
    <col min="1282" max="1291" width="8.85546875" style="63" customWidth="1"/>
    <col min="1292" max="1536" width="9.140625" style="63"/>
    <col min="1537" max="1537" width="23.28515625" style="63" customWidth="1"/>
    <col min="1538" max="1547" width="8.85546875" style="63" customWidth="1"/>
    <col min="1548" max="1792" width="9.140625" style="63"/>
    <col min="1793" max="1793" width="23.28515625" style="63" customWidth="1"/>
    <col min="1794" max="1803" width="8.85546875" style="63" customWidth="1"/>
    <col min="1804" max="2048" width="9.140625" style="63"/>
    <col min="2049" max="2049" width="23.28515625" style="63" customWidth="1"/>
    <col min="2050" max="2059" width="8.85546875" style="63" customWidth="1"/>
    <col min="2060" max="2304" width="9.140625" style="63"/>
    <col min="2305" max="2305" width="23.28515625" style="63" customWidth="1"/>
    <col min="2306" max="2315" width="8.85546875" style="63" customWidth="1"/>
    <col min="2316" max="2560" width="9.140625" style="63"/>
    <col min="2561" max="2561" width="23.28515625" style="63" customWidth="1"/>
    <col min="2562" max="2571" width="8.85546875" style="63" customWidth="1"/>
    <col min="2572" max="2816" width="9.140625" style="63"/>
    <col min="2817" max="2817" width="23.28515625" style="63" customWidth="1"/>
    <col min="2818" max="2827" width="8.85546875" style="63" customWidth="1"/>
    <col min="2828" max="3072" width="9.140625" style="63"/>
    <col min="3073" max="3073" width="23.28515625" style="63" customWidth="1"/>
    <col min="3074" max="3083" width="8.85546875" style="63" customWidth="1"/>
    <col min="3084" max="3328" width="9.140625" style="63"/>
    <col min="3329" max="3329" width="23.28515625" style="63" customWidth="1"/>
    <col min="3330" max="3339" width="8.85546875" style="63" customWidth="1"/>
    <col min="3340" max="3584" width="9.140625" style="63"/>
    <col min="3585" max="3585" width="23.28515625" style="63" customWidth="1"/>
    <col min="3586" max="3595" width="8.85546875" style="63" customWidth="1"/>
    <col min="3596" max="3840" width="9.140625" style="63"/>
    <col min="3841" max="3841" width="23.28515625" style="63" customWidth="1"/>
    <col min="3842" max="3851" width="8.85546875" style="63" customWidth="1"/>
    <col min="3852" max="4096" width="9.140625" style="63"/>
    <col min="4097" max="4097" width="23.28515625" style="63" customWidth="1"/>
    <col min="4098" max="4107" width="8.85546875" style="63" customWidth="1"/>
    <col min="4108" max="4352" width="9.140625" style="63"/>
    <col min="4353" max="4353" width="23.28515625" style="63" customWidth="1"/>
    <col min="4354" max="4363" width="8.85546875" style="63" customWidth="1"/>
    <col min="4364" max="4608" width="9.140625" style="63"/>
    <col min="4609" max="4609" width="23.28515625" style="63" customWidth="1"/>
    <col min="4610" max="4619" width="8.85546875" style="63" customWidth="1"/>
    <col min="4620" max="4864" width="9.140625" style="63"/>
    <col min="4865" max="4865" width="23.28515625" style="63" customWidth="1"/>
    <col min="4866" max="4875" width="8.85546875" style="63" customWidth="1"/>
    <col min="4876" max="5120" width="9.140625" style="63"/>
    <col min="5121" max="5121" width="23.28515625" style="63" customWidth="1"/>
    <col min="5122" max="5131" width="8.85546875" style="63" customWidth="1"/>
    <col min="5132" max="5376" width="9.140625" style="63"/>
    <col min="5377" max="5377" width="23.28515625" style="63" customWidth="1"/>
    <col min="5378" max="5387" width="8.85546875" style="63" customWidth="1"/>
    <col min="5388" max="5632" width="9.140625" style="63"/>
    <col min="5633" max="5633" width="23.28515625" style="63" customWidth="1"/>
    <col min="5634" max="5643" width="8.85546875" style="63" customWidth="1"/>
    <col min="5644" max="5888" width="9.140625" style="63"/>
    <col min="5889" max="5889" width="23.28515625" style="63" customWidth="1"/>
    <col min="5890" max="5899" width="8.85546875" style="63" customWidth="1"/>
    <col min="5900" max="6144" width="9.140625" style="63"/>
    <col min="6145" max="6145" width="23.28515625" style="63" customWidth="1"/>
    <col min="6146" max="6155" width="8.85546875" style="63" customWidth="1"/>
    <col min="6156" max="6400" width="9.140625" style="63"/>
    <col min="6401" max="6401" width="23.28515625" style="63" customWidth="1"/>
    <col min="6402" max="6411" width="8.85546875" style="63" customWidth="1"/>
    <col min="6412" max="6656" width="9.140625" style="63"/>
    <col min="6657" max="6657" width="23.28515625" style="63" customWidth="1"/>
    <col min="6658" max="6667" width="8.85546875" style="63" customWidth="1"/>
    <col min="6668" max="6912" width="9.140625" style="63"/>
    <col min="6913" max="6913" width="23.28515625" style="63" customWidth="1"/>
    <col min="6914" max="6923" width="8.85546875" style="63" customWidth="1"/>
    <col min="6924" max="7168" width="9.140625" style="63"/>
    <col min="7169" max="7169" width="23.28515625" style="63" customWidth="1"/>
    <col min="7170" max="7179" width="8.85546875" style="63" customWidth="1"/>
    <col min="7180" max="7424" width="9.140625" style="63"/>
    <col min="7425" max="7425" width="23.28515625" style="63" customWidth="1"/>
    <col min="7426" max="7435" width="8.85546875" style="63" customWidth="1"/>
    <col min="7436" max="7680" width="9.140625" style="63"/>
    <col min="7681" max="7681" width="23.28515625" style="63" customWidth="1"/>
    <col min="7682" max="7691" width="8.85546875" style="63" customWidth="1"/>
    <col min="7692" max="7936" width="9.140625" style="63"/>
    <col min="7937" max="7937" width="23.28515625" style="63" customWidth="1"/>
    <col min="7938" max="7947" width="8.85546875" style="63" customWidth="1"/>
    <col min="7948" max="8192" width="9.140625" style="63"/>
    <col min="8193" max="8193" width="23.28515625" style="63" customWidth="1"/>
    <col min="8194" max="8203" width="8.85546875" style="63" customWidth="1"/>
    <col min="8204" max="8448" width="9.140625" style="63"/>
    <col min="8449" max="8449" width="23.28515625" style="63" customWidth="1"/>
    <col min="8450" max="8459" width="8.85546875" style="63" customWidth="1"/>
    <col min="8460" max="8704" width="9.140625" style="63"/>
    <col min="8705" max="8705" width="23.28515625" style="63" customWidth="1"/>
    <col min="8706" max="8715" width="8.85546875" style="63" customWidth="1"/>
    <col min="8716" max="8960" width="9.140625" style="63"/>
    <col min="8961" max="8961" width="23.28515625" style="63" customWidth="1"/>
    <col min="8962" max="8971" width="8.85546875" style="63" customWidth="1"/>
    <col min="8972" max="9216" width="9.140625" style="63"/>
    <col min="9217" max="9217" width="23.28515625" style="63" customWidth="1"/>
    <col min="9218" max="9227" width="8.85546875" style="63" customWidth="1"/>
    <col min="9228" max="9472" width="9.140625" style="63"/>
    <col min="9473" max="9473" width="23.28515625" style="63" customWidth="1"/>
    <col min="9474" max="9483" width="8.85546875" style="63" customWidth="1"/>
    <col min="9484" max="9728" width="9.140625" style="63"/>
    <col min="9729" max="9729" width="23.28515625" style="63" customWidth="1"/>
    <col min="9730" max="9739" width="8.85546875" style="63" customWidth="1"/>
    <col min="9740" max="9984" width="9.140625" style="63"/>
    <col min="9985" max="9985" width="23.28515625" style="63" customWidth="1"/>
    <col min="9986" max="9995" width="8.85546875" style="63" customWidth="1"/>
    <col min="9996" max="10240" width="9.140625" style="63"/>
    <col min="10241" max="10241" width="23.28515625" style="63" customWidth="1"/>
    <col min="10242" max="10251" width="8.85546875" style="63" customWidth="1"/>
    <col min="10252" max="10496" width="9.140625" style="63"/>
    <col min="10497" max="10497" width="23.28515625" style="63" customWidth="1"/>
    <col min="10498" max="10507" width="8.85546875" style="63" customWidth="1"/>
    <col min="10508" max="10752" width="9.140625" style="63"/>
    <col min="10753" max="10753" width="23.28515625" style="63" customWidth="1"/>
    <col min="10754" max="10763" width="8.85546875" style="63" customWidth="1"/>
    <col min="10764" max="11008" width="9.140625" style="63"/>
    <col min="11009" max="11009" width="23.28515625" style="63" customWidth="1"/>
    <col min="11010" max="11019" width="8.85546875" style="63" customWidth="1"/>
    <col min="11020" max="11264" width="9.140625" style="63"/>
    <col min="11265" max="11265" width="23.28515625" style="63" customWidth="1"/>
    <col min="11266" max="11275" width="8.85546875" style="63" customWidth="1"/>
    <col min="11276" max="11520" width="9.140625" style="63"/>
    <col min="11521" max="11521" width="23.28515625" style="63" customWidth="1"/>
    <col min="11522" max="11531" width="8.85546875" style="63" customWidth="1"/>
    <col min="11532" max="11776" width="9.140625" style="63"/>
    <col min="11777" max="11777" width="23.28515625" style="63" customWidth="1"/>
    <col min="11778" max="11787" width="8.85546875" style="63" customWidth="1"/>
    <col min="11788" max="12032" width="9.140625" style="63"/>
    <col min="12033" max="12033" width="23.28515625" style="63" customWidth="1"/>
    <col min="12034" max="12043" width="8.85546875" style="63" customWidth="1"/>
    <col min="12044" max="12288" width="9.140625" style="63"/>
    <col min="12289" max="12289" width="23.28515625" style="63" customWidth="1"/>
    <col min="12290" max="12299" width="8.85546875" style="63" customWidth="1"/>
    <col min="12300" max="12544" width="9.140625" style="63"/>
    <col min="12545" max="12545" width="23.28515625" style="63" customWidth="1"/>
    <col min="12546" max="12555" width="8.85546875" style="63" customWidth="1"/>
    <col min="12556" max="12800" width="9.140625" style="63"/>
    <col min="12801" max="12801" width="23.28515625" style="63" customWidth="1"/>
    <col min="12802" max="12811" width="8.85546875" style="63" customWidth="1"/>
    <col min="12812" max="13056" width="9.140625" style="63"/>
    <col min="13057" max="13057" width="23.28515625" style="63" customWidth="1"/>
    <col min="13058" max="13067" width="8.85546875" style="63" customWidth="1"/>
    <col min="13068" max="13312" width="9.140625" style="63"/>
    <col min="13313" max="13313" width="23.28515625" style="63" customWidth="1"/>
    <col min="13314" max="13323" width="8.85546875" style="63" customWidth="1"/>
    <col min="13324" max="13568" width="9.140625" style="63"/>
    <col min="13569" max="13569" width="23.28515625" style="63" customWidth="1"/>
    <col min="13570" max="13579" width="8.85546875" style="63" customWidth="1"/>
    <col min="13580" max="13824" width="9.140625" style="63"/>
    <col min="13825" max="13825" width="23.28515625" style="63" customWidth="1"/>
    <col min="13826" max="13835" width="8.85546875" style="63" customWidth="1"/>
    <col min="13836" max="14080" width="9.140625" style="63"/>
    <col min="14081" max="14081" width="23.28515625" style="63" customWidth="1"/>
    <col min="14082" max="14091" width="8.85546875" style="63" customWidth="1"/>
    <col min="14092" max="14336" width="9.140625" style="63"/>
    <col min="14337" max="14337" width="23.28515625" style="63" customWidth="1"/>
    <col min="14338" max="14347" width="8.85546875" style="63" customWidth="1"/>
    <col min="14348" max="14592" width="9.140625" style="63"/>
    <col min="14593" max="14593" width="23.28515625" style="63" customWidth="1"/>
    <col min="14594" max="14603" width="8.85546875" style="63" customWidth="1"/>
    <col min="14604" max="14848" width="9.140625" style="63"/>
    <col min="14849" max="14849" width="23.28515625" style="63" customWidth="1"/>
    <col min="14850" max="14859" width="8.85546875" style="63" customWidth="1"/>
    <col min="14860" max="15104" width="9.140625" style="63"/>
    <col min="15105" max="15105" width="23.28515625" style="63" customWidth="1"/>
    <col min="15106" max="15115" width="8.85546875" style="63" customWidth="1"/>
    <col min="15116" max="15360" width="9.140625" style="63"/>
    <col min="15361" max="15361" width="23.28515625" style="63" customWidth="1"/>
    <col min="15362" max="15371" width="8.85546875" style="63" customWidth="1"/>
    <col min="15372" max="15616" width="9.140625" style="63"/>
    <col min="15617" max="15617" width="23.28515625" style="63" customWidth="1"/>
    <col min="15618" max="15627" width="8.85546875" style="63" customWidth="1"/>
    <col min="15628" max="15872" width="9.140625" style="63"/>
    <col min="15873" max="15873" width="23.28515625" style="63" customWidth="1"/>
    <col min="15874" max="15883" width="8.85546875" style="63" customWidth="1"/>
    <col min="15884" max="16128" width="9.140625" style="63"/>
    <col min="16129" max="16129" width="23.28515625" style="63" customWidth="1"/>
    <col min="16130" max="16139" width="8.85546875" style="63" customWidth="1"/>
    <col min="16140" max="16384" width="9.140625" style="63"/>
  </cols>
  <sheetData>
    <row r="1" spans="1:9" ht="54.75" customHeight="1">
      <c r="A1" s="1240" t="s">
        <v>1016</v>
      </c>
      <c r="B1" s="1240"/>
      <c r="C1" s="1240"/>
      <c r="D1" s="1240"/>
      <c r="E1" s="1240"/>
      <c r="F1" s="1240"/>
      <c r="G1" s="1240"/>
      <c r="H1" s="79"/>
      <c r="I1" s="79"/>
    </row>
    <row r="2" spans="1:9" ht="38.25">
      <c r="A2" s="945" t="s">
        <v>1017</v>
      </c>
      <c r="B2" s="940" t="s">
        <v>246</v>
      </c>
      <c r="C2" s="940" t="s">
        <v>842</v>
      </c>
      <c r="D2" s="940" t="s">
        <v>189</v>
      </c>
      <c r="E2" s="940" t="s">
        <v>248</v>
      </c>
      <c r="F2" s="940" t="s">
        <v>249</v>
      </c>
      <c r="G2" s="940" t="s">
        <v>256</v>
      </c>
      <c r="H2" s="79"/>
      <c r="I2" s="79"/>
    </row>
    <row r="3" spans="1:9">
      <c r="A3" s="941" t="s">
        <v>1018</v>
      </c>
      <c r="B3" s="946">
        <v>0.35954999999999998</v>
      </c>
      <c r="C3" s="946">
        <v>0.11489000000000001</v>
      </c>
      <c r="D3" s="946">
        <v>0.14782000000000001</v>
      </c>
      <c r="E3" s="946">
        <v>0.18992000000000001</v>
      </c>
      <c r="F3" s="946">
        <v>9.1600000000000001E-2</v>
      </c>
      <c r="G3" s="946">
        <v>9.622E-2</v>
      </c>
      <c r="H3" s="870"/>
      <c r="I3" s="79"/>
    </row>
    <row r="4" spans="1:9">
      <c r="A4" s="931" t="s">
        <v>1019</v>
      </c>
      <c r="B4" s="947">
        <v>0.29114999999999996</v>
      </c>
      <c r="C4" s="947">
        <v>0.11364</v>
      </c>
      <c r="D4" s="947">
        <v>0.12461</v>
      </c>
      <c r="E4" s="947">
        <v>0.18892</v>
      </c>
      <c r="F4" s="947">
        <v>0.12831000000000001</v>
      </c>
      <c r="G4" s="947">
        <v>0.15336</v>
      </c>
      <c r="H4" s="870"/>
      <c r="I4" s="79"/>
    </row>
    <row r="5" spans="1:9">
      <c r="A5" s="931" t="s">
        <v>1020</v>
      </c>
      <c r="B5" s="947">
        <v>0.25264999999999999</v>
      </c>
      <c r="C5" s="947">
        <v>0.10855000000000001</v>
      </c>
      <c r="D5" s="947">
        <v>0.12057999999999999</v>
      </c>
      <c r="E5" s="947">
        <v>0.19264000000000001</v>
      </c>
      <c r="F5" s="947">
        <v>0.15966</v>
      </c>
      <c r="G5" s="947">
        <v>0.16591999999999998</v>
      </c>
      <c r="H5" s="870"/>
      <c r="I5" s="79"/>
    </row>
    <row r="6" spans="1:9">
      <c r="A6" s="943" t="s">
        <v>1021</v>
      </c>
      <c r="B6" s="948">
        <v>0.23036000000000001</v>
      </c>
      <c r="C6" s="948">
        <v>0.11323999999999999</v>
      </c>
      <c r="D6" s="948">
        <v>0.12096</v>
      </c>
      <c r="E6" s="948">
        <v>0.12978000000000001</v>
      </c>
      <c r="F6" s="948">
        <v>0.12523000000000001</v>
      </c>
      <c r="G6" s="948">
        <v>0.28043000000000001</v>
      </c>
      <c r="H6" s="870"/>
      <c r="I6" s="79"/>
    </row>
    <row r="7" spans="1:9">
      <c r="A7" s="935" t="s">
        <v>1022</v>
      </c>
      <c r="B7" s="949">
        <v>0.23871999999999999</v>
      </c>
      <c r="C7" s="949">
        <v>6.1289999999999997E-2</v>
      </c>
      <c r="D7" s="949">
        <v>0.10362</v>
      </c>
      <c r="E7" s="949">
        <v>0.14824999999999999</v>
      </c>
      <c r="F7" s="949">
        <v>0.13788</v>
      </c>
      <c r="G7" s="949">
        <v>0.31024999999999997</v>
      </c>
      <c r="H7" s="870"/>
      <c r="I7" s="79"/>
    </row>
    <row r="8" spans="1:9">
      <c r="A8" s="943"/>
      <c r="B8" s="944"/>
      <c r="C8" s="944"/>
      <c r="D8" s="944"/>
      <c r="E8" s="944"/>
      <c r="F8" s="944"/>
      <c r="G8" s="944"/>
      <c r="H8" s="870"/>
      <c r="I8" s="79"/>
    </row>
    <row r="9" spans="1:9" ht="65.25" customHeight="1">
      <c r="A9" s="1247" t="s">
        <v>1023</v>
      </c>
      <c r="B9" s="1247"/>
      <c r="C9" s="1247"/>
      <c r="D9" s="1247"/>
      <c r="E9" s="1247"/>
      <c r="F9" s="1247"/>
      <c r="G9" s="1247"/>
      <c r="H9" s="79"/>
      <c r="I9" s="79"/>
    </row>
    <row r="10" spans="1:9" ht="34.5" customHeight="1">
      <c r="A10" s="1247" t="s">
        <v>1009</v>
      </c>
      <c r="B10" s="1247"/>
      <c r="C10" s="1247"/>
      <c r="D10" s="1247"/>
      <c r="E10" s="1247"/>
      <c r="F10" s="1247"/>
      <c r="G10" s="1247"/>
      <c r="H10" s="79"/>
      <c r="I10" s="79"/>
    </row>
    <row r="12" spans="1:9">
      <c r="A12" s="938" t="s">
        <v>973</v>
      </c>
    </row>
  </sheetData>
  <mergeCells count="3">
    <mergeCell ref="A1:G1"/>
    <mergeCell ref="A9:G9"/>
    <mergeCell ref="A10:G10"/>
  </mergeCells>
  <pageMargins left="0.7" right="0.7" top="0.75" bottom="0.75" header="0.3" footer="0.3"/>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86DA-4B3F-4755-A4BF-9BA7718F54EA}">
  <sheetPr>
    <tabColor rgb="FFC00000"/>
  </sheetPr>
  <dimension ref="A1:J20"/>
  <sheetViews>
    <sheetView workbookViewId="0">
      <selection activeCell="M15" sqref="M15"/>
    </sheetView>
  </sheetViews>
  <sheetFormatPr defaultRowHeight="12.75"/>
  <cols>
    <col min="1" max="1" width="29.42578125" style="63" customWidth="1"/>
    <col min="2" max="256" width="9.140625" style="63"/>
    <col min="257" max="257" width="29.42578125" style="63" customWidth="1"/>
    <col min="258" max="512" width="9.140625" style="63"/>
    <col min="513" max="513" width="29.42578125" style="63" customWidth="1"/>
    <col min="514" max="768" width="9.140625" style="63"/>
    <col min="769" max="769" width="29.42578125" style="63" customWidth="1"/>
    <col min="770" max="1024" width="9.140625" style="63"/>
    <col min="1025" max="1025" width="29.42578125" style="63" customWidth="1"/>
    <col min="1026" max="1280" width="9.140625" style="63"/>
    <col min="1281" max="1281" width="29.42578125" style="63" customWidth="1"/>
    <col min="1282" max="1536" width="9.140625" style="63"/>
    <col min="1537" max="1537" width="29.42578125" style="63" customWidth="1"/>
    <col min="1538" max="1792" width="9.140625" style="63"/>
    <col min="1793" max="1793" width="29.42578125" style="63" customWidth="1"/>
    <col min="1794" max="2048" width="9.140625" style="63"/>
    <col min="2049" max="2049" width="29.42578125" style="63" customWidth="1"/>
    <col min="2050" max="2304" width="9.140625" style="63"/>
    <col min="2305" max="2305" width="29.42578125" style="63" customWidth="1"/>
    <col min="2306" max="2560" width="9.140625" style="63"/>
    <col min="2561" max="2561" width="29.42578125" style="63" customWidth="1"/>
    <col min="2562" max="2816" width="9.140625" style="63"/>
    <col min="2817" max="2817" width="29.42578125" style="63" customWidth="1"/>
    <col min="2818" max="3072" width="9.140625" style="63"/>
    <col min="3073" max="3073" width="29.42578125" style="63" customWidth="1"/>
    <col min="3074" max="3328" width="9.140625" style="63"/>
    <col min="3329" max="3329" width="29.42578125" style="63" customWidth="1"/>
    <col min="3330" max="3584" width="9.140625" style="63"/>
    <col min="3585" max="3585" width="29.42578125" style="63" customWidth="1"/>
    <col min="3586" max="3840" width="9.140625" style="63"/>
    <col min="3841" max="3841" width="29.42578125" style="63" customWidth="1"/>
    <col min="3842" max="4096" width="9.140625" style="63"/>
    <col min="4097" max="4097" width="29.42578125" style="63" customWidth="1"/>
    <col min="4098" max="4352" width="9.140625" style="63"/>
    <col min="4353" max="4353" width="29.42578125" style="63" customWidth="1"/>
    <col min="4354" max="4608" width="9.140625" style="63"/>
    <col min="4609" max="4609" width="29.42578125" style="63" customWidth="1"/>
    <col min="4610" max="4864" width="9.140625" style="63"/>
    <col min="4865" max="4865" width="29.42578125" style="63" customWidth="1"/>
    <col min="4866" max="5120" width="9.140625" style="63"/>
    <col min="5121" max="5121" width="29.42578125" style="63" customWidth="1"/>
    <col min="5122" max="5376" width="9.140625" style="63"/>
    <col min="5377" max="5377" width="29.42578125" style="63" customWidth="1"/>
    <col min="5378" max="5632" width="9.140625" style="63"/>
    <col min="5633" max="5633" width="29.42578125" style="63" customWidth="1"/>
    <col min="5634" max="5888" width="9.140625" style="63"/>
    <col min="5889" max="5889" width="29.42578125" style="63" customWidth="1"/>
    <col min="5890" max="6144" width="9.140625" style="63"/>
    <col min="6145" max="6145" width="29.42578125" style="63" customWidth="1"/>
    <col min="6146" max="6400" width="9.140625" style="63"/>
    <col min="6401" max="6401" width="29.42578125" style="63" customWidth="1"/>
    <col min="6402" max="6656" width="9.140625" style="63"/>
    <col min="6657" max="6657" width="29.42578125" style="63" customWidth="1"/>
    <col min="6658" max="6912" width="9.140625" style="63"/>
    <col min="6913" max="6913" width="29.42578125" style="63" customWidth="1"/>
    <col min="6914" max="7168" width="9.140625" style="63"/>
    <col min="7169" max="7169" width="29.42578125" style="63" customWidth="1"/>
    <col min="7170" max="7424" width="9.140625" style="63"/>
    <col min="7425" max="7425" width="29.42578125" style="63" customWidth="1"/>
    <col min="7426" max="7680" width="9.140625" style="63"/>
    <col min="7681" max="7681" width="29.42578125" style="63" customWidth="1"/>
    <col min="7682" max="7936" width="9.140625" style="63"/>
    <col min="7937" max="7937" width="29.42578125" style="63" customWidth="1"/>
    <col min="7938" max="8192" width="9.140625" style="63"/>
    <col min="8193" max="8193" width="29.42578125" style="63" customWidth="1"/>
    <col min="8194" max="8448" width="9.140625" style="63"/>
    <col min="8449" max="8449" width="29.42578125" style="63" customWidth="1"/>
    <col min="8450" max="8704" width="9.140625" style="63"/>
    <col min="8705" max="8705" width="29.42578125" style="63" customWidth="1"/>
    <col min="8706" max="8960" width="9.140625" style="63"/>
    <col min="8961" max="8961" width="29.42578125" style="63" customWidth="1"/>
    <col min="8962" max="9216" width="9.140625" style="63"/>
    <col min="9217" max="9217" width="29.42578125" style="63" customWidth="1"/>
    <col min="9218" max="9472" width="9.140625" style="63"/>
    <col min="9473" max="9473" width="29.42578125" style="63" customWidth="1"/>
    <col min="9474" max="9728" width="9.140625" style="63"/>
    <col min="9729" max="9729" width="29.42578125" style="63" customWidth="1"/>
    <col min="9730" max="9984" width="9.140625" style="63"/>
    <col min="9985" max="9985" width="29.42578125" style="63" customWidth="1"/>
    <col min="9986" max="10240" width="9.140625" style="63"/>
    <col min="10241" max="10241" width="29.42578125" style="63" customWidth="1"/>
    <col min="10242" max="10496" width="9.140625" style="63"/>
    <col min="10497" max="10497" width="29.42578125" style="63" customWidth="1"/>
    <col min="10498" max="10752" width="9.140625" style="63"/>
    <col min="10753" max="10753" width="29.42578125" style="63" customWidth="1"/>
    <col min="10754" max="11008" width="9.140625" style="63"/>
    <col min="11009" max="11009" width="29.42578125" style="63" customWidth="1"/>
    <col min="11010" max="11264" width="9.140625" style="63"/>
    <col min="11265" max="11265" width="29.42578125" style="63" customWidth="1"/>
    <col min="11266" max="11520" width="9.140625" style="63"/>
    <col min="11521" max="11521" width="29.42578125" style="63" customWidth="1"/>
    <col min="11522" max="11776" width="9.140625" style="63"/>
    <col min="11777" max="11777" width="29.42578125" style="63" customWidth="1"/>
    <col min="11778" max="12032" width="9.140625" style="63"/>
    <col min="12033" max="12033" width="29.42578125" style="63" customWidth="1"/>
    <col min="12034" max="12288" width="9.140625" style="63"/>
    <col min="12289" max="12289" width="29.42578125" style="63" customWidth="1"/>
    <col min="12290" max="12544" width="9.140625" style="63"/>
    <col min="12545" max="12545" width="29.42578125" style="63" customWidth="1"/>
    <col min="12546" max="12800" width="9.140625" style="63"/>
    <col min="12801" max="12801" width="29.42578125" style="63" customWidth="1"/>
    <col min="12802" max="13056" width="9.140625" style="63"/>
    <col min="13057" max="13057" width="29.42578125" style="63" customWidth="1"/>
    <col min="13058" max="13312" width="9.140625" style="63"/>
    <col min="13313" max="13313" width="29.42578125" style="63" customWidth="1"/>
    <col min="13314" max="13568" width="9.140625" style="63"/>
    <col min="13569" max="13569" width="29.42578125" style="63" customWidth="1"/>
    <col min="13570" max="13824" width="9.140625" style="63"/>
    <col min="13825" max="13825" width="29.42578125" style="63" customWidth="1"/>
    <col min="13826" max="14080" width="9.140625" style="63"/>
    <col min="14081" max="14081" width="29.42578125" style="63" customWidth="1"/>
    <col min="14082" max="14336" width="9.140625" style="63"/>
    <col min="14337" max="14337" width="29.42578125" style="63" customWidth="1"/>
    <col min="14338" max="14592" width="9.140625" style="63"/>
    <col min="14593" max="14593" width="29.42578125" style="63" customWidth="1"/>
    <col min="14594" max="14848" width="9.140625" style="63"/>
    <col min="14849" max="14849" width="29.42578125" style="63" customWidth="1"/>
    <col min="14850" max="15104" width="9.140625" style="63"/>
    <col min="15105" max="15105" width="29.42578125" style="63" customWidth="1"/>
    <col min="15106" max="15360" width="9.140625" style="63"/>
    <col min="15361" max="15361" width="29.42578125" style="63" customWidth="1"/>
    <col min="15362" max="15616" width="9.140625" style="63"/>
    <col min="15617" max="15617" width="29.42578125" style="63" customWidth="1"/>
    <col min="15618" max="15872" width="9.140625" style="63"/>
    <col min="15873" max="15873" width="29.42578125" style="63" customWidth="1"/>
    <col min="15874" max="16128" width="9.140625" style="63"/>
    <col min="16129" max="16129" width="29.42578125" style="63" customWidth="1"/>
    <col min="16130" max="16384" width="9.140625" style="63"/>
  </cols>
  <sheetData>
    <row r="1" spans="1:10" ht="38.25" customHeight="1">
      <c r="A1" s="1240" t="s">
        <v>1024</v>
      </c>
      <c r="B1" s="1240"/>
      <c r="C1" s="1240"/>
      <c r="D1" s="1240"/>
      <c r="E1" s="1240"/>
      <c r="F1" s="1240"/>
      <c r="G1" s="1240"/>
      <c r="H1" s="79"/>
      <c r="I1" s="79"/>
    </row>
    <row r="2" spans="1:10" ht="38.25">
      <c r="A2" s="939" t="s">
        <v>805</v>
      </c>
      <c r="B2" s="940" t="s">
        <v>246</v>
      </c>
      <c r="C2" s="940" t="s">
        <v>842</v>
      </c>
      <c r="D2" s="940" t="s">
        <v>189</v>
      </c>
      <c r="E2" s="940" t="s">
        <v>248</v>
      </c>
      <c r="F2" s="940" t="s">
        <v>249</v>
      </c>
      <c r="G2" s="940" t="s">
        <v>256</v>
      </c>
      <c r="H2" s="79"/>
      <c r="I2" s="79"/>
      <c r="J2" s="950"/>
    </row>
    <row r="3" spans="1:10">
      <c r="A3" s="941" t="s">
        <v>1025</v>
      </c>
      <c r="B3" s="942">
        <v>0.34403</v>
      </c>
      <c r="C3" s="942">
        <v>0.12272</v>
      </c>
      <c r="D3" s="942">
        <v>0.14132</v>
      </c>
      <c r="E3" s="942">
        <v>0.17451</v>
      </c>
      <c r="F3" s="942">
        <v>0.10179000000000001</v>
      </c>
      <c r="G3" s="942">
        <v>0.11563000000000001</v>
      </c>
      <c r="H3" s="79"/>
      <c r="I3" s="79"/>
    </row>
    <row r="4" spans="1:10">
      <c r="A4" s="931" t="s">
        <v>1026</v>
      </c>
      <c r="B4" s="934">
        <v>0.25413000000000002</v>
      </c>
      <c r="C4" s="934">
        <v>8.4309999999999996E-2</v>
      </c>
      <c r="D4" s="934">
        <v>0.12362000000000001</v>
      </c>
      <c r="E4" s="934">
        <v>0.19666</v>
      </c>
      <c r="F4" s="934">
        <v>0.13966000000000001</v>
      </c>
      <c r="G4" s="934">
        <v>0.20163</v>
      </c>
      <c r="H4" s="79"/>
      <c r="I4" s="79"/>
    </row>
    <row r="5" spans="1:10">
      <c r="A5" s="943" t="s">
        <v>252</v>
      </c>
      <c r="B5" s="944">
        <v>0.12003999999999999</v>
      </c>
      <c r="C5" s="944">
        <v>4.1189999999999997E-2</v>
      </c>
      <c r="D5" s="944">
        <v>6.7460000000000006E-2</v>
      </c>
      <c r="E5" s="944">
        <v>0.13672000000000001</v>
      </c>
      <c r="F5" s="944">
        <v>0.15939999999999999</v>
      </c>
      <c r="G5" s="944">
        <v>0.47519</v>
      </c>
      <c r="H5" s="79"/>
      <c r="I5" s="79"/>
    </row>
    <row r="6" spans="1:10">
      <c r="A6" s="935" t="s">
        <v>1027</v>
      </c>
      <c r="B6" s="936">
        <v>0.28008</v>
      </c>
      <c r="C6" s="936">
        <v>0.10961</v>
      </c>
      <c r="D6" s="936">
        <v>0.13573000000000002</v>
      </c>
      <c r="E6" s="936">
        <v>0.16306000000000001</v>
      </c>
      <c r="F6" s="936">
        <v>0.11496000000000001</v>
      </c>
      <c r="G6" s="936">
        <v>0.19655</v>
      </c>
      <c r="H6" s="79"/>
      <c r="I6" s="79"/>
    </row>
    <row r="7" spans="1:10">
      <c r="A7" s="931"/>
      <c r="B7" s="934"/>
      <c r="C7" s="934"/>
      <c r="D7" s="934"/>
      <c r="E7" s="934"/>
      <c r="F7" s="934"/>
      <c r="G7" s="934"/>
      <c r="H7" s="79"/>
      <c r="I7" s="79"/>
    </row>
    <row r="8" spans="1:10" ht="74.25" customHeight="1">
      <c r="A8" s="1247" t="s">
        <v>1028</v>
      </c>
      <c r="B8" s="1247"/>
      <c r="C8" s="1247"/>
      <c r="D8" s="1247"/>
      <c r="E8" s="1247"/>
      <c r="F8" s="1247"/>
      <c r="G8" s="1247"/>
      <c r="H8" s="79"/>
      <c r="I8" s="79"/>
    </row>
    <row r="9" spans="1:10" ht="22.5" customHeight="1">
      <c r="A9" s="1247" t="s">
        <v>1009</v>
      </c>
      <c r="B9" s="1247"/>
      <c r="C9" s="1247"/>
      <c r="D9" s="1247"/>
      <c r="E9" s="1247"/>
      <c r="F9" s="1247"/>
      <c r="G9" s="1247"/>
      <c r="H9" s="79"/>
      <c r="I9" s="79"/>
    </row>
    <row r="11" spans="1:10">
      <c r="A11" s="938" t="s">
        <v>973</v>
      </c>
    </row>
    <row r="20" spans="1:1">
      <c r="A20" s="951"/>
    </row>
  </sheetData>
  <mergeCells count="3">
    <mergeCell ref="A1:G1"/>
    <mergeCell ref="A8:G8"/>
    <mergeCell ref="A9:G9"/>
  </mergeCell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DE4F9-3F60-42F7-A96E-3D56610DF282}">
  <sheetPr>
    <tabColor rgb="FFC00000"/>
  </sheetPr>
  <dimension ref="A1:O31"/>
  <sheetViews>
    <sheetView workbookViewId="0">
      <selection activeCell="M15" sqref="M15"/>
    </sheetView>
  </sheetViews>
  <sheetFormatPr defaultRowHeight="12.75"/>
  <cols>
    <col min="1" max="1" width="18.42578125" style="63" customWidth="1"/>
    <col min="2" max="8" width="9.140625" style="63"/>
    <col min="9" max="9" width="18.42578125" style="63" customWidth="1"/>
    <col min="10" max="10" width="18.5703125" style="63" customWidth="1"/>
    <col min="11" max="256" width="9.140625" style="63"/>
    <col min="257" max="257" width="18.42578125" style="63" customWidth="1"/>
    <col min="258" max="264" width="9.140625" style="63"/>
    <col min="265" max="265" width="18.42578125" style="63" customWidth="1"/>
    <col min="266" max="266" width="18.5703125" style="63" customWidth="1"/>
    <col min="267" max="512" width="9.140625" style="63"/>
    <col min="513" max="513" width="18.42578125" style="63" customWidth="1"/>
    <col min="514" max="520" width="9.140625" style="63"/>
    <col min="521" max="521" width="18.42578125" style="63" customWidth="1"/>
    <col min="522" max="522" width="18.5703125" style="63" customWidth="1"/>
    <col min="523" max="768" width="9.140625" style="63"/>
    <col min="769" max="769" width="18.42578125" style="63" customWidth="1"/>
    <col min="770" max="776" width="9.140625" style="63"/>
    <col min="777" max="777" width="18.42578125" style="63" customWidth="1"/>
    <col min="778" max="778" width="18.5703125" style="63" customWidth="1"/>
    <col min="779" max="1024" width="9.140625" style="63"/>
    <col min="1025" max="1025" width="18.42578125" style="63" customWidth="1"/>
    <col min="1026" max="1032" width="9.140625" style="63"/>
    <col min="1033" max="1033" width="18.42578125" style="63" customWidth="1"/>
    <col min="1034" max="1034" width="18.5703125" style="63" customWidth="1"/>
    <col min="1035" max="1280" width="9.140625" style="63"/>
    <col min="1281" max="1281" width="18.42578125" style="63" customWidth="1"/>
    <col min="1282" max="1288" width="9.140625" style="63"/>
    <col min="1289" max="1289" width="18.42578125" style="63" customWidth="1"/>
    <col min="1290" max="1290" width="18.5703125" style="63" customWidth="1"/>
    <col min="1291" max="1536" width="9.140625" style="63"/>
    <col min="1537" max="1537" width="18.42578125" style="63" customWidth="1"/>
    <col min="1538" max="1544" width="9.140625" style="63"/>
    <col min="1545" max="1545" width="18.42578125" style="63" customWidth="1"/>
    <col min="1546" max="1546" width="18.5703125" style="63" customWidth="1"/>
    <col min="1547" max="1792" width="9.140625" style="63"/>
    <col min="1793" max="1793" width="18.42578125" style="63" customWidth="1"/>
    <col min="1794" max="1800" width="9.140625" style="63"/>
    <col min="1801" max="1801" width="18.42578125" style="63" customWidth="1"/>
    <col min="1802" max="1802" width="18.5703125" style="63" customWidth="1"/>
    <col min="1803" max="2048" width="9.140625" style="63"/>
    <col min="2049" max="2049" width="18.42578125" style="63" customWidth="1"/>
    <col min="2050" max="2056" width="9.140625" style="63"/>
    <col min="2057" max="2057" width="18.42578125" style="63" customWidth="1"/>
    <col min="2058" max="2058" width="18.5703125" style="63" customWidth="1"/>
    <col min="2059" max="2304" width="9.140625" style="63"/>
    <col min="2305" max="2305" width="18.42578125" style="63" customWidth="1"/>
    <col min="2306" max="2312" width="9.140625" style="63"/>
    <col min="2313" max="2313" width="18.42578125" style="63" customWidth="1"/>
    <col min="2314" max="2314" width="18.5703125" style="63" customWidth="1"/>
    <col min="2315" max="2560" width="9.140625" style="63"/>
    <col min="2561" max="2561" width="18.42578125" style="63" customWidth="1"/>
    <col min="2562" max="2568" width="9.140625" style="63"/>
    <col min="2569" max="2569" width="18.42578125" style="63" customWidth="1"/>
    <col min="2570" max="2570" width="18.5703125" style="63" customWidth="1"/>
    <col min="2571" max="2816" width="9.140625" style="63"/>
    <col min="2817" max="2817" width="18.42578125" style="63" customWidth="1"/>
    <col min="2818" max="2824" width="9.140625" style="63"/>
    <col min="2825" max="2825" width="18.42578125" style="63" customWidth="1"/>
    <col min="2826" max="2826" width="18.5703125" style="63" customWidth="1"/>
    <col min="2827" max="3072" width="9.140625" style="63"/>
    <col min="3073" max="3073" width="18.42578125" style="63" customWidth="1"/>
    <col min="3074" max="3080" width="9.140625" style="63"/>
    <col min="3081" max="3081" width="18.42578125" style="63" customWidth="1"/>
    <col min="3082" max="3082" width="18.5703125" style="63" customWidth="1"/>
    <col min="3083" max="3328" width="9.140625" style="63"/>
    <col min="3329" max="3329" width="18.42578125" style="63" customWidth="1"/>
    <col min="3330" max="3336" width="9.140625" style="63"/>
    <col min="3337" max="3337" width="18.42578125" style="63" customWidth="1"/>
    <col min="3338" max="3338" width="18.5703125" style="63" customWidth="1"/>
    <col min="3339" max="3584" width="9.140625" style="63"/>
    <col min="3585" max="3585" width="18.42578125" style="63" customWidth="1"/>
    <col min="3586" max="3592" width="9.140625" style="63"/>
    <col min="3593" max="3593" width="18.42578125" style="63" customWidth="1"/>
    <col min="3594" max="3594" width="18.5703125" style="63" customWidth="1"/>
    <col min="3595" max="3840" width="9.140625" style="63"/>
    <col min="3841" max="3841" width="18.42578125" style="63" customWidth="1"/>
    <col min="3842" max="3848" width="9.140625" style="63"/>
    <col min="3849" max="3849" width="18.42578125" style="63" customWidth="1"/>
    <col min="3850" max="3850" width="18.5703125" style="63" customWidth="1"/>
    <col min="3851" max="4096" width="9.140625" style="63"/>
    <col min="4097" max="4097" width="18.42578125" style="63" customWidth="1"/>
    <col min="4098" max="4104" width="9.140625" style="63"/>
    <col min="4105" max="4105" width="18.42578125" style="63" customWidth="1"/>
    <col min="4106" max="4106" width="18.5703125" style="63" customWidth="1"/>
    <col min="4107" max="4352" width="9.140625" style="63"/>
    <col min="4353" max="4353" width="18.42578125" style="63" customWidth="1"/>
    <col min="4354" max="4360" width="9.140625" style="63"/>
    <col min="4361" max="4361" width="18.42578125" style="63" customWidth="1"/>
    <col min="4362" max="4362" width="18.5703125" style="63" customWidth="1"/>
    <col min="4363" max="4608" width="9.140625" style="63"/>
    <col min="4609" max="4609" width="18.42578125" style="63" customWidth="1"/>
    <col min="4610" max="4616" width="9.140625" style="63"/>
    <col min="4617" max="4617" width="18.42578125" style="63" customWidth="1"/>
    <col min="4618" max="4618" width="18.5703125" style="63" customWidth="1"/>
    <col min="4619" max="4864" width="9.140625" style="63"/>
    <col min="4865" max="4865" width="18.42578125" style="63" customWidth="1"/>
    <col min="4866" max="4872" width="9.140625" style="63"/>
    <col min="4873" max="4873" width="18.42578125" style="63" customWidth="1"/>
    <col min="4874" max="4874" width="18.5703125" style="63" customWidth="1"/>
    <col min="4875" max="5120" width="9.140625" style="63"/>
    <col min="5121" max="5121" width="18.42578125" style="63" customWidth="1"/>
    <col min="5122" max="5128" width="9.140625" style="63"/>
    <col min="5129" max="5129" width="18.42578125" style="63" customWidth="1"/>
    <col min="5130" max="5130" width="18.5703125" style="63" customWidth="1"/>
    <col min="5131" max="5376" width="9.140625" style="63"/>
    <col min="5377" max="5377" width="18.42578125" style="63" customWidth="1"/>
    <col min="5378" max="5384" width="9.140625" style="63"/>
    <col min="5385" max="5385" width="18.42578125" style="63" customWidth="1"/>
    <col min="5386" max="5386" width="18.5703125" style="63" customWidth="1"/>
    <col min="5387" max="5632" width="9.140625" style="63"/>
    <col min="5633" max="5633" width="18.42578125" style="63" customWidth="1"/>
    <col min="5634" max="5640" width="9.140625" style="63"/>
    <col min="5641" max="5641" width="18.42578125" style="63" customWidth="1"/>
    <col min="5642" max="5642" width="18.5703125" style="63" customWidth="1"/>
    <col min="5643" max="5888" width="9.140625" style="63"/>
    <col min="5889" max="5889" width="18.42578125" style="63" customWidth="1"/>
    <col min="5890" max="5896" width="9.140625" style="63"/>
    <col min="5897" max="5897" width="18.42578125" style="63" customWidth="1"/>
    <col min="5898" max="5898" width="18.5703125" style="63" customWidth="1"/>
    <col min="5899" max="6144" width="9.140625" style="63"/>
    <col min="6145" max="6145" width="18.42578125" style="63" customWidth="1"/>
    <col min="6146" max="6152" width="9.140625" style="63"/>
    <col min="6153" max="6153" width="18.42578125" style="63" customWidth="1"/>
    <col min="6154" max="6154" width="18.5703125" style="63" customWidth="1"/>
    <col min="6155" max="6400" width="9.140625" style="63"/>
    <col min="6401" max="6401" width="18.42578125" style="63" customWidth="1"/>
    <col min="6402" max="6408" width="9.140625" style="63"/>
    <col min="6409" max="6409" width="18.42578125" style="63" customWidth="1"/>
    <col min="6410" max="6410" width="18.5703125" style="63" customWidth="1"/>
    <col min="6411" max="6656" width="9.140625" style="63"/>
    <col min="6657" max="6657" width="18.42578125" style="63" customWidth="1"/>
    <col min="6658" max="6664" width="9.140625" style="63"/>
    <col min="6665" max="6665" width="18.42578125" style="63" customWidth="1"/>
    <col min="6666" max="6666" width="18.5703125" style="63" customWidth="1"/>
    <col min="6667" max="6912" width="9.140625" style="63"/>
    <col min="6913" max="6913" width="18.42578125" style="63" customWidth="1"/>
    <col min="6914" max="6920" width="9.140625" style="63"/>
    <col min="6921" max="6921" width="18.42578125" style="63" customWidth="1"/>
    <col min="6922" max="6922" width="18.5703125" style="63" customWidth="1"/>
    <col min="6923" max="7168" width="9.140625" style="63"/>
    <col min="7169" max="7169" width="18.42578125" style="63" customWidth="1"/>
    <col min="7170" max="7176" width="9.140625" style="63"/>
    <col min="7177" max="7177" width="18.42578125" style="63" customWidth="1"/>
    <col min="7178" max="7178" width="18.5703125" style="63" customWidth="1"/>
    <col min="7179" max="7424" width="9.140625" style="63"/>
    <col min="7425" max="7425" width="18.42578125" style="63" customWidth="1"/>
    <col min="7426" max="7432" width="9.140625" style="63"/>
    <col min="7433" max="7433" width="18.42578125" style="63" customWidth="1"/>
    <col min="7434" max="7434" width="18.5703125" style="63" customWidth="1"/>
    <col min="7435" max="7680" width="9.140625" style="63"/>
    <col min="7681" max="7681" width="18.42578125" style="63" customWidth="1"/>
    <col min="7682" max="7688" width="9.140625" style="63"/>
    <col min="7689" max="7689" width="18.42578125" style="63" customWidth="1"/>
    <col min="7690" max="7690" width="18.5703125" style="63" customWidth="1"/>
    <col min="7691" max="7936" width="9.140625" style="63"/>
    <col min="7937" max="7937" width="18.42578125" style="63" customWidth="1"/>
    <col min="7938" max="7944" width="9.140625" style="63"/>
    <col min="7945" max="7945" width="18.42578125" style="63" customWidth="1"/>
    <col min="7946" max="7946" width="18.5703125" style="63" customWidth="1"/>
    <col min="7947" max="8192" width="9.140625" style="63"/>
    <col min="8193" max="8193" width="18.42578125" style="63" customWidth="1"/>
    <col min="8194" max="8200" width="9.140625" style="63"/>
    <col min="8201" max="8201" width="18.42578125" style="63" customWidth="1"/>
    <col min="8202" max="8202" width="18.5703125" style="63" customWidth="1"/>
    <col min="8203" max="8448" width="9.140625" style="63"/>
    <col min="8449" max="8449" width="18.42578125" style="63" customWidth="1"/>
    <col min="8450" max="8456" width="9.140625" style="63"/>
    <col min="8457" max="8457" width="18.42578125" style="63" customWidth="1"/>
    <col min="8458" max="8458" width="18.5703125" style="63" customWidth="1"/>
    <col min="8459" max="8704" width="9.140625" style="63"/>
    <col min="8705" max="8705" width="18.42578125" style="63" customWidth="1"/>
    <col min="8706" max="8712" width="9.140625" style="63"/>
    <col min="8713" max="8713" width="18.42578125" style="63" customWidth="1"/>
    <col min="8714" max="8714" width="18.5703125" style="63" customWidth="1"/>
    <col min="8715" max="8960" width="9.140625" style="63"/>
    <col min="8961" max="8961" width="18.42578125" style="63" customWidth="1"/>
    <col min="8962" max="8968" width="9.140625" style="63"/>
    <col min="8969" max="8969" width="18.42578125" style="63" customWidth="1"/>
    <col min="8970" max="8970" width="18.5703125" style="63" customWidth="1"/>
    <col min="8971" max="9216" width="9.140625" style="63"/>
    <col min="9217" max="9217" width="18.42578125" style="63" customWidth="1"/>
    <col min="9218" max="9224" width="9.140625" style="63"/>
    <col min="9225" max="9225" width="18.42578125" style="63" customWidth="1"/>
    <col min="9226" max="9226" width="18.5703125" style="63" customWidth="1"/>
    <col min="9227" max="9472" width="9.140625" style="63"/>
    <col min="9473" max="9473" width="18.42578125" style="63" customWidth="1"/>
    <col min="9474" max="9480" width="9.140625" style="63"/>
    <col min="9481" max="9481" width="18.42578125" style="63" customWidth="1"/>
    <col min="9482" max="9482" width="18.5703125" style="63" customWidth="1"/>
    <col min="9483" max="9728" width="9.140625" style="63"/>
    <col min="9729" max="9729" width="18.42578125" style="63" customWidth="1"/>
    <col min="9730" max="9736" width="9.140625" style="63"/>
    <col min="9737" max="9737" width="18.42578125" style="63" customWidth="1"/>
    <col min="9738" max="9738" width="18.5703125" style="63" customWidth="1"/>
    <col min="9739" max="9984" width="9.140625" style="63"/>
    <col min="9985" max="9985" width="18.42578125" style="63" customWidth="1"/>
    <col min="9986" max="9992" width="9.140625" style="63"/>
    <col min="9993" max="9993" width="18.42578125" style="63" customWidth="1"/>
    <col min="9994" max="9994" width="18.5703125" style="63" customWidth="1"/>
    <col min="9995" max="10240" width="9.140625" style="63"/>
    <col min="10241" max="10241" width="18.42578125" style="63" customWidth="1"/>
    <col min="10242" max="10248" width="9.140625" style="63"/>
    <col min="10249" max="10249" width="18.42578125" style="63" customWidth="1"/>
    <col min="10250" max="10250" width="18.5703125" style="63" customWidth="1"/>
    <col min="10251" max="10496" width="9.140625" style="63"/>
    <col min="10497" max="10497" width="18.42578125" style="63" customWidth="1"/>
    <col min="10498" max="10504" width="9.140625" style="63"/>
    <col min="10505" max="10505" width="18.42578125" style="63" customWidth="1"/>
    <col min="10506" max="10506" width="18.5703125" style="63" customWidth="1"/>
    <col min="10507" max="10752" width="9.140625" style="63"/>
    <col min="10753" max="10753" width="18.42578125" style="63" customWidth="1"/>
    <col min="10754" max="10760" width="9.140625" style="63"/>
    <col min="10761" max="10761" width="18.42578125" style="63" customWidth="1"/>
    <col min="10762" max="10762" width="18.5703125" style="63" customWidth="1"/>
    <col min="10763" max="11008" width="9.140625" style="63"/>
    <col min="11009" max="11009" width="18.42578125" style="63" customWidth="1"/>
    <col min="11010" max="11016" width="9.140625" style="63"/>
    <col min="11017" max="11017" width="18.42578125" style="63" customWidth="1"/>
    <col min="11018" max="11018" width="18.5703125" style="63" customWidth="1"/>
    <col min="11019" max="11264" width="9.140625" style="63"/>
    <col min="11265" max="11265" width="18.42578125" style="63" customWidth="1"/>
    <col min="11266" max="11272" width="9.140625" style="63"/>
    <col min="11273" max="11273" width="18.42578125" style="63" customWidth="1"/>
    <col min="11274" max="11274" width="18.5703125" style="63" customWidth="1"/>
    <col min="11275" max="11520" width="9.140625" style="63"/>
    <col min="11521" max="11521" width="18.42578125" style="63" customWidth="1"/>
    <col min="11522" max="11528" width="9.140625" style="63"/>
    <col min="11529" max="11529" width="18.42578125" style="63" customWidth="1"/>
    <col min="11530" max="11530" width="18.5703125" style="63" customWidth="1"/>
    <col min="11531" max="11776" width="9.140625" style="63"/>
    <col min="11777" max="11777" width="18.42578125" style="63" customWidth="1"/>
    <col min="11778" max="11784" width="9.140625" style="63"/>
    <col min="11785" max="11785" width="18.42578125" style="63" customWidth="1"/>
    <col min="11786" max="11786" width="18.5703125" style="63" customWidth="1"/>
    <col min="11787" max="12032" width="9.140625" style="63"/>
    <col min="12033" max="12033" width="18.42578125" style="63" customWidth="1"/>
    <col min="12034" max="12040" width="9.140625" style="63"/>
    <col min="12041" max="12041" width="18.42578125" style="63" customWidth="1"/>
    <col min="12042" max="12042" width="18.5703125" style="63" customWidth="1"/>
    <col min="12043" max="12288" width="9.140625" style="63"/>
    <col min="12289" max="12289" width="18.42578125" style="63" customWidth="1"/>
    <col min="12290" max="12296" width="9.140625" style="63"/>
    <col min="12297" max="12297" width="18.42578125" style="63" customWidth="1"/>
    <col min="12298" max="12298" width="18.5703125" style="63" customWidth="1"/>
    <col min="12299" max="12544" width="9.140625" style="63"/>
    <col min="12545" max="12545" width="18.42578125" style="63" customWidth="1"/>
    <col min="12546" max="12552" width="9.140625" style="63"/>
    <col min="12553" max="12553" width="18.42578125" style="63" customWidth="1"/>
    <col min="12554" max="12554" width="18.5703125" style="63" customWidth="1"/>
    <col min="12555" max="12800" width="9.140625" style="63"/>
    <col min="12801" max="12801" width="18.42578125" style="63" customWidth="1"/>
    <col min="12802" max="12808" width="9.140625" style="63"/>
    <col min="12809" max="12809" width="18.42578125" style="63" customWidth="1"/>
    <col min="12810" max="12810" width="18.5703125" style="63" customWidth="1"/>
    <col min="12811" max="13056" width="9.140625" style="63"/>
    <col min="13057" max="13057" width="18.42578125" style="63" customWidth="1"/>
    <col min="13058" max="13064" width="9.140625" style="63"/>
    <col min="13065" max="13065" width="18.42578125" style="63" customWidth="1"/>
    <col min="13066" max="13066" width="18.5703125" style="63" customWidth="1"/>
    <col min="13067" max="13312" width="9.140625" style="63"/>
    <col min="13313" max="13313" width="18.42578125" style="63" customWidth="1"/>
    <col min="13314" max="13320" width="9.140625" style="63"/>
    <col min="13321" max="13321" width="18.42578125" style="63" customWidth="1"/>
    <col min="13322" max="13322" width="18.5703125" style="63" customWidth="1"/>
    <col min="13323" max="13568" width="9.140625" style="63"/>
    <col min="13569" max="13569" width="18.42578125" style="63" customWidth="1"/>
    <col min="13570" max="13576" width="9.140625" style="63"/>
    <col min="13577" max="13577" width="18.42578125" style="63" customWidth="1"/>
    <col min="13578" max="13578" width="18.5703125" style="63" customWidth="1"/>
    <col min="13579" max="13824" width="9.140625" style="63"/>
    <col min="13825" max="13825" width="18.42578125" style="63" customWidth="1"/>
    <col min="13826" max="13832" width="9.140625" style="63"/>
    <col min="13833" max="13833" width="18.42578125" style="63" customWidth="1"/>
    <col min="13834" max="13834" width="18.5703125" style="63" customWidth="1"/>
    <col min="13835" max="14080" width="9.140625" style="63"/>
    <col min="14081" max="14081" width="18.42578125" style="63" customWidth="1"/>
    <col min="14082" max="14088" width="9.140625" style="63"/>
    <col min="14089" max="14089" width="18.42578125" style="63" customWidth="1"/>
    <col min="14090" max="14090" width="18.5703125" style="63" customWidth="1"/>
    <col min="14091" max="14336" width="9.140625" style="63"/>
    <col min="14337" max="14337" width="18.42578125" style="63" customWidth="1"/>
    <col min="14338" max="14344" width="9.140625" style="63"/>
    <col min="14345" max="14345" width="18.42578125" style="63" customWidth="1"/>
    <col min="14346" max="14346" width="18.5703125" style="63" customWidth="1"/>
    <col min="14347" max="14592" width="9.140625" style="63"/>
    <col min="14593" max="14593" width="18.42578125" style="63" customWidth="1"/>
    <col min="14594" max="14600" width="9.140625" style="63"/>
    <col min="14601" max="14601" width="18.42578125" style="63" customWidth="1"/>
    <col min="14602" max="14602" width="18.5703125" style="63" customWidth="1"/>
    <col min="14603" max="14848" width="9.140625" style="63"/>
    <col min="14849" max="14849" width="18.42578125" style="63" customWidth="1"/>
    <col min="14850" max="14856" width="9.140625" style="63"/>
    <col min="14857" max="14857" width="18.42578125" style="63" customWidth="1"/>
    <col min="14858" max="14858" width="18.5703125" style="63" customWidth="1"/>
    <col min="14859" max="15104" width="9.140625" style="63"/>
    <col min="15105" max="15105" width="18.42578125" style="63" customWidth="1"/>
    <col min="15106" max="15112" width="9.140625" style="63"/>
    <col min="15113" max="15113" width="18.42578125" style="63" customWidth="1"/>
    <col min="15114" max="15114" width="18.5703125" style="63" customWidth="1"/>
    <col min="15115" max="15360" width="9.140625" style="63"/>
    <col min="15361" max="15361" width="18.42578125" style="63" customWidth="1"/>
    <col min="15362" max="15368" width="9.140625" style="63"/>
    <col min="15369" max="15369" width="18.42578125" style="63" customWidth="1"/>
    <col min="15370" max="15370" width="18.5703125" style="63" customWidth="1"/>
    <col min="15371" max="15616" width="9.140625" style="63"/>
    <col min="15617" max="15617" width="18.42578125" style="63" customWidth="1"/>
    <col min="15618" max="15624" width="9.140625" style="63"/>
    <col min="15625" max="15625" width="18.42578125" style="63" customWidth="1"/>
    <col min="15626" max="15626" width="18.5703125" style="63" customWidth="1"/>
    <col min="15627" max="15872" width="9.140625" style="63"/>
    <col min="15873" max="15873" width="18.42578125" style="63" customWidth="1"/>
    <col min="15874" max="15880" width="9.140625" style="63"/>
    <col min="15881" max="15881" width="18.42578125" style="63" customWidth="1"/>
    <col min="15882" max="15882" width="18.5703125" style="63" customWidth="1"/>
    <col min="15883" max="16128" width="9.140625" style="63"/>
    <col min="16129" max="16129" width="18.42578125" style="63" customWidth="1"/>
    <col min="16130" max="16136" width="9.140625" style="63"/>
    <col min="16137" max="16137" width="18.42578125" style="63" customWidth="1"/>
    <col min="16138" max="16138" width="18.5703125" style="63" customWidth="1"/>
    <col min="16139" max="16384" width="9.140625" style="63"/>
  </cols>
  <sheetData>
    <row r="1" spans="1:15" ht="47.25" customHeight="1">
      <c r="A1" s="1252" t="s">
        <v>1029</v>
      </c>
      <c r="B1" s="1252"/>
      <c r="C1" s="1252"/>
      <c r="D1" s="1252"/>
      <c r="E1" s="1252"/>
      <c r="F1" s="1252"/>
      <c r="G1" s="1252"/>
      <c r="I1" s="952" t="s">
        <v>1030</v>
      </c>
    </row>
    <row r="2" spans="1:15" ht="38.25">
      <c r="A2" s="953" t="s">
        <v>1031</v>
      </c>
      <c r="B2" s="933" t="s">
        <v>246</v>
      </c>
      <c r="C2" s="933" t="s">
        <v>842</v>
      </c>
      <c r="D2" s="933" t="s">
        <v>189</v>
      </c>
      <c r="E2" s="933" t="s">
        <v>248</v>
      </c>
      <c r="F2" s="933" t="s">
        <v>249</v>
      </c>
      <c r="G2" s="933" t="s">
        <v>256</v>
      </c>
      <c r="H2" s="954"/>
      <c r="I2" s="955"/>
      <c r="J2" s="1253" t="s">
        <v>981</v>
      </c>
      <c r="K2" s="1253"/>
      <c r="L2" s="956" t="s">
        <v>1032</v>
      </c>
      <c r="M2" s="956" t="s">
        <v>1033</v>
      </c>
      <c r="N2" s="956" t="s">
        <v>1034</v>
      </c>
      <c r="O2" s="956" t="s">
        <v>1035</v>
      </c>
    </row>
    <row r="3" spans="1:15" ht="12.75" customHeight="1">
      <c r="A3" s="931" t="s">
        <v>1036</v>
      </c>
      <c r="B3" s="947">
        <v>0.43426999999999999</v>
      </c>
      <c r="C3" s="947">
        <v>0.11753</v>
      </c>
      <c r="D3" s="947">
        <v>0.14105000000000001</v>
      </c>
      <c r="E3" s="947">
        <v>0.17103000000000002</v>
      </c>
      <c r="F3" s="947">
        <v>6.9830000000000003E-2</v>
      </c>
      <c r="G3" s="947">
        <v>6.6299999999999998E-2</v>
      </c>
      <c r="H3" s="954"/>
      <c r="I3" s="1250" t="s">
        <v>1037</v>
      </c>
      <c r="J3" s="1250"/>
      <c r="K3" s="1250"/>
      <c r="L3" s="1250"/>
      <c r="M3" s="1250"/>
      <c r="N3" s="1250"/>
      <c r="O3" s="1250"/>
    </row>
    <row r="4" spans="1:15">
      <c r="A4" s="931" t="s">
        <v>1038</v>
      </c>
      <c r="B4" s="947">
        <v>0.14298</v>
      </c>
      <c r="C4" s="947">
        <v>0.10856</v>
      </c>
      <c r="D4" s="947">
        <v>0.12029999999999999</v>
      </c>
      <c r="E4" s="947">
        <v>0.16472000000000001</v>
      </c>
      <c r="F4" s="947">
        <v>0.14771999999999999</v>
      </c>
      <c r="G4" s="947">
        <v>0.31573000000000001</v>
      </c>
      <c r="H4" s="954"/>
      <c r="I4" s="1248" t="s">
        <v>1039</v>
      </c>
      <c r="J4" s="1248"/>
      <c r="K4" s="915" t="s">
        <v>1040</v>
      </c>
      <c r="L4" s="915" t="s">
        <v>1041</v>
      </c>
      <c r="M4" s="915" t="s">
        <v>1042</v>
      </c>
      <c r="N4" s="915" t="s">
        <v>1043</v>
      </c>
      <c r="O4" s="915" t="s">
        <v>1044</v>
      </c>
    </row>
    <row r="5" spans="1:15" ht="12.75" customHeight="1">
      <c r="A5" s="931" t="s">
        <v>1045</v>
      </c>
      <c r="B5" s="947">
        <v>0.27094999999999997</v>
      </c>
      <c r="C5" s="947">
        <v>0.11442000000000001</v>
      </c>
      <c r="D5" s="947">
        <v>0.13675999999999999</v>
      </c>
      <c r="E5" s="947">
        <v>0.1716</v>
      </c>
      <c r="F5" s="947">
        <v>0.13973000000000002</v>
      </c>
      <c r="G5" s="947">
        <v>0.16653999999999999</v>
      </c>
      <c r="H5" s="954"/>
      <c r="I5" s="1248" t="s">
        <v>1046</v>
      </c>
      <c r="J5" s="1248"/>
      <c r="K5" s="915" t="s">
        <v>1047</v>
      </c>
      <c r="L5" s="915" t="s">
        <v>983</v>
      </c>
      <c r="M5" s="915" t="s">
        <v>1048</v>
      </c>
      <c r="N5" s="915" t="s">
        <v>983</v>
      </c>
      <c r="O5" s="915" t="s">
        <v>995</v>
      </c>
    </row>
    <row r="6" spans="1:15">
      <c r="A6" s="931" t="s">
        <v>1049</v>
      </c>
      <c r="B6" s="947">
        <v>0.32217000000000001</v>
      </c>
      <c r="C6" s="947">
        <v>9.8539999999999989E-2</v>
      </c>
      <c r="D6" s="947">
        <v>0.12583</v>
      </c>
      <c r="E6" s="947">
        <v>0.17608000000000001</v>
      </c>
      <c r="F6" s="947">
        <v>0.11583</v>
      </c>
      <c r="G6" s="947">
        <v>0.16153999999999999</v>
      </c>
      <c r="H6" s="954"/>
      <c r="I6" s="1248" t="s">
        <v>1050</v>
      </c>
      <c r="J6" s="1248"/>
      <c r="K6" s="915" t="s">
        <v>984</v>
      </c>
      <c r="L6" s="915" t="s">
        <v>991</v>
      </c>
      <c r="M6" s="915" t="s">
        <v>1051</v>
      </c>
      <c r="N6" s="915" t="s">
        <v>1052</v>
      </c>
      <c r="O6" s="915" t="s">
        <v>985</v>
      </c>
    </row>
    <row r="7" spans="1:15" ht="12.75" customHeight="1">
      <c r="A7" s="935" t="s">
        <v>6</v>
      </c>
      <c r="B7" s="949">
        <v>0.29681999999999997</v>
      </c>
      <c r="C7" s="949">
        <v>0.10371000000000001</v>
      </c>
      <c r="D7" s="949">
        <v>0.12878000000000001</v>
      </c>
      <c r="E7" s="949">
        <v>0.17504999999999998</v>
      </c>
      <c r="F7" s="949">
        <v>0.1186</v>
      </c>
      <c r="G7" s="949">
        <v>0.17704999999999999</v>
      </c>
      <c r="H7" s="954"/>
      <c r="I7" s="1251" t="s">
        <v>1053</v>
      </c>
      <c r="J7" s="1251"/>
      <c r="K7" s="957">
        <v>0.08</v>
      </c>
      <c r="L7" s="915" t="s">
        <v>984</v>
      </c>
      <c r="M7" s="915" t="s">
        <v>1054</v>
      </c>
      <c r="N7" s="915" t="s">
        <v>985</v>
      </c>
      <c r="O7" s="915" t="s">
        <v>1054</v>
      </c>
    </row>
    <row r="8" spans="1:15" ht="49.15" customHeight="1">
      <c r="A8" s="1247" t="s">
        <v>1055</v>
      </c>
      <c r="B8" s="1247"/>
      <c r="C8" s="1247"/>
      <c r="D8" s="1247"/>
      <c r="E8" s="1247"/>
      <c r="F8" s="1247"/>
      <c r="G8" s="1247"/>
      <c r="I8" s="1250" t="s">
        <v>1056</v>
      </c>
      <c r="J8" s="1250"/>
      <c r="K8" s="1250"/>
      <c r="L8" s="1250"/>
      <c r="M8" s="1250"/>
      <c r="N8" s="1250"/>
      <c r="O8" s="1250"/>
    </row>
    <row r="9" spans="1:15" ht="40.15" customHeight="1">
      <c r="A9" s="1247" t="s">
        <v>1057</v>
      </c>
      <c r="B9" s="1247"/>
      <c r="C9" s="1247"/>
      <c r="D9" s="1247"/>
      <c r="E9" s="1247"/>
      <c r="F9" s="1247"/>
      <c r="G9" s="1247"/>
      <c r="I9" s="1248" t="s">
        <v>1058</v>
      </c>
      <c r="J9" s="1248"/>
      <c r="K9" s="915" t="s">
        <v>1059</v>
      </c>
      <c r="L9" s="915" t="s">
        <v>1060</v>
      </c>
      <c r="M9" s="915" t="s">
        <v>1061</v>
      </c>
      <c r="N9" s="915" t="s">
        <v>1062</v>
      </c>
      <c r="O9" s="915" t="s">
        <v>1063</v>
      </c>
    </row>
    <row r="10" spans="1:15" ht="24" customHeight="1">
      <c r="I10" s="1248" t="s">
        <v>1064</v>
      </c>
      <c r="J10" s="1248"/>
      <c r="K10" s="915" t="s">
        <v>1051</v>
      </c>
      <c r="L10" s="915" t="s">
        <v>1048</v>
      </c>
      <c r="M10" s="915" t="s">
        <v>1065</v>
      </c>
      <c r="N10" s="915" t="s">
        <v>996</v>
      </c>
      <c r="O10" s="915" t="s">
        <v>986</v>
      </c>
    </row>
    <row r="11" spans="1:15">
      <c r="A11" s="60" t="s">
        <v>973</v>
      </c>
      <c r="B11" s="947"/>
      <c r="C11" s="947"/>
      <c r="D11" s="947"/>
      <c r="E11" s="947"/>
      <c r="F11" s="947"/>
      <c r="G11" s="947"/>
      <c r="I11" s="1248" t="s">
        <v>1066</v>
      </c>
      <c r="J11" s="1248"/>
      <c r="K11" s="915" t="s">
        <v>1052</v>
      </c>
      <c r="L11" s="915" t="s">
        <v>1054</v>
      </c>
      <c r="M11" s="915" t="s">
        <v>989</v>
      </c>
      <c r="N11" s="915" t="s">
        <v>987</v>
      </c>
      <c r="O11" s="915" t="s">
        <v>1067</v>
      </c>
    </row>
    <row r="12" spans="1:15">
      <c r="A12" s="931"/>
      <c r="B12" s="947"/>
      <c r="C12" s="947"/>
      <c r="D12" s="947"/>
      <c r="E12" s="947"/>
      <c r="F12" s="947"/>
      <c r="G12" s="947"/>
      <c r="I12" s="1248" t="s">
        <v>1068</v>
      </c>
      <c r="J12" s="1248"/>
      <c r="K12" s="915" t="s">
        <v>984</v>
      </c>
      <c r="L12" s="915" t="s">
        <v>1069</v>
      </c>
      <c r="M12" s="915" t="s">
        <v>986</v>
      </c>
      <c r="N12" s="915" t="s">
        <v>1054</v>
      </c>
      <c r="O12" s="915" t="s">
        <v>1054</v>
      </c>
    </row>
    <row r="13" spans="1:15">
      <c r="A13" s="931"/>
      <c r="B13" s="947"/>
      <c r="C13" s="947"/>
      <c r="D13" s="947"/>
      <c r="E13" s="947"/>
      <c r="F13" s="947"/>
      <c r="G13" s="947"/>
      <c r="I13" s="1250" t="s">
        <v>1070</v>
      </c>
      <c r="J13" s="1250"/>
      <c r="K13" s="1250"/>
      <c r="L13" s="1250"/>
      <c r="M13" s="1250"/>
      <c r="N13" s="1250"/>
      <c r="O13" s="1250"/>
    </row>
    <row r="14" spans="1:15">
      <c r="A14" s="931"/>
      <c r="B14" s="947"/>
      <c r="C14" s="947"/>
      <c r="D14" s="947"/>
      <c r="E14" s="947"/>
      <c r="F14" s="947"/>
      <c r="G14" s="947"/>
      <c r="I14" s="1248" t="s">
        <v>1071</v>
      </c>
      <c r="J14" s="1248"/>
      <c r="K14" s="915" t="s">
        <v>1044</v>
      </c>
      <c r="L14" s="915" t="s">
        <v>1072</v>
      </c>
      <c r="M14" s="915" t="s">
        <v>1073</v>
      </c>
      <c r="N14" s="915" t="s">
        <v>1074</v>
      </c>
      <c r="O14" s="915" t="s">
        <v>1059</v>
      </c>
    </row>
    <row r="15" spans="1:15" ht="12.75" customHeight="1">
      <c r="A15" s="931"/>
      <c r="B15" s="947"/>
      <c r="C15" s="947"/>
      <c r="D15" s="947"/>
      <c r="E15" s="947"/>
      <c r="F15" s="947"/>
      <c r="G15" s="947"/>
      <c r="I15" s="1251" t="s">
        <v>1075</v>
      </c>
      <c r="J15" s="1251"/>
      <c r="K15" s="957">
        <v>0.25</v>
      </c>
      <c r="L15" s="915" t="s">
        <v>1048</v>
      </c>
      <c r="M15" s="915" t="s">
        <v>1076</v>
      </c>
      <c r="N15" s="915" t="s">
        <v>993</v>
      </c>
      <c r="O15" s="915" t="s">
        <v>996</v>
      </c>
    </row>
    <row r="16" spans="1:15" ht="12.75" customHeight="1">
      <c r="A16" s="846"/>
      <c r="B16" s="846"/>
      <c r="C16" s="846"/>
      <c r="D16" s="846"/>
      <c r="E16" s="846"/>
      <c r="F16" s="846"/>
      <c r="G16" s="846"/>
      <c r="I16" s="1248" t="s">
        <v>1077</v>
      </c>
      <c r="J16" s="1248"/>
      <c r="K16" s="915" t="s">
        <v>1051</v>
      </c>
      <c r="L16" s="915" t="s">
        <v>1078</v>
      </c>
      <c r="M16" s="915" t="s">
        <v>1079</v>
      </c>
      <c r="N16" s="915" t="s">
        <v>1048</v>
      </c>
      <c r="O16" s="915" t="s">
        <v>1080</v>
      </c>
    </row>
    <row r="17" spans="1:15" ht="12.75" customHeight="1">
      <c r="A17" s="846"/>
      <c r="B17" s="846"/>
      <c r="C17" s="846"/>
      <c r="D17" s="846"/>
      <c r="E17" s="846"/>
      <c r="F17" s="846"/>
      <c r="G17" s="846"/>
      <c r="I17" s="1250" t="s">
        <v>1081</v>
      </c>
      <c r="J17" s="1250"/>
      <c r="K17" s="1250"/>
      <c r="L17" s="1250"/>
      <c r="M17" s="1250"/>
      <c r="N17" s="1250"/>
      <c r="O17" s="1250"/>
    </row>
    <row r="18" spans="1:15">
      <c r="I18" s="1248" t="s">
        <v>1082</v>
      </c>
      <c r="J18" s="1248"/>
      <c r="K18" s="915" t="s">
        <v>1080</v>
      </c>
      <c r="L18" s="915" t="s">
        <v>1076</v>
      </c>
      <c r="M18" s="915" t="s">
        <v>1079</v>
      </c>
      <c r="N18" s="915" t="s">
        <v>995</v>
      </c>
      <c r="O18" s="915" t="s">
        <v>1052</v>
      </c>
    </row>
    <row r="19" spans="1:15">
      <c r="I19" s="1248" t="s">
        <v>1083</v>
      </c>
      <c r="J19" s="1248"/>
      <c r="K19" s="915" t="s">
        <v>1065</v>
      </c>
      <c r="L19" s="915" t="s">
        <v>995</v>
      </c>
      <c r="M19" s="915" t="s">
        <v>995</v>
      </c>
      <c r="N19" s="915" t="s">
        <v>1076</v>
      </c>
      <c r="O19" s="915" t="s">
        <v>1051</v>
      </c>
    </row>
    <row r="20" spans="1:15">
      <c r="I20" s="1248" t="s">
        <v>1084</v>
      </c>
      <c r="J20" s="1248"/>
      <c r="K20" s="915" t="s">
        <v>1076</v>
      </c>
      <c r="L20" s="915" t="s">
        <v>1051</v>
      </c>
      <c r="M20" s="915" t="s">
        <v>1085</v>
      </c>
      <c r="N20" s="915" t="s">
        <v>1086</v>
      </c>
      <c r="O20" s="915" t="s">
        <v>993</v>
      </c>
    </row>
    <row r="21" spans="1:15">
      <c r="I21" s="1248" t="s">
        <v>1087</v>
      </c>
      <c r="J21" s="1248"/>
      <c r="K21" s="915" t="s">
        <v>1088</v>
      </c>
      <c r="L21" s="915" t="s">
        <v>1047</v>
      </c>
      <c r="M21" s="915" t="s">
        <v>986</v>
      </c>
      <c r="N21" s="915" t="s">
        <v>1048</v>
      </c>
      <c r="O21" s="915" t="s">
        <v>1089</v>
      </c>
    </row>
    <row r="22" spans="1:15" ht="12.75" customHeight="1">
      <c r="I22" s="1250" t="s">
        <v>1090</v>
      </c>
      <c r="J22" s="1250"/>
      <c r="K22" s="1250"/>
      <c r="L22" s="1250"/>
      <c r="M22" s="1250"/>
      <c r="N22" s="1250"/>
      <c r="O22" s="1250"/>
    </row>
    <row r="23" spans="1:15">
      <c r="I23" s="1248" t="s">
        <v>1091</v>
      </c>
      <c r="J23" s="1248"/>
      <c r="K23" s="915" t="s">
        <v>1073</v>
      </c>
      <c r="L23" s="915" t="s">
        <v>1092</v>
      </c>
      <c r="M23" s="915" t="s">
        <v>995</v>
      </c>
      <c r="N23" s="915" t="s">
        <v>1093</v>
      </c>
      <c r="O23" s="915" t="s">
        <v>1094</v>
      </c>
    </row>
    <row r="24" spans="1:15">
      <c r="I24" s="1248" t="s">
        <v>1095</v>
      </c>
      <c r="J24" s="1248"/>
      <c r="K24" s="915" t="s">
        <v>1048</v>
      </c>
      <c r="L24" s="915" t="s">
        <v>1051</v>
      </c>
      <c r="M24" s="915" t="s">
        <v>1051</v>
      </c>
      <c r="N24" s="915" t="s">
        <v>1048</v>
      </c>
      <c r="O24" s="915" t="s">
        <v>1065</v>
      </c>
    </row>
    <row r="25" spans="1:15">
      <c r="I25" s="1248" t="s">
        <v>1096</v>
      </c>
      <c r="J25" s="1248"/>
      <c r="K25" s="915" t="s">
        <v>1067</v>
      </c>
      <c r="L25" s="915" t="s">
        <v>1052</v>
      </c>
      <c r="M25" s="915" t="s">
        <v>1052</v>
      </c>
      <c r="N25" s="915" t="s">
        <v>1078</v>
      </c>
      <c r="O25" s="915" t="s">
        <v>984</v>
      </c>
    </row>
    <row r="26" spans="1:15">
      <c r="I26" s="1248" t="s">
        <v>1097</v>
      </c>
      <c r="J26" s="1248"/>
      <c r="K26" s="915" t="s">
        <v>1098</v>
      </c>
      <c r="L26" s="915" t="s">
        <v>1052</v>
      </c>
      <c r="M26" s="915" t="s">
        <v>987</v>
      </c>
      <c r="N26" s="915" t="s">
        <v>994</v>
      </c>
      <c r="O26" s="915" t="s">
        <v>1067</v>
      </c>
    </row>
    <row r="27" spans="1:15">
      <c r="I27" s="1249" t="s">
        <v>1099</v>
      </c>
      <c r="J27" s="1249"/>
      <c r="K27" s="917" t="s">
        <v>1051</v>
      </c>
      <c r="L27" s="917" t="s">
        <v>987</v>
      </c>
      <c r="M27" s="917" t="s">
        <v>993</v>
      </c>
      <c r="N27" s="917" t="s">
        <v>1085</v>
      </c>
      <c r="O27" s="917" t="s">
        <v>989</v>
      </c>
    </row>
    <row r="29" spans="1:15">
      <c r="I29" s="958" t="s">
        <v>562</v>
      </c>
    </row>
    <row r="30" spans="1:15">
      <c r="I30" s="958" t="s">
        <v>1100</v>
      </c>
    </row>
    <row r="31" spans="1:15">
      <c r="I31" s="958" t="s">
        <v>1101</v>
      </c>
    </row>
  </sheetData>
  <mergeCells count="29">
    <mergeCell ref="I10:J10"/>
    <mergeCell ref="A1:G1"/>
    <mergeCell ref="J2:K2"/>
    <mergeCell ref="I3:O3"/>
    <mergeCell ref="I4:J4"/>
    <mergeCell ref="I5:J5"/>
    <mergeCell ref="I6:J6"/>
    <mergeCell ref="I7:J7"/>
    <mergeCell ref="A8:G8"/>
    <mergeCell ref="I8:O8"/>
    <mergeCell ref="A9:G9"/>
    <mergeCell ref="I9:J9"/>
    <mergeCell ref="I22:O22"/>
    <mergeCell ref="I11:J11"/>
    <mergeCell ref="I12:J12"/>
    <mergeCell ref="I13:O13"/>
    <mergeCell ref="I14:J14"/>
    <mergeCell ref="I15:J15"/>
    <mergeCell ref="I16:J16"/>
    <mergeCell ref="I17:O17"/>
    <mergeCell ref="I18:J18"/>
    <mergeCell ref="I19:J19"/>
    <mergeCell ref="I20:J20"/>
    <mergeCell ref="I21:J21"/>
    <mergeCell ref="I23:J23"/>
    <mergeCell ref="I24:J24"/>
    <mergeCell ref="I25:J25"/>
    <mergeCell ref="I26:J26"/>
    <mergeCell ref="I27:J27"/>
  </mergeCells>
  <pageMargins left="0.7" right="0.7" top="0.75" bottom="0.75" header="0.3" footer="0.3"/>
  <pageSetup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72A-DFFC-464D-9EE9-1C84CACCD348}">
  <sheetPr>
    <tabColor rgb="FFC00000"/>
  </sheetPr>
  <dimension ref="A1:E9"/>
  <sheetViews>
    <sheetView workbookViewId="0">
      <selection activeCell="M15" sqref="M15"/>
    </sheetView>
  </sheetViews>
  <sheetFormatPr defaultRowHeight="12.75"/>
  <cols>
    <col min="1" max="1" width="24.7109375" style="63" customWidth="1"/>
    <col min="2" max="2" width="20.5703125" style="63" customWidth="1"/>
    <col min="3" max="9" width="9.140625" style="63"/>
    <col min="10" max="10" width="18.28515625" style="63" customWidth="1"/>
    <col min="11" max="11" width="15" style="63" customWidth="1"/>
    <col min="12" max="256" width="9.140625" style="63"/>
    <col min="257" max="257" width="24.7109375" style="63" customWidth="1"/>
    <col min="258" max="258" width="20.5703125" style="63" customWidth="1"/>
    <col min="259" max="265" width="9.140625" style="63"/>
    <col min="266" max="266" width="18.28515625" style="63" customWidth="1"/>
    <col min="267" max="267" width="15" style="63" customWidth="1"/>
    <col min="268" max="512" width="9.140625" style="63"/>
    <col min="513" max="513" width="24.7109375" style="63" customWidth="1"/>
    <col min="514" max="514" width="20.5703125" style="63" customWidth="1"/>
    <col min="515" max="521" width="9.140625" style="63"/>
    <col min="522" max="522" width="18.28515625" style="63" customWidth="1"/>
    <col min="523" max="523" width="15" style="63" customWidth="1"/>
    <col min="524" max="768" width="9.140625" style="63"/>
    <col min="769" max="769" width="24.7109375" style="63" customWidth="1"/>
    <col min="770" max="770" width="20.5703125" style="63" customWidth="1"/>
    <col min="771" max="777" width="9.140625" style="63"/>
    <col min="778" max="778" width="18.28515625" style="63" customWidth="1"/>
    <col min="779" max="779" width="15" style="63" customWidth="1"/>
    <col min="780" max="1024" width="9.140625" style="63"/>
    <col min="1025" max="1025" width="24.7109375" style="63" customWidth="1"/>
    <col min="1026" max="1026" width="20.5703125" style="63" customWidth="1"/>
    <col min="1027" max="1033" width="9.140625" style="63"/>
    <col min="1034" max="1034" width="18.28515625" style="63" customWidth="1"/>
    <col min="1035" max="1035" width="15" style="63" customWidth="1"/>
    <col min="1036" max="1280" width="9.140625" style="63"/>
    <col min="1281" max="1281" width="24.7109375" style="63" customWidth="1"/>
    <col min="1282" max="1282" width="20.5703125" style="63" customWidth="1"/>
    <col min="1283" max="1289" width="9.140625" style="63"/>
    <col min="1290" max="1290" width="18.28515625" style="63" customWidth="1"/>
    <col min="1291" max="1291" width="15" style="63" customWidth="1"/>
    <col min="1292" max="1536" width="9.140625" style="63"/>
    <col min="1537" max="1537" width="24.7109375" style="63" customWidth="1"/>
    <col min="1538" max="1538" width="20.5703125" style="63" customWidth="1"/>
    <col min="1539" max="1545" width="9.140625" style="63"/>
    <col min="1546" max="1546" width="18.28515625" style="63" customWidth="1"/>
    <col min="1547" max="1547" width="15" style="63" customWidth="1"/>
    <col min="1548" max="1792" width="9.140625" style="63"/>
    <col min="1793" max="1793" width="24.7109375" style="63" customWidth="1"/>
    <col min="1794" max="1794" width="20.5703125" style="63" customWidth="1"/>
    <col min="1795" max="1801" width="9.140625" style="63"/>
    <col min="1802" max="1802" width="18.28515625" style="63" customWidth="1"/>
    <col min="1803" max="1803" width="15" style="63" customWidth="1"/>
    <col min="1804" max="2048" width="9.140625" style="63"/>
    <col min="2049" max="2049" width="24.7109375" style="63" customWidth="1"/>
    <col min="2050" max="2050" width="20.5703125" style="63" customWidth="1"/>
    <col min="2051" max="2057" width="9.140625" style="63"/>
    <col min="2058" max="2058" width="18.28515625" style="63" customWidth="1"/>
    <col min="2059" max="2059" width="15" style="63" customWidth="1"/>
    <col min="2060" max="2304" width="9.140625" style="63"/>
    <col min="2305" max="2305" width="24.7109375" style="63" customWidth="1"/>
    <col min="2306" max="2306" width="20.5703125" style="63" customWidth="1"/>
    <col min="2307" max="2313" width="9.140625" style="63"/>
    <col min="2314" max="2314" width="18.28515625" style="63" customWidth="1"/>
    <col min="2315" max="2315" width="15" style="63" customWidth="1"/>
    <col min="2316" max="2560" width="9.140625" style="63"/>
    <col min="2561" max="2561" width="24.7109375" style="63" customWidth="1"/>
    <col min="2562" max="2562" width="20.5703125" style="63" customWidth="1"/>
    <col min="2563" max="2569" width="9.140625" style="63"/>
    <col min="2570" max="2570" width="18.28515625" style="63" customWidth="1"/>
    <col min="2571" max="2571" width="15" style="63" customWidth="1"/>
    <col min="2572" max="2816" width="9.140625" style="63"/>
    <col min="2817" max="2817" width="24.7109375" style="63" customWidth="1"/>
    <col min="2818" max="2818" width="20.5703125" style="63" customWidth="1"/>
    <col min="2819" max="2825" width="9.140625" style="63"/>
    <col min="2826" max="2826" width="18.28515625" style="63" customWidth="1"/>
    <col min="2827" max="2827" width="15" style="63" customWidth="1"/>
    <col min="2828" max="3072" width="9.140625" style="63"/>
    <col min="3073" max="3073" width="24.7109375" style="63" customWidth="1"/>
    <col min="3074" max="3074" width="20.5703125" style="63" customWidth="1"/>
    <col min="3075" max="3081" width="9.140625" style="63"/>
    <col min="3082" max="3082" width="18.28515625" style="63" customWidth="1"/>
    <col min="3083" max="3083" width="15" style="63" customWidth="1"/>
    <col min="3084" max="3328" width="9.140625" style="63"/>
    <col min="3329" max="3329" width="24.7109375" style="63" customWidth="1"/>
    <col min="3330" max="3330" width="20.5703125" style="63" customWidth="1"/>
    <col min="3331" max="3337" width="9.140625" style="63"/>
    <col min="3338" max="3338" width="18.28515625" style="63" customWidth="1"/>
    <col min="3339" max="3339" width="15" style="63" customWidth="1"/>
    <col min="3340" max="3584" width="9.140625" style="63"/>
    <col min="3585" max="3585" width="24.7109375" style="63" customWidth="1"/>
    <col min="3586" max="3586" width="20.5703125" style="63" customWidth="1"/>
    <col min="3587" max="3593" width="9.140625" style="63"/>
    <col min="3594" max="3594" width="18.28515625" style="63" customWidth="1"/>
    <col min="3595" max="3595" width="15" style="63" customWidth="1"/>
    <col min="3596" max="3840" width="9.140625" style="63"/>
    <col min="3841" max="3841" width="24.7109375" style="63" customWidth="1"/>
    <col min="3842" max="3842" width="20.5703125" style="63" customWidth="1"/>
    <col min="3843" max="3849" width="9.140625" style="63"/>
    <col min="3850" max="3850" width="18.28515625" style="63" customWidth="1"/>
    <col min="3851" max="3851" width="15" style="63" customWidth="1"/>
    <col min="3852" max="4096" width="9.140625" style="63"/>
    <col min="4097" max="4097" width="24.7109375" style="63" customWidth="1"/>
    <col min="4098" max="4098" width="20.5703125" style="63" customWidth="1"/>
    <col min="4099" max="4105" width="9.140625" style="63"/>
    <col min="4106" max="4106" width="18.28515625" style="63" customWidth="1"/>
    <col min="4107" max="4107" width="15" style="63" customWidth="1"/>
    <col min="4108" max="4352" width="9.140625" style="63"/>
    <col min="4353" max="4353" width="24.7109375" style="63" customWidth="1"/>
    <col min="4354" max="4354" width="20.5703125" style="63" customWidth="1"/>
    <col min="4355" max="4361" width="9.140625" style="63"/>
    <col min="4362" max="4362" width="18.28515625" style="63" customWidth="1"/>
    <col min="4363" max="4363" width="15" style="63" customWidth="1"/>
    <col min="4364" max="4608" width="9.140625" style="63"/>
    <col min="4609" max="4609" width="24.7109375" style="63" customWidth="1"/>
    <col min="4610" max="4610" width="20.5703125" style="63" customWidth="1"/>
    <col min="4611" max="4617" width="9.140625" style="63"/>
    <col min="4618" max="4618" width="18.28515625" style="63" customWidth="1"/>
    <col min="4619" max="4619" width="15" style="63" customWidth="1"/>
    <col min="4620" max="4864" width="9.140625" style="63"/>
    <col min="4865" max="4865" width="24.7109375" style="63" customWidth="1"/>
    <col min="4866" max="4866" width="20.5703125" style="63" customWidth="1"/>
    <col min="4867" max="4873" width="9.140625" style="63"/>
    <col min="4874" max="4874" width="18.28515625" style="63" customWidth="1"/>
    <col min="4875" max="4875" width="15" style="63" customWidth="1"/>
    <col min="4876" max="5120" width="9.140625" style="63"/>
    <col min="5121" max="5121" width="24.7109375" style="63" customWidth="1"/>
    <col min="5122" max="5122" width="20.5703125" style="63" customWidth="1"/>
    <col min="5123" max="5129" width="9.140625" style="63"/>
    <col min="5130" max="5130" width="18.28515625" style="63" customWidth="1"/>
    <col min="5131" max="5131" width="15" style="63" customWidth="1"/>
    <col min="5132" max="5376" width="9.140625" style="63"/>
    <col min="5377" max="5377" width="24.7109375" style="63" customWidth="1"/>
    <col min="5378" max="5378" width="20.5703125" style="63" customWidth="1"/>
    <col min="5379" max="5385" width="9.140625" style="63"/>
    <col min="5386" max="5386" width="18.28515625" style="63" customWidth="1"/>
    <col min="5387" max="5387" width="15" style="63" customWidth="1"/>
    <col min="5388" max="5632" width="9.140625" style="63"/>
    <col min="5633" max="5633" width="24.7109375" style="63" customWidth="1"/>
    <col min="5634" max="5634" width="20.5703125" style="63" customWidth="1"/>
    <col min="5635" max="5641" width="9.140625" style="63"/>
    <col min="5642" max="5642" width="18.28515625" style="63" customWidth="1"/>
    <col min="5643" max="5643" width="15" style="63" customWidth="1"/>
    <col min="5644" max="5888" width="9.140625" style="63"/>
    <col min="5889" max="5889" width="24.7109375" style="63" customWidth="1"/>
    <col min="5890" max="5890" width="20.5703125" style="63" customWidth="1"/>
    <col min="5891" max="5897" width="9.140625" style="63"/>
    <col min="5898" max="5898" width="18.28515625" style="63" customWidth="1"/>
    <col min="5899" max="5899" width="15" style="63" customWidth="1"/>
    <col min="5900" max="6144" width="9.140625" style="63"/>
    <col min="6145" max="6145" width="24.7109375" style="63" customWidth="1"/>
    <col min="6146" max="6146" width="20.5703125" style="63" customWidth="1"/>
    <col min="6147" max="6153" width="9.140625" style="63"/>
    <col min="6154" max="6154" width="18.28515625" style="63" customWidth="1"/>
    <col min="6155" max="6155" width="15" style="63" customWidth="1"/>
    <col min="6156" max="6400" width="9.140625" style="63"/>
    <col min="6401" max="6401" width="24.7109375" style="63" customWidth="1"/>
    <col min="6402" max="6402" width="20.5703125" style="63" customWidth="1"/>
    <col min="6403" max="6409" width="9.140625" style="63"/>
    <col min="6410" max="6410" width="18.28515625" style="63" customWidth="1"/>
    <col min="6411" max="6411" width="15" style="63" customWidth="1"/>
    <col min="6412" max="6656" width="9.140625" style="63"/>
    <col min="6657" max="6657" width="24.7109375" style="63" customWidth="1"/>
    <col min="6658" max="6658" width="20.5703125" style="63" customWidth="1"/>
    <col min="6659" max="6665" width="9.140625" style="63"/>
    <col min="6666" max="6666" width="18.28515625" style="63" customWidth="1"/>
    <col min="6667" max="6667" width="15" style="63" customWidth="1"/>
    <col min="6668" max="6912" width="9.140625" style="63"/>
    <col min="6913" max="6913" width="24.7109375" style="63" customWidth="1"/>
    <col min="6914" max="6914" width="20.5703125" style="63" customWidth="1"/>
    <col min="6915" max="6921" width="9.140625" style="63"/>
    <col min="6922" max="6922" width="18.28515625" style="63" customWidth="1"/>
    <col min="6923" max="6923" width="15" style="63" customWidth="1"/>
    <col min="6924" max="7168" width="9.140625" style="63"/>
    <col min="7169" max="7169" width="24.7109375" style="63" customWidth="1"/>
    <col min="7170" max="7170" width="20.5703125" style="63" customWidth="1"/>
    <col min="7171" max="7177" width="9.140625" style="63"/>
    <col min="7178" max="7178" width="18.28515625" style="63" customWidth="1"/>
    <col min="7179" max="7179" width="15" style="63" customWidth="1"/>
    <col min="7180" max="7424" width="9.140625" style="63"/>
    <col min="7425" max="7425" width="24.7109375" style="63" customWidth="1"/>
    <col min="7426" max="7426" width="20.5703125" style="63" customWidth="1"/>
    <col min="7427" max="7433" width="9.140625" style="63"/>
    <col min="7434" max="7434" width="18.28515625" style="63" customWidth="1"/>
    <col min="7435" max="7435" width="15" style="63" customWidth="1"/>
    <col min="7436" max="7680" width="9.140625" style="63"/>
    <col min="7681" max="7681" width="24.7109375" style="63" customWidth="1"/>
    <col min="7682" max="7682" width="20.5703125" style="63" customWidth="1"/>
    <col min="7683" max="7689" width="9.140625" style="63"/>
    <col min="7690" max="7690" width="18.28515625" style="63" customWidth="1"/>
    <col min="7691" max="7691" width="15" style="63" customWidth="1"/>
    <col min="7692" max="7936" width="9.140625" style="63"/>
    <col min="7937" max="7937" width="24.7109375" style="63" customWidth="1"/>
    <col min="7938" max="7938" width="20.5703125" style="63" customWidth="1"/>
    <col min="7939" max="7945" width="9.140625" style="63"/>
    <col min="7946" max="7946" width="18.28515625" style="63" customWidth="1"/>
    <col min="7947" max="7947" width="15" style="63" customWidth="1"/>
    <col min="7948" max="8192" width="9.140625" style="63"/>
    <col min="8193" max="8193" width="24.7109375" style="63" customWidth="1"/>
    <col min="8194" max="8194" width="20.5703125" style="63" customWidth="1"/>
    <col min="8195" max="8201" width="9.140625" style="63"/>
    <col min="8202" max="8202" width="18.28515625" style="63" customWidth="1"/>
    <col min="8203" max="8203" width="15" style="63" customWidth="1"/>
    <col min="8204" max="8448" width="9.140625" style="63"/>
    <col min="8449" max="8449" width="24.7109375" style="63" customWidth="1"/>
    <col min="8450" max="8450" width="20.5703125" style="63" customWidth="1"/>
    <col min="8451" max="8457" width="9.140625" style="63"/>
    <col min="8458" max="8458" width="18.28515625" style="63" customWidth="1"/>
    <col min="8459" max="8459" width="15" style="63" customWidth="1"/>
    <col min="8460" max="8704" width="9.140625" style="63"/>
    <col min="8705" max="8705" width="24.7109375" style="63" customWidth="1"/>
    <col min="8706" max="8706" width="20.5703125" style="63" customWidth="1"/>
    <col min="8707" max="8713" width="9.140625" style="63"/>
    <col min="8714" max="8714" width="18.28515625" style="63" customWidth="1"/>
    <col min="8715" max="8715" width="15" style="63" customWidth="1"/>
    <col min="8716" max="8960" width="9.140625" style="63"/>
    <col min="8961" max="8961" width="24.7109375" style="63" customWidth="1"/>
    <col min="8962" max="8962" width="20.5703125" style="63" customWidth="1"/>
    <col min="8963" max="8969" width="9.140625" style="63"/>
    <col min="8970" max="8970" width="18.28515625" style="63" customWidth="1"/>
    <col min="8971" max="8971" width="15" style="63" customWidth="1"/>
    <col min="8972" max="9216" width="9.140625" style="63"/>
    <col min="9217" max="9217" width="24.7109375" style="63" customWidth="1"/>
    <col min="9218" max="9218" width="20.5703125" style="63" customWidth="1"/>
    <col min="9219" max="9225" width="9.140625" style="63"/>
    <col min="9226" max="9226" width="18.28515625" style="63" customWidth="1"/>
    <col min="9227" max="9227" width="15" style="63" customWidth="1"/>
    <col min="9228" max="9472" width="9.140625" style="63"/>
    <col min="9473" max="9473" width="24.7109375" style="63" customWidth="1"/>
    <col min="9474" max="9474" width="20.5703125" style="63" customWidth="1"/>
    <col min="9475" max="9481" width="9.140625" style="63"/>
    <col min="9482" max="9482" width="18.28515625" style="63" customWidth="1"/>
    <col min="9483" max="9483" width="15" style="63" customWidth="1"/>
    <col min="9484" max="9728" width="9.140625" style="63"/>
    <col min="9729" max="9729" width="24.7109375" style="63" customWidth="1"/>
    <col min="9730" max="9730" width="20.5703125" style="63" customWidth="1"/>
    <col min="9731" max="9737" width="9.140625" style="63"/>
    <col min="9738" max="9738" width="18.28515625" style="63" customWidth="1"/>
    <col min="9739" max="9739" width="15" style="63" customWidth="1"/>
    <col min="9740" max="9984" width="9.140625" style="63"/>
    <col min="9985" max="9985" width="24.7109375" style="63" customWidth="1"/>
    <col min="9986" max="9986" width="20.5703125" style="63" customWidth="1"/>
    <col min="9987" max="9993" width="9.140625" style="63"/>
    <col min="9994" max="9994" width="18.28515625" style="63" customWidth="1"/>
    <col min="9995" max="9995" width="15" style="63" customWidth="1"/>
    <col min="9996" max="10240" width="9.140625" style="63"/>
    <col min="10241" max="10241" width="24.7109375" style="63" customWidth="1"/>
    <col min="10242" max="10242" width="20.5703125" style="63" customWidth="1"/>
    <col min="10243" max="10249" width="9.140625" style="63"/>
    <col min="10250" max="10250" width="18.28515625" style="63" customWidth="1"/>
    <col min="10251" max="10251" width="15" style="63" customWidth="1"/>
    <col min="10252" max="10496" width="9.140625" style="63"/>
    <col min="10497" max="10497" width="24.7109375" style="63" customWidth="1"/>
    <col min="10498" max="10498" width="20.5703125" style="63" customWidth="1"/>
    <col min="10499" max="10505" width="9.140625" style="63"/>
    <col min="10506" max="10506" width="18.28515625" style="63" customWidth="1"/>
    <col min="10507" max="10507" width="15" style="63" customWidth="1"/>
    <col min="10508" max="10752" width="9.140625" style="63"/>
    <col min="10753" max="10753" width="24.7109375" style="63" customWidth="1"/>
    <col min="10754" max="10754" width="20.5703125" style="63" customWidth="1"/>
    <col min="10755" max="10761" width="9.140625" style="63"/>
    <col min="10762" max="10762" width="18.28515625" style="63" customWidth="1"/>
    <col min="10763" max="10763" width="15" style="63" customWidth="1"/>
    <col min="10764" max="11008" width="9.140625" style="63"/>
    <col min="11009" max="11009" width="24.7109375" style="63" customWidth="1"/>
    <col min="11010" max="11010" width="20.5703125" style="63" customWidth="1"/>
    <col min="11011" max="11017" width="9.140625" style="63"/>
    <col min="11018" max="11018" width="18.28515625" style="63" customWidth="1"/>
    <col min="11019" max="11019" width="15" style="63" customWidth="1"/>
    <col min="11020" max="11264" width="9.140625" style="63"/>
    <col min="11265" max="11265" width="24.7109375" style="63" customWidth="1"/>
    <col min="11266" max="11266" width="20.5703125" style="63" customWidth="1"/>
    <col min="11267" max="11273" width="9.140625" style="63"/>
    <col min="11274" max="11274" width="18.28515625" style="63" customWidth="1"/>
    <col min="11275" max="11275" width="15" style="63" customWidth="1"/>
    <col min="11276" max="11520" width="9.140625" style="63"/>
    <col min="11521" max="11521" width="24.7109375" style="63" customWidth="1"/>
    <col min="11522" max="11522" width="20.5703125" style="63" customWidth="1"/>
    <col min="11523" max="11529" width="9.140625" style="63"/>
    <col min="11530" max="11530" width="18.28515625" style="63" customWidth="1"/>
    <col min="11531" max="11531" width="15" style="63" customWidth="1"/>
    <col min="11532" max="11776" width="9.140625" style="63"/>
    <col min="11777" max="11777" width="24.7109375" style="63" customWidth="1"/>
    <col min="11778" max="11778" width="20.5703125" style="63" customWidth="1"/>
    <col min="11779" max="11785" width="9.140625" style="63"/>
    <col min="11786" max="11786" width="18.28515625" style="63" customWidth="1"/>
    <col min="11787" max="11787" width="15" style="63" customWidth="1"/>
    <col min="11788" max="12032" width="9.140625" style="63"/>
    <col min="12033" max="12033" width="24.7109375" style="63" customWidth="1"/>
    <col min="12034" max="12034" width="20.5703125" style="63" customWidth="1"/>
    <col min="12035" max="12041" width="9.140625" style="63"/>
    <col min="12042" max="12042" width="18.28515625" style="63" customWidth="1"/>
    <col min="12043" max="12043" width="15" style="63" customWidth="1"/>
    <col min="12044" max="12288" width="9.140625" style="63"/>
    <col min="12289" max="12289" width="24.7109375" style="63" customWidth="1"/>
    <col min="12290" max="12290" width="20.5703125" style="63" customWidth="1"/>
    <col min="12291" max="12297" width="9.140625" style="63"/>
    <col min="12298" max="12298" width="18.28515625" style="63" customWidth="1"/>
    <col min="12299" max="12299" width="15" style="63" customWidth="1"/>
    <col min="12300" max="12544" width="9.140625" style="63"/>
    <col min="12545" max="12545" width="24.7109375" style="63" customWidth="1"/>
    <col min="12546" max="12546" width="20.5703125" style="63" customWidth="1"/>
    <col min="12547" max="12553" width="9.140625" style="63"/>
    <col min="12554" max="12554" width="18.28515625" style="63" customWidth="1"/>
    <col min="12555" max="12555" width="15" style="63" customWidth="1"/>
    <col min="12556" max="12800" width="9.140625" style="63"/>
    <col min="12801" max="12801" width="24.7109375" style="63" customWidth="1"/>
    <col min="12802" max="12802" width="20.5703125" style="63" customWidth="1"/>
    <col min="12803" max="12809" width="9.140625" style="63"/>
    <col min="12810" max="12810" width="18.28515625" style="63" customWidth="1"/>
    <col min="12811" max="12811" width="15" style="63" customWidth="1"/>
    <col min="12812" max="13056" width="9.140625" style="63"/>
    <col min="13057" max="13057" width="24.7109375" style="63" customWidth="1"/>
    <col min="13058" max="13058" width="20.5703125" style="63" customWidth="1"/>
    <col min="13059" max="13065" width="9.140625" style="63"/>
    <col min="13066" max="13066" width="18.28515625" style="63" customWidth="1"/>
    <col min="13067" max="13067" width="15" style="63" customWidth="1"/>
    <col min="13068" max="13312" width="9.140625" style="63"/>
    <col min="13313" max="13313" width="24.7109375" style="63" customWidth="1"/>
    <col min="13314" max="13314" width="20.5703125" style="63" customWidth="1"/>
    <col min="13315" max="13321" width="9.140625" style="63"/>
    <col min="13322" max="13322" width="18.28515625" style="63" customWidth="1"/>
    <col min="13323" max="13323" width="15" style="63" customWidth="1"/>
    <col min="13324" max="13568" width="9.140625" style="63"/>
    <col min="13569" max="13569" width="24.7109375" style="63" customWidth="1"/>
    <col min="13570" max="13570" width="20.5703125" style="63" customWidth="1"/>
    <col min="13571" max="13577" width="9.140625" style="63"/>
    <col min="13578" max="13578" width="18.28515625" style="63" customWidth="1"/>
    <col min="13579" max="13579" width="15" style="63" customWidth="1"/>
    <col min="13580" max="13824" width="9.140625" style="63"/>
    <col min="13825" max="13825" width="24.7109375" style="63" customWidth="1"/>
    <col min="13826" max="13826" width="20.5703125" style="63" customWidth="1"/>
    <col min="13827" max="13833" width="9.140625" style="63"/>
    <col min="13834" max="13834" width="18.28515625" style="63" customWidth="1"/>
    <col min="13835" max="13835" width="15" style="63" customWidth="1"/>
    <col min="13836" max="14080" width="9.140625" style="63"/>
    <col min="14081" max="14081" width="24.7109375" style="63" customWidth="1"/>
    <col min="14082" max="14082" width="20.5703125" style="63" customWidth="1"/>
    <col min="14083" max="14089" width="9.140625" style="63"/>
    <col min="14090" max="14090" width="18.28515625" style="63" customWidth="1"/>
    <col min="14091" max="14091" width="15" style="63" customWidth="1"/>
    <col min="14092" max="14336" width="9.140625" style="63"/>
    <col min="14337" max="14337" width="24.7109375" style="63" customWidth="1"/>
    <col min="14338" max="14338" width="20.5703125" style="63" customWidth="1"/>
    <col min="14339" max="14345" width="9.140625" style="63"/>
    <col min="14346" max="14346" width="18.28515625" style="63" customWidth="1"/>
    <col min="14347" max="14347" width="15" style="63" customWidth="1"/>
    <col min="14348" max="14592" width="9.140625" style="63"/>
    <col min="14593" max="14593" width="24.7109375" style="63" customWidth="1"/>
    <col min="14594" max="14594" width="20.5703125" style="63" customWidth="1"/>
    <col min="14595" max="14601" width="9.140625" style="63"/>
    <col min="14602" max="14602" width="18.28515625" style="63" customWidth="1"/>
    <col min="14603" max="14603" width="15" style="63" customWidth="1"/>
    <col min="14604" max="14848" width="9.140625" style="63"/>
    <col min="14849" max="14849" width="24.7109375" style="63" customWidth="1"/>
    <col min="14850" max="14850" width="20.5703125" style="63" customWidth="1"/>
    <col min="14851" max="14857" width="9.140625" style="63"/>
    <col min="14858" max="14858" width="18.28515625" style="63" customWidth="1"/>
    <col min="14859" max="14859" width="15" style="63" customWidth="1"/>
    <col min="14860" max="15104" width="9.140625" style="63"/>
    <col min="15105" max="15105" width="24.7109375" style="63" customWidth="1"/>
    <col min="15106" max="15106" width="20.5703125" style="63" customWidth="1"/>
    <col min="15107" max="15113" width="9.140625" style="63"/>
    <col min="15114" max="15114" width="18.28515625" style="63" customWidth="1"/>
    <col min="15115" max="15115" width="15" style="63" customWidth="1"/>
    <col min="15116" max="15360" width="9.140625" style="63"/>
    <col min="15361" max="15361" width="24.7109375" style="63" customWidth="1"/>
    <col min="15362" max="15362" width="20.5703125" style="63" customWidth="1"/>
    <col min="15363" max="15369" width="9.140625" style="63"/>
    <col min="15370" max="15370" width="18.28515625" style="63" customWidth="1"/>
    <col min="15371" max="15371" width="15" style="63" customWidth="1"/>
    <col min="15372" max="15616" width="9.140625" style="63"/>
    <col min="15617" max="15617" width="24.7109375" style="63" customWidth="1"/>
    <col min="15618" max="15618" width="20.5703125" style="63" customWidth="1"/>
    <col min="15619" max="15625" width="9.140625" style="63"/>
    <col min="15626" max="15626" width="18.28515625" style="63" customWidth="1"/>
    <col min="15627" max="15627" width="15" style="63" customWidth="1"/>
    <col min="15628" max="15872" width="9.140625" style="63"/>
    <col min="15873" max="15873" width="24.7109375" style="63" customWidth="1"/>
    <col min="15874" max="15874" width="20.5703125" style="63" customWidth="1"/>
    <col min="15875" max="15881" width="9.140625" style="63"/>
    <col min="15882" max="15882" width="18.28515625" style="63" customWidth="1"/>
    <col min="15883" max="15883" width="15" style="63" customWidth="1"/>
    <col min="15884" max="16128" width="9.140625" style="63"/>
    <col min="16129" max="16129" width="24.7109375" style="63" customWidth="1"/>
    <col min="16130" max="16130" width="20.5703125" style="63" customWidth="1"/>
    <col min="16131" max="16137" width="9.140625" style="63"/>
    <col min="16138" max="16138" width="18.28515625" style="63" customWidth="1"/>
    <col min="16139" max="16139" width="15" style="63" customWidth="1"/>
    <col min="16140" max="16384" width="9.140625" style="63"/>
  </cols>
  <sheetData>
    <row r="1" spans="1:5" ht="43.15" customHeight="1">
      <c r="A1" s="1240" t="s">
        <v>1102</v>
      </c>
      <c r="B1" s="1240"/>
    </row>
    <row r="2" spans="1:5" ht="30.75" customHeight="1">
      <c r="A2" s="959" t="s">
        <v>1103</v>
      </c>
      <c r="B2" s="933" t="s">
        <v>181</v>
      </c>
    </row>
    <row r="3" spans="1:5" ht="15" customHeight="1">
      <c r="A3" s="960" t="s">
        <v>1104</v>
      </c>
      <c r="B3" s="870">
        <v>0.11</v>
      </c>
      <c r="C3" s="880"/>
      <c r="D3" s="880"/>
      <c r="E3" s="880"/>
    </row>
    <row r="4" spans="1:5" ht="15" customHeight="1">
      <c r="A4" s="960" t="s">
        <v>1105</v>
      </c>
      <c r="B4" s="870">
        <v>0.17</v>
      </c>
      <c r="C4" s="83"/>
      <c r="D4" s="83"/>
      <c r="E4" s="83"/>
    </row>
    <row r="5" spans="1:5" ht="15" customHeight="1">
      <c r="A5" s="960" t="s">
        <v>1106</v>
      </c>
      <c r="B5" s="870">
        <v>0.25</v>
      </c>
    </row>
    <row r="6" spans="1:5" ht="15" customHeight="1">
      <c r="A6" s="961" t="s">
        <v>1107</v>
      </c>
      <c r="B6" s="962">
        <v>0.47</v>
      </c>
    </row>
    <row r="7" spans="1:5" ht="51" customHeight="1">
      <c r="A7" s="1254" t="s">
        <v>1108</v>
      </c>
      <c r="B7" s="1254"/>
    </row>
    <row r="8" spans="1:5" ht="49.9" customHeight="1">
      <c r="A8" s="1255" t="s">
        <v>1109</v>
      </c>
      <c r="B8" s="1255"/>
    </row>
    <row r="9" spans="1:5">
      <c r="A9" s="963" t="s">
        <v>973</v>
      </c>
      <c r="B9" s="456"/>
    </row>
  </sheetData>
  <mergeCells count="3">
    <mergeCell ref="A1:B1"/>
    <mergeCell ref="A7:B7"/>
    <mergeCell ref="A8:B8"/>
  </mergeCells>
  <pageMargins left="0.7" right="0.7" top="0.75" bottom="0.75" header="0.3" footer="0.3"/>
  <pageSetup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220A-948E-4BC8-92BF-404567B556D5}">
  <sheetPr>
    <tabColor rgb="FFC00000"/>
  </sheetPr>
  <dimension ref="A1:O21"/>
  <sheetViews>
    <sheetView workbookViewId="0">
      <selection activeCell="M15" sqref="M15"/>
    </sheetView>
  </sheetViews>
  <sheetFormatPr defaultColWidth="12.42578125" defaultRowHeight="15.75"/>
  <cols>
    <col min="1" max="1" width="34.28515625" style="896" customWidth="1"/>
    <col min="2" max="2" width="12.42578125" style="896"/>
    <col min="3" max="3" width="19" style="896" customWidth="1"/>
    <col min="4" max="6" width="12.42578125" style="896"/>
    <col min="7" max="7" width="16" style="896" customWidth="1"/>
    <col min="8" max="10" width="12.42578125" style="896"/>
    <col min="11" max="11" width="30.140625" style="896" customWidth="1"/>
    <col min="12" max="12" width="9.140625" style="896" customWidth="1"/>
    <col min="13" max="13" width="11.140625" style="896" customWidth="1"/>
    <col min="14" max="14" width="15.85546875" style="896" customWidth="1"/>
    <col min="15" max="256" width="12.42578125" style="896"/>
    <col min="257" max="257" width="34.28515625" style="896" customWidth="1"/>
    <col min="258" max="258" width="12.42578125" style="896"/>
    <col min="259" max="259" width="19" style="896" customWidth="1"/>
    <col min="260" max="262" width="12.42578125" style="896"/>
    <col min="263" max="263" width="16" style="896" customWidth="1"/>
    <col min="264" max="266" width="12.42578125" style="896"/>
    <col min="267" max="267" width="30.140625" style="896" customWidth="1"/>
    <col min="268" max="268" width="9.140625" style="896" customWidth="1"/>
    <col min="269" max="269" width="11.140625" style="896" customWidth="1"/>
    <col min="270" max="270" width="15.85546875" style="896" customWidth="1"/>
    <col min="271" max="512" width="12.42578125" style="896"/>
    <col min="513" max="513" width="34.28515625" style="896" customWidth="1"/>
    <col min="514" max="514" width="12.42578125" style="896"/>
    <col min="515" max="515" width="19" style="896" customWidth="1"/>
    <col min="516" max="518" width="12.42578125" style="896"/>
    <col min="519" max="519" width="16" style="896" customWidth="1"/>
    <col min="520" max="522" width="12.42578125" style="896"/>
    <col min="523" max="523" width="30.140625" style="896" customWidth="1"/>
    <col min="524" max="524" width="9.140625" style="896" customWidth="1"/>
    <col min="525" max="525" width="11.140625" style="896" customWidth="1"/>
    <col min="526" max="526" width="15.85546875" style="896" customWidth="1"/>
    <col min="527" max="768" width="12.42578125" style="896"/>
    <col min="769" max="769" width="34.28515625" style="896" customWidth="1"/>
    <col min="770" max="770" width="12.42578125" style="896"/>
    <col min="771" max="771" width="19" style="896" customWidth="1"/>
    <col min="772" max="774" width="12.42578125" style="896"/>
    <col min="775" max="775" width="16" style="896" customWidth="1"/>
    <col min="776" max="778" width="12.42578125" style="896"/>
    <col min="779" max="779" width="30.140625" style="896" customWidth="1"/>
    <col min="780" max="780" width="9.140625" style="896" customWidth="1"/>
    <col min="781" max="781" width="11.140625" style="896" customWidth="1"/>
    <col min="782" max="782" width="15.85546875" style="896" customWidth="1"/>
    <col min="783" max="1024" width="12.42578125" style="896"/>
    <col min="1025" max="1025" width="34.28515625" style="896" customWidth="1"/>
    <col min="1026" max="1026" width="12.42578125" style="896"/>
    <col min="1027" max="1027" width="19" style="896" customWidth="1"/>
    <col min="1028" max="1030" width="12.42578125" style="896"/>
    <col min="1031" max="1031" width="16" style="896" customWidth="1"/>
    <col min="1032" max="1034" width="12.42578125" style="896"/>
    <col min="1035" max="1035" width="30.140625" style="896" customWidth="1"/>
    <col min="1036" max="1036" width="9.140625" style="896" customWidth="1"/>
    <col min="1037" max="1037" width="11.140625" style="896" customWidth="1"/>
    <col min="1038" max="1038" width="15.85546875" style="896" customWidth="1"/>
    <col min="1039" max="1280" width="12.42578125" style="896"/>
    <col min="1281" max="1281" width="34.28515625" style="896" customWidth="1"/>
    <col min="1282" max="1282" width="12.42578125" style="896"/>
    <col min="1283" max="1283" width="19" style="896" customWidth="1"/>
    <col min="1284" max="1286" width="12.42578125" style="896"/>
    <col min="1287" max="1287" width="16" style="896" customWidth="1"/>
    <col min="1288" max="1290" width="12.42578125" style="896"/>
    <col min="1291" max="1291" width="30.140625" style="896" customWidth="1"/>
    <col min="1292" max="1292" width="9.140625" style="896" customWidth="1"/>
    <col min="1293" max="1293" width="11.140625" style="896" customWidth="1"/>
    <col min="1294" max="1294" width="15.85546875" style="896" customWidth="1"/>
    <col min="1295" max="1536" width="12.42578125" style="896"/>
    <col min="1537" max="1537" width="34.28515625" style="896" customWidth="1"/>
    <col min="1538" max="1538" width="12.42578125" style="896"/>
    <col min="1539" max="1539" width="19" style="896" customWidth="1"/>
    <col min="1540" max="1542" width="12.42578125" style="896"/>
    <col min="1543" max="1543" width="16" style="896" customWidth="1"/>
    <col min="1544" max="1546" width="12.42578125" style="896"/>
    <col min="1547" max="1547" width="30.140625" style="896" customWidth="1"/>
    <col min="1548" max="1548" width="9.140625" style="896" customWidth="1"/>
    <col min="1549" max="1549" width="11.140625" style="896" customWidth="1"/>
    <col min="1550" max="1550" width="15.85546875" style="896" customWidth="1"/>
    <col min="1551" max="1792" width="12.42578125" style="896"/>
    <col min="1793" max="1793" width="34.28515625" style="896" customWidth="1"/>
    <col min="1794" max="1794" width="12.42578125" style="896"/>
    <col min="1795" max="1795" width="19" style="896" customWidth="1"/>
    <col min="1796" max="1798" width="12.42578125" style="896"/>
    <col min="1799" max="1799" width="16" style="896" customWidth="1"/>
    <col min="1800" max="1802" width="12.42578125" style="896"/>
    <col min="1803" max="1803" width="30.140625" style="896" customWidth="1"/>
    <col min="1804" max="1804" width="9.140625" style="896" customWidth="1"/>
    <col min="1805" max="1805" width="11.140625" style="896" customWidth="1"/>
    <col min="1806" max="1806" width="15.85546875" style="896" customWidth="1"/>
    <col min="1807" max="2048" width="12.42578125" style="896"/>
    <col min="2049" max="2049" width="34.28515625" style="896" customWidth="1"/>
    <col min="2050" max="2050" width="12.42578125" style="896"/>
    <col min="2051" max="2051" width="19" style="896" customWidth="1"/>
    <col min="2052" max="2054" width="12.42578125" style="896"/>
    <col min="2055" max="2055" width="16" style="896" customWidth="1"/>
    <col min="2056" max="2058" width="12.42578125" style="896"/>
    <col min="2059" max="2059" width="30.140625" style="896" customWidth="1"/>
    <col min="2060" max="2060" width="9.140625" style="896" customWidth="1"/>
    <col min="2061" max="2061" width="11.140625" style="896" customWidth="1"/>
    <col min="2062" max="2062" width="15.85546875" style="896" customWidth="1"/>
    <col min="2063" max="2304" width="12.42578125" style="896"/>
    <col min="2305" max="2305" width="34.28515625" style="896" customWidth="1"/>
    <col min="2306" max="2306" width="12.42578125" style="896"/>
    <col min="2307" max="2307" width="19" style="896" customWidth="1"/>
    <col min="2308" max="2310" width="12.42578125" style="896"/>
    <col min="2311" max="2311" width="16" style="896" customWidth="1"/>
    <col min="2312" max="2314" width="12.42578125" style="896"/>
    <col min="2315" max="2315" width="30.140625" style="896" customWidth="1"/>
    <col min="2316" max="2316" width="9.140625" style="896" customWidth="1"/>
    <col min="2317" max="2317" width="11.140625" style="896" customWidth="1"/>
    <col min="2318" max="2318" width="15.85546875" style="896" customWidth="1"/>
    <col min="2319" max="2560" width="12.42578125" style="896"/>
    <col min="2561" max="2561" width="34.28515625" style="896" customWidth="1"/>
    <col min="2562" max="2562" width="12.42578125" style="896"/>
    <col min="2563" max="2563" width="19" style="896" customWidth="1"/>
    <col min="2564" max="2566" width="12.42578125" style="896"/>
    <col min="2567" max="2567" width="16" style="896" customWidth="1"/>
    <col min="2568" max="2570" width="12.42578125" style="896"/>
    <col min="2571" max="2571" width="30.140625" style="896" customWidth="1"/>
    <col min="2572" max="2572" width="9.140625" style="896" customWidth="1"/>
    <col min="2573" max="2573" width="11.140625" style="896" customWidth="1"/>
    <col min="2574" max="2574" width="15.85546875" style="896" customWidth="1"/>
    <col min="2575" max="2816" width="12.42578125" style="896"/>
    <col min="2817" max="2817" width="34.28515625" style="896" customWidth="1"/>
    <col min="2818" max="2818" width="12.42578125" style="896"/>
    <col min="2819" max="2819" width="19" style="896" customWidth="1"/>
    <col min="2820" max="2822" width="12.42578125" style="896"/>
    <col min="2823" max="2823" width="16" style="896" customWidth="1"/>
    <col min="2824" max="2826" width="12.42578125" style="896"/>
    <col min="2827" max="2827" width="30.140625" style="896" customWidth="1"/>
    <col min="2828" max="2828" width="9.140625" style="896" customWidth="1"/>
    <col min="2829" max="2829" width="11.140625" style="896" customWidth="1"/>
    <col min="2830" max="2830" width="15.85546875" style="896" customWidth="1"/>
    <col min="2831" max="3072" width="12.42578125" style="896"/>
    <col min="3073" max="3073" width="34.28515625" style="896" customWidth="1"/>
    <col min="3074" max="3074" width="12.42578125" style="896"/>
    <col min="3075" max="3075" width="19" style="896" customWidth="1"/>
    <col min="3076" max="3078" width="12.42578125" style="896"/>
    <col min="3079" max="3079" width="16" style="896" customWidth="1"/>
    <col min="3080" max="3082" width="12.42578125" style="896"/>
    <col min="3083" max="3083" width="30.140625" style="896" customWidth="1"/>
    <col min="3084" max="3084" width="9.140625" style="896" customWidth="1"/>
    <col min="3085" max="3085" width="11.140625" style="896" customWidth="1"/>
    <col min="3086" max="3086" width="15.85546875" style="896" customWidth="1"/>
    <col min="3087" max="3328" width="12.42578125" style="896"/>
    <col min="3329" max="3329" width="34.28515625" style="896" customWidth="1"/>
    <col min="3330" max="3330" width="12.42578125" style="896"/>
    <col min="3331" max="3331" width="19" style="896" customWidth="1"/>
    <col min="3332" max="3334" width="12.42578125" style="896"/>
    <col min="3335" max="3335" width="16" style="896" customWidth="1"/>
    <col min="3336" max="3338" width="12.42578125" style="896"/>
    <col min="3339" max="3339" width="30.140625" style="896" customWidth="1"/>
    <col min="3340" max="3340" width="9.140625" style="896" customWidth="1"/>
    <col min="3341" max="3341" width="11.140625" style="896" customWidth="1"/>
    <col min="3342" max="3342" width="15.85546875" style="896" customWidth="1"/>
    <col min="3343" max="3584" width="12.42578125" style="896"/>
    <col min="3585" max="3585" width="34.28515625" style="896" customWidth="1"/>
    <col min="3586" max="3586" width="12.42578125" style="896"/>
    <col min="3587" max="3587" width="19" style="896" customWidth="1"/>
    <col min="3588" max="3590" width="12.42578125" style="896"/>
    <col min="3591" max="3591" width="16" style="896" customWidth="1"/>
    <col min="3592" max="3594" width="12.42578125" style="896"/>
    <col min="3595" max="3595" width="30.140625" style="896" customWidth="1"/>
    <col min="3596" max="3596" width="9.140625" style="896" customWidth="1"/>
    <col min="3597" max="3597" width="11.140625" style="896" customWidth="1"/>
    <col min="3598" max="3598" width="15.85546875" style="896" customWidth="1"/>
    <col min="3599" max="3840" width="12.42578125" style="896"/>
    <col min="3841" max="3841" width="34.28515625" style="896" customWidth="1"/>
    <col min="3842" max="3842" width="12.42578125" style="896"/>
    <col min="3843" max="3843" width="19" style="896" customWidth="1"/>
    <col min="3844" max="3846" width="12.42578125" style="896"/>
    <col min="3847" max="3847" width="16" style="896" customWidth="1"/>
    <col min="3848" max="3850" width="12.42578125" style="896"/>
    <col min="3851" max="3851" width="30.140625" style="896" customWidth="1"/>
    <col min="3852" max="3852" width="9.140625" style="896" customWidth="1"/>
    <col min="3853" max="3853" width="11.140625" style="896" customWidth="1"/>
    <col min="3854" max="3854" width="15.85546875" style="896" customWidth="1"/>
    <col min="3855" max="4096" width="12.42578125" style="896"/>
    <col min="4097" max="4097" width="34.28515625" style="896" customWidth="1"/>
    <col min="4098" max="4098" width="12.42578125" style="896"/>
    <col min="4099" max="4099" width="19" style="896" customWidth="1"/>
    <col min="4100" max="4102" width="12.42578125" style="896"/>
    <col min="4103" max="4103" width="16" style="896" customWidth="1"/>
    <col min="4104" max="4106" width="12.42578125" style="896"/>
    <col min="4107" max="4107" width="30.140625" style="896" customWidth="1"/>
    <col min="4108" max="4108" width="9.140625" style="896" customWidth="1"/>
    <col min="4109" max="4109" width="11.140625" style="896" customWidth="1"/>
    <col min="4110" max="4110" width="15.85546875" style="896" customWidth="1"/>
    <col min="4111" max="4352" width="12.42578125" style="896"/>
    <col min="4353" max="4353" width="34.28515625" style="896" customWidth="1"/>
    <col min="4354" max="4354" width="12.42578125" style="896"/>
    <col min="4355" max="4355" width="19" style="896" customWidth="1"/>
    <col min="4356" max="4358" width="12.42578125" style="896"/>
    <col min="4359" max="4359" width="16" style="896" customWidth="1"/>
    <col min="4360" max="4362" width="12.42578125" style="896"/>
    <col min="4363" max="4363" width="30.140625" style="896" customWidth="1"/>
    <col min="4364" max="4364" width="9.140625" style="896" customWidth="1"/>
    <col min="4365" max="4365" width="11.140625" style="896" customWidth="1"/>
    <col min="4366" max="4366" width="15.85546875" style="896" customWidth="1"/>
    <col min="4367" max="4608" width="12.42578125" style="896"/>
    <col min="4609" max="4609" width="34.28515625" style="896" customWidth="1"/>
    <col min="4610" max="4610" width="12.42578125" style="896"/>
    <col min="4611" max="4611" width="19" style="896" customWidth="1"/>
    <col min="4612" max="4614" width="12.42578125" style="896"/>
    <col min="4615" max="4615" width="16" style="896" customWidth="1"/>
    <col min="4616" max="4618" width="12.42578125" style="896"/>
    <col min="4619" max="4619" width="30.140625" style="896" customWidth="1"/>
    <col min="4620" max="4620" width="9.140625" style="896" customWidth="1"/>
    <col min="4621" max="4621" width="11.140625" style="896" customWidth="1"/>
    <col min="4622" max="4622" width="15.85546875" style="896" customWidth="1"/>
    <col min="4623" max="4864" width="12.42578125" style="896"/>
    <col min="4865" max="4865" width="34.28515625" style="896" customWidth="1"/>
    <col min="4866" max="4866" width="12.42578125" style="896"/>
    <col min="4867" max="4867" width="19" style="896" customWidth="1"/>
    <col min="4868" max="4870" width="12.42578125" style="896"/>
    <col min="4871" max="4871" width="16" style="896" customWidth="1"/>
    <col min="4872" max="4874" width="12.42578125" style="896"/>
    <col min="4875" max="4875" width="30.140625" style="896" customWidth="1"/>
    <col min="4876" max="4876" width="9.140625" style="896" customWidth="1"/>
    <col min="4877" max="4877" width="11.140625" style="896" customWidth="1"/>
    <col min="4878" max="4878" width="15.85546875" style="896" customWidth="1"/>
    <col min="4879" max="5120" width="12.42578125" style="896"/>
    <col min="5121" max="5121" width="34.28515625" style="896" customWidth="1"/>
    <col min="5122" max="5122" width="12.42578125" style="896"/>
    <col min="5123" max="5123" width="19" style="896" customWidth="1"/>
    <col min="5124" max="5126" width="12.42578125" style="896"/>
    <col min="5127" max="5127" width="16" style="896" customWidth="1"/>
    <col min="5128" max="5130" width="12.42578125" style="896"/>
    <col min="5131" max="5131" width="30.140625" style="896" customWidth="1"/>
    <col min="5132" max="5132" width="9.140625" style="896" customWidth="1"/>
    <col min="5133" max="5133" width="11.140625" style="896" customWidth="1"/>
    <col min="5134" max="5134" width="15.85546875" style="896" customWidth="1"/>
    <col min="5135" max="5376" width="12.42578125" style="896"/>
    <col min="5377" max="5377" width="34.28515625" style="896" customWidth="1"/>
    <col min="5378" max="5378" width="12.42578125" style="896"/>
    <col min="5379" max="5379" width="19" style="896" customWidth="1"/>
    <col min="5380" max="5382" width="12.42578125" style="896"/>
    <col min="5383" max="5383" width="16" style="896" customWidth="1"/>
    <col min="5384" max="5386" width="12.42578125" style="896"/>
    <col min="5387" max="5387" width="30.140625" style="896" customWidth="1"/>
    <col min="5388" max="5388" width="9.140625" style="896" customWidth="1"/>
    <col min="5389" max="5389" width="11.140625" style="896" customWidth="1"/>
    <col min="5390" max="5390" width="15.85546875" style="896" customWidth="1"/>
    <col min="5391" max="5632" width="12.42578125" style="896"/>
    <col min="5633" max="5633" width="34.28515625" style="896" customWidth="1"/>
    <col min="5634" max="5634" width="12.42578125" style="896"/>
    <col min="5635" max="5635" width="19" style="896" customWidth="1"/>
    <col min="5636" max="5638" width="12.42578125" style="896"/>
    <col min="5639" max="5639" width="16" style="896" customWidth="1"/>
    <col min="5640" max="5642" width="12.42578125" style="896"/>
    <col min="5643" max="5643" width="30.140625" style="896" customWidth="1"/>
    <col min="5644" max="5644" width="9.140625" style="896" customWidth="1"/>
    <col min="5645" max="5645" width="11.140625" style="896" customWidth="1"/>
    <col min="5646" max="5646" width="15.85546875" style="896" customWidth="1"/>
    <col min="5647" max="5888" width="12.42578125" style="896"/>
    <col min="5889" max="5889" width="34.28515625" style="896" customWidth="1"/>
    <col min="5890" max="5890" width="12.42578125" style="896"/>
    <col min="5891" max="5891" width="19" style="896" customWidth="1"/>
    <col min="5892" max="5894" width="12.42578125" style="896"/>
    <col min="5895" max="5895" width="16" style="896" customWidth="1"/>
    <col min="5896" max="5898" width="12.42578125" style="896"/>
    <col min="5899" max="5899" width="30.140625" style="896" customWidth="1"/>
    <col min="5900" max="5900" width="9.140625" style="896" customWidth="1"/>
    <col min="5901" max="5901" width="11.140625" style="896" customWidth="1"/>
    <col min="5902" max="5902" width="15.85546875" style="896" customWidth="1"/>
    <col min="5903" max="6144" width="12.42578125" style="896"/>
    <col min="6145" max="6145" width="34.28515625" style="896" customWidth="1"/>
    <col min="6146" max="6146" width="12.42578125" style="896"/>
    <col min="6147" max="6147" width="19" style="896" customWidth="1"/>
    <col min="6148" max="6150" width="12.42578125" style="896"/>
    <col min="6151" max="6151" width="16" style="896" customWidth="1"/>
    <col min="6152" max="6154" width="12.42578125" style="896"/>
    <col min="6155" max="6155" width="30.140625" style="896" customWidth="1"/>
    <col min="6156" max="6156" width="9.140625" style="896" customWidth="1"/>
    <col min="6157" max="6157" width="11.140625" style="896" customWidth="1"/>
    <col min="6158" max="6158" width="15.85546875" style="896" customWidth="1"/>
    <col min="6159" max="6400" width="12.42578125" style="896"/>
    <col min="6401" max="6401" width="34.28515625" style="896" customWidth="1"/>
    <col min="6402" max="6402" width="12.42578125" style="896"/>
    <col min="6403" max="6403" width="19" style="896" customWidth="1"/>
    <col min="6404" max="6406" width="12.42578125" style="896"/>
    <col min="6407" max="6407" width="16" style="896" customWidth="1"/>
    <col min="6408" max="6410" width="12.42578125" style="896"/>
    <col min="6411" max="6411" width="30.140625" style="896" customWidth="1"/>
    <col min="6412" max="6412" width="9.140625" style="896" customWidth="1"/>
    <col min="6413" max="6413" width="11.140625" style="896" customWidth="1"/>
    <col min="6414" max="6414" width="15.85546875" style="896" customWidth="1"/>
    <col min="6415" max="6656" width="12.42578125" style="896"/>
    <col min="6657" max="6657" width="34.28515625" style="896" customWidth="1"/>
    <col min="6658" max="6658" width="12.42578125" style="896"/>
    <col min="6659" max="6659" width="19" style="896" customWidth="1"/>
    <col min="6660" max="6662" width="12.42578125" style="896"/>
    <col min="6663" max="6663" width="16" style="896" customWidth="1"/>
    <col min="6664" max="6666" width="12.42578125" style="896"/>
    <col min="6667" max="6667" width="30.140625" style="896" customWidth="1"/>
    <col min="6668" max="6668" width="9.140625" style="896" customWidth="1"/>
    <col min="6669" max="6669" width="11.140625" style="896" customWidth="1"/>
    <col min="6670" max="6670" width="15.85546875" style="896" customWidth="1"/>
    <col min="6671" max="6912" width="12.42578125" style="896"/>
    <col min="6913" max="6913" width="34.28515625" style="896" customWidth="1"/>
    <col min="6914" max="6914" width="12.42578125" style="896"/>
    <col min="6915" max="6915" width="19" style="896" customWidth="1"/>
    <col min="6916" max="6918" width="12.42578125" style="896"/>
    <col min="6919" max="6919" width="16" style="896" customWidth="1"/>
    <col min="6920" max="6922" width="12.42578125" style="896"/>
    <col min="6923" max="6923" width="30.140625" style="896" customWidth="1"/>
    <col min="6924" max="6924" width="9.140625" style="896" customWidth="1"/>
    <col min="6925" max="6925" width="11.140625" style="896" customWidth="1"/>
    <col min="6926" max="6926" width="15.85546875" style="896" customWidth="1"/>
    <col min="6927" max="7168" width="12.42578125" style="896"/>
    <col min="7169" max="7169" width="34.28515625" style="896" customWidth="1"/>
    <col min="7170" max="7170" width="12.42578125" style="896"/>
    <col min="7171" max="7171" width="19" style="896" customWidth="1"/>
    <col min="7172" max="7174" width="12.42578125" style="896"/>
    <col min="7175" max="7175" width="16" style="896" customWidth="1"/>
    <col min="7176" max="7178" width="12.42578125" style="896"/>
    <col min="7179" max="7179" width="30.140625" style="896" customWidth="1"/>
    <col min="7180" max="7180" width="9.140625" style="896" customWidth="1"/>
    <col min="7181" max="7181" width="11.140625" style="896" customWidth="1"/>
    <col min="7182" max="7182" width="15.85546875" style="896" customWidth="1"/>
    <col min="7183" max="7424" width="12.42578125" style="896"/>
    <col min="7425" max="7425" width="34.28515625" style="896" customWidth="1"/>
    <col min="7426" max="7426" width="12.42578125" style="896"/>
    <col min="7427" max="7427" width="19" style="896" customWidth="1"/>
    <col min="7428" max="7430" width="12.42578125" style="896"/>
    <col min="7431" max="7431" width="16" style="896" customWidth="1"/>
    <col min="7432" max="7434" width="12.42578125" style="896"/>
    <col min="7435" max="7435" width="30.140625" style="896" customWidth="1"/>
    <col min="7436" max="7436" width="9.140625" style="896" customWidth="1"/>
    <col min="7437" max="7437" width="11.140625" style="896" customWidth="1"/>
    <col min="7438" max="7438" width="15.85546875" style="896" customWidth="1"/>
    <col min="7439" max="7680" width="12.42578125" style="896"/>
    <col min="7681" max="7681" width="34.28515625" style="896" customWidth="1"/>
    <col min="7682" max="7682" width="12.42578125" style="896"/>
    <col min="7683" max="7683" width="19" style="896" customWidth="1"/>
    <col min="7684" max="7686" width="12.42578125" style="896"/>
    <col min="7687" max="7687" width="16" style="896" customWidth="1"/>
    <col min="7688" max="7690" width="12.42578125" style="896"/>
    <col min="7691" max="7691" width="30.140625" style="896" customWidth="1"/>
    <col min="7692" max="7692" width="9.140625" style="896" customWidth="1"/>
    <col min="7693" max="7693" width="11.140625" style="896" customWidth="1"/>
    <col min="7694" max="7694" width="15.85546875" style="896" customWidth="1"/>
    <col min="7695" max="7936" width="12.42578125" style="896"/>
    <col min="7937" max="7937" width="34.28515625" style="896" customWidth="1"/>
    <col min="7938" max="7938" width="12.42578125" style="896"/>
    <col min="7939" max="7939" width="19" style="896" customWidth="1"/>
    <col min="7940" max="7942" width="12.42578125" style="896"/>
    <col min="7943" max="7943" width="16" style="896" customWidth="1"/>
    <col min="7944" max="7946" width="12.42578125" style="896"/>
    <col min="7947" max="7947" width="30.140625" style="896" customWidth="1"/>
    <col min="7948" max="7948" width="9.140625" style="896" customWidth="1"/>
    <col min="7949" max="7949" width="11.140625" style="896" customWidth="1"/>
    <col min="7950" max="7950" width="15.85546875" style="896" customWidth="1"/>
    <col min="7951" max="8192" width="12.42578125" style="896"/>
    <col min="8193" max="8193" width="34.28515625" style="896" customWidth="1"/>
    <col min="8194" max="8194" width="12.42578125" style="896"/>
    <col min="8195" max="8195" width="19" style="896" customWidth="1"/>
    <col min="8196" max="8198" width="12.42578125" style="896"/>
    <col min="8199" max="8199" width="16" style="896" customWidth="1"/>
    <col min="8200" max="8202" width="12.42578125" style="896"/>
    <col min="8203" max="8203" width="30.140625" style="896" customWidth="1"/>
    <col min="8204" max="8204" width="9.140625" style="896" customWidth="1"/>
    <col min="8205" max="8205" width="11.140625" style="896" customWidth="1"/>
    <col min="8206" max="8206" width="15.85546875" style="896" customWidth="1"/>
    <col min="8207" max="8448" width="12.42578125" style="896"/>
    <col min="8449" max="8449" width="34.28515625" style="896" customWidth="1"/>
    <col min="8450" max="8450" width="12.42578125" style="896"/>
    <col min="8451" max="8451" width="19" style="896" customWidth="1"/>
    <col min="8452" max="8454" width="12.42578125" style="896"/>
    <col min="8455" max="8455" width="16" style="896" customWidth="1"/>
    <col min="8456" max="8458" width="12.42578125" style="896"/>
    <col min="8459" max="8459" width="30.140625" style="896" customWidth="1"/>
    <col min="8460" max="8460" width="9.140625" style="896" customWidth="1"/>
    <col min="8461" max="8461" width="11.140625" style="896" customWidth="1"/>
    <col min="8462" max="8462" width="15.85546875" style="896" customWidth="1"/>
    <col min="8463" max="8704" width="12.42578125" style="896"/>
    <col min="8705" max="8705" width="34.28515625" style="896" customWidth="1"/>
    <col min="8706" max="8706" width="12.42578125" style="896"/>
    <col min="8707" max="8707" width="19" style="896" customWidth="1"/>
    <col min="8708" max="8710" width="12.42578125" style="896"/>
    <col min="8711" max="8711" width="16" style="896" customWidth="1"/>
    <col min="8712" max="8714" width="12.42578125" style="896"/>
    <col min="8715" max="8715" width="30.140625" style="896" customWidth="1"/>
    <col min="8716" max="8716" width="9.140625" style="896" customWidth="1"/>
    <col min="8717" max="8717" width="11.140625" style="896" customWidth="1"/>
    <col min="8718" max="8718" width="15.85546875" style="896" customWidth="1"/>
    <col min="8719" max="8960" width="12.42578125" style="896"/>
    <col min="8961" max="8961" width="34.28515625" style="896" customWidth="1"/>
    <col min="8962" max="8962" width="12.42578125" style="896"/>
    <col min="8963" max="8963" width="19" style="896" customWidth="1"/>
    <col min="8964" max="8966" width="12.42578125" style="896"/>
    <col min="8967" max="8967" width="16" style="896" customWidth="1"/>
    <col min="8968" max="8970" width="12.42578125" style="896"/>
    <col min="8971" max="8971" width="30.140625" style="896" customWidth="1"/>
    <col min="8972" max="8972" width="9.140625" style="896" customWidth="1"/>
    <col min="8973" max="8973" width="11.140625" style="896" customWidth="1"/>
    <col min="8974" max="8974" width="15.85546875" style="896" customWidth="1"/>
    <col min="8975" max="9216" width="12.42578125" style="896"/>
    <col min="9217" max="9217" width="34.28515625" style="896" customWidth="1"/>
    <col min="9218" max="9218" width="12.42578125" style="896"/>
    <col min="9219" max="9219" width="19" style="896" customWidth="1"/>
    <col min="9220" max="9222" width="12.42578125" style="896"/>
    <col min="9223" max="9223" width="16" style="896" customWidth="1"/>
    <col min="9224" max="9226" width="12.42578125" style="896"/>
    <col min="9227" max="9227" width="30.140625" style="896" customWidth="1"/>
    <col min="9228" max="9228" width="9.140625" style="896" customWidth="1"/>
    <col min="9229" max="9229" width="11.140625" style="896" customWidth="1"/>
    <col min="9230" max="9230" width="15.85546875" style="896" customWidth="1"/>
    <col min="9231" max="9472" width="12.42578125" style="896"/>
    <col min="9473" max="9473" width="34.28515625" style="896" customWidth="1"/>
    <col min="9474" max="9474" width="12.42578125" style="896"/>
    <col min="9475" max="9475" width="19" style="896" customWidth="1"/>
    <col min="9476" max="9478" width="12.42578125" style="896"/>
    <col min="9479" max="9479" width="16" style="896" customWidth="1"/>
    <col min="9480" max="9482" width="12.42578125" style="896"/>
    <col min="9483" max="9483" width="30.140625" style="896" customWidth="1"/>
    <col min="9484" max="9484" width="9.140625" style="896" customWidth="1"/>
    <col min="9485" max="9485" width="11.140625" style="896" customWidth="1"/>
    <col min="9486" max="9486" width="15.85546875" style="896" customWidth="1"/>
    <col min="9487" max="9728" width="12.42578125" style="896"/>
    <col min="9729" max="9729" width="34.28515625" style="896" customWidth="1"/>
    <col min="9730" max="9730" width="12.42578125" style="896"/>
    <col min="9731" max="9731" width="19" style="896" customWidth="1"/>
    <col min="9732" max="9734" width="12.42578125" style="896"/>
    <col min="9735" max="9735" width="16" style="896" customWidth="1"/>
    <col min="9736" max="9738" width="12.42578125" style="896"/>
    <col min="9739" max="9739" width="30.140625" style="896" customWidth="1"/>
    <col min="9740" max="9740" width="9.140625" style="896" customWidth="1"/>
    <col min="9741" max="9741" width="11.140625" style="896" customWidth="1"/>
    <col min="9742" max="9742" width="15.85546875" style="896" customWidth="1"/>
    <col min="9743" max="9984" width="12.42578125" style="896"/>
    <col min="9985" max="9985" width="34.28515625" style="896" customWidth="1"/>
    <col min="9986" max="9986" width="12.42578125" style="896"/>
    <col min="9987" max="9987" width="19" style="896" customWidth="1"/>
    <col min="9988" max="9990" width="12.42578125" style="896"/>
    <col min="9991" max="9991" width="16" style="896" customWidth="1"/>
    <col min="9992" max="9994" width="12.42578125" style="896"/>
    <col min="9995" max="9995" width="30.140625" style="896" customWidth="1"/>
    <col min="9996" max="9996" width="9.140625" style="896" customWidth="1"/>
    <col min="9997" max="9997" width="11.140625" style="896" customWidth="1"/>
    <col min="9998" max="9998" width="15.85546875" style="896" customWidth="1"/>
    <col min="9999" max="10240" width="12.42578125" style="896"/>
    <col min="10241" max="10241" width="34.28515625" style="896" customWidth="1"/>
    <col min="10242" max="10242" width="12.42578125" style="896"/>
    <col min="10243" max="10243" width="19" style="896" customWidth="1"/>
    <col min="10244" max="10246" width="12.42578125" style="896"/>
    <col min="10247" max="10247" width="16" style="896" customWidth="1"/>
    <col min="10248" max="10250" width="12.42578125" style="896"/>
    <col min="10251" max="10251" width="30.140625" style="896" customWidth="1"/>
    <col min="10252" max="10252" width="9.140625" style="896" customWidth="1"/>
    <col min="10253" max="10253" width="11.140625" style="896" customWidth="1"/>
    <col min="10254" max="10254" width="15.85546875" style="896" customWidth="1"/>
    <col min="10255" max="10496" width="12.42578125" style="896"/>
    <col min="10497" max="10497" width="34.28515625" style="896" customWidth="1"/>
    <col min="10498" max="10498" width="12.42578125" style="896"/>
    <col min="10499" max="10499" width="19" style="896" customWidth="1"/>
    <col min="10500" max="10502" width="12.42578125" style="896"/>
    <col min="10503" max="10503" width="16" style="896" customWidth="1"/>
    <col min="10504" max="10506" width="12.42578125" style="896"/>
    <col min="10507" max="10507" width="30.140625" style="896" customWidth="1"/>
    <col min="10508" max="10508" width="9.140625" style="896" customWidth="1"/>
    <col min="10509" max="10509" width="11.140625" style="896" customWidth="1"/>
    <col min="10510" max="10510" width="15.85546875" style="896" customWidth="1"/>
    <col min="10511" max="10752" width="12.42578125" style="896"/>
    <col min="10753" max="10753" width="34.28515625" style="896" customWidth="1"/>
    <col min="10754" max="10754" width="12.42578125" style="896"/>
    <col min="10755" max="10755" width="19" style="896" customWidth="1"/>
    <col min="10756" max="10758" width="12.42578125" style="896"/>
    <col min="10759" max="10759" width="16" style="896" customWidth="1"/>
    <col min="10760" max="10762" width="12.42578125" style="896"/>
    <col min="10763" max="10763" width="30.140625" style="896" customWidth="1"/>
    <col min="10764" max="10764" width="9.140625" style="896" customWidth="1"/>
    <col min="10765" max="10765" width="11.140625" style="896" customWidth="1"/>
    <col min="10766" max="10766" width="15.85546875" style="896" customWidth="1"/>
    <col min="10767" max="11008" width="12.42578125" style="896"/>
    <col min="11009" max="11009" width="34.28515625" style="896" customWidth="1"/>
    <col min="11010" max="11010" width="12.42578125" style="896"/>
    <col min="11011" max="11011" width="19" style="896" customWidth="1"/>
    <col min="11012" max="11014" width="12.42578125" style="896"/>
    <col min="11015" max="11015" width="16" style="896" customWidth="1"/>
    <col min="11016" max="11018" width="12.42578125" style="896"/>
    <col min="11019" max="11019" width="30.140625" style="896" customWidth="1"/>
    <col min="11020" max="11020" width="9.140625" style="896" customWidth="1"/>
    <col min="11021" max="11021" width="11.140625" style="896" customWidth="1"/>
    <col min="11022" max="11022" width="15.85546875" style="896" customWidth="1"/>
    <col min="11023" max="11264" width="12.42578125" style="896"/>
    <col min="11265" max="11265" width="34.28515625" style="896" customWidth="1"/>
    <col min="11266" max="11266" width="12.42578125" style="896"/>
    <col min="11267" max="11267" width="19" style="896" customWidth="1"/>
    <col min="11268" max="11270" width="12.42578125" style="896"/>
    <col min="11271" max="11271" width="16" style="896" customWidth="1"/>
    <col min="11272" max="11274" width="12.42578125" style="896"/>
    <col min="11275" max="11275" width="30.140625" style="896" customWidth="1"/>
    <col min="11276" max="11276" width="9.140625" style="896" customWidth="1"/>
    <col min="11277" max="11277" width="11.140625" style="896" customWidth="1"/>
    <col min="11278" max="11278" width="15.85546875" style="896" customWidth="1"/>
    <col min="11279" max="11520" width="12.42578125" style="896"/>
    <col min="11521" max="11521" width="34.28515625" style="896" customWidth="1"/>
    <col min="11522" max="11522" width="12.42578125" style="896"/>
    <col min="11523" max="11523" width="19" style="896" customWidth="1"/>
    <col min="11524" max="11526" width="12.42578125" style="896"/>
    <col min="11527" max="11527" width="16" style="896" customWidth="1"/>
    <col min="11528" max="11530" width="12.42578125" style="896"/>
    <col min="11531" max="11531" width="30.140625" style="896" customWidth="1"/>
    <col min="11532" max="11532" width="9.140625" style="896" customWidth="1"/>
    <col min="11533" max="11533" width="11.140625" style="896" customWidth="1"/>
    <col min="11534" max="11534" width="15.85546875" style="896" customWidth="1"/>
    <col min="11535" max="11776" width="12.42578125" style="896"/>
    <col min="11777" max="11777" width="34.28515625" style="896" customWidth="1"/>
    <col min="11778" max="11778" width="12.42578125" style="896"/>
    <col min="11779" max="11779" width="19" style="896" customWidth="1"/>
    <col min="11780" max="11782" width="12.42578125" style="896"/>
    <col min="11783" max="11783" width="16" style="896" customWidth="1"/>
    <col min="11784" max="11786" width="12.42578125" style="896"/>
    <col min="11787" max="11787" width="30.140625" style="896" customWidth="1"/>
    <col min="11788" max="11788" width="9.140625" style="896" customWidth="1"/>
    <col min="11789" max="11789" width="11.140625" style="896" customWidth="1"/>
    <col min="11790" max="11790" width="15.85546875" style="896" customWidth="1"/>
    <col min="11791" max="12032" width="12.42578125" style="896"/>
    <col min="12033" max="12033" width="34.28515625" style="896" customWidth="1"/>
    <col min="12034" max="12034" width="12.42578125" style="896"/>
    <col min="12035" max="12035" width="19" style="896" customWidth="1"/>
    <col min="12036" max="12038" width="12.42578125" style="896"/>
    <col min="12039" max="12039" width="16" style="896" customWidth="1"/>
    <col min="12040" max="12042" width="12.42578125" style="896"/>
    <col min="12043" max="12043" width="30.140625" style="896" customWidth="1"/>
    <col min="12044" max="12044" width="9.140625" style="896" customWidth="1"/>
    <col min="12045" max="12045" width="11.140625" style="896" customWidth="1"/>
    <col min="12046" max="12046" width="15.85546875" style="896" customWidth="1"/>
    <col min="12047" max="12288" width="12.42578125" style="896"/>
    <col min="12289" max="12289" width="34.28515625" style="896" customWidth="1"/>
    <col min="12290" max="12290" width="12.42578125" style="896"/>
    <col min="12291" max="12291" width="19" style="896" customWidth="1"/>
    <col min="12292" max="12294" width="12.42578125" style="896"/>
    <col min="12295" max="12295" width="16" style="896" customWidth="1"/>
    <col min="12296" max="12298" width="12.42578125" style="896"/>
    <col min="12299" max="12299" width="30.140625" style="896" customWidth="1"/>
    <col min="12300" max="12300" width="9.140625" style="896" customWidth="1"/>
    <col min="12301" max="12301" width="11.140625" style="896" customWidth="1"/>
    <col min="12302" max="12302" width="15.85546875" style="896" customWidth="1"/>
    <col min="12303" max="12544" width="12.42578125" style="896"/>
    <col min="12545" max="12545" width="34.28515625" style="896" customWidth="1"/>
    <col min="12546" max="12546" width="12.42578125" style="896"/>
    <col min="12547" max="12547" width="19" style="896" customWidth="1"/>
    <col min="12548" max="12550" width="12.42578125" style="896"/>
    <col min="12551" max="12551" width="16" style="896" customWidth="1"/>
    <col min="12552" max="12554" width="12.42578125" style="896"/>
    <col min="12555" max="12555" width="30.140625" style="896" customWidth="1"/>
    <col min="12556" max="12556" width="9.140625" style="896" customWidth="1"/>
    <col min="12557" max="12557" width="11.140625" style="896" customWidth="1"/>
    <col min="12558" max="12558" width="15.85546875" style="896" customWidth="1"/>
    <col min="12559" max="12800" width="12.42578125" style="896"/>
    <col min="12801" max="12801" width="34.28515625" style="896" customWidth="1"/>
    <col min="12802" max="12802" width="12.42578125" style="896"/>
    <col min="12803" max="12803" width="19" style="896" customWidth="1"/>
    <col min="12804" max="12806" width="12.42578125" style="896"/>
    <col min="12807" max="12807" width="16" style="896" customWidth="1"/>
    <col min="12808" max="12810" width="12.42578125" style="896"/>
    <col min="12811" max="12811" width="30.140625" style="896" customWidth="1"/>
    <col min="12812" max="12812" width="9.140625" style="896" customWidth="1"/>
    <col min="12813" max="12813" width="11.140625" style="896" customWidth="1"/>
    <col min="12814" max="12814" width="15.85546875" style="896" customWidth="1"/>
    <col min="12815" max="13056" width="12.42578125" style="896"/>
    <col min="13057" max="13057" width="34.28515625" style="896" customWidth="1"/>
    <col min="13058" max="13058" width="12.42578125" style="896"/>
    <col min="13059" max="13059" width="19" style="896" customWidth="1"/>
    <col min="13060" max="13062" width="12.42578125" style="896"/>
    <col min="13063" max="13063" width="16" style="896" customWidth="1"/>
    <col min="13064" max="13066" width="12.42578125" style="896"/>
    <col min="13067" max="13067" width="30.140625" style="896" customWidth="1"/>
    <col min="13068" max="13068" width="9.140625" style="896" customWidth="1"/>
    <col min="13069" max="13069" width="11.140625" style="896" customWidth="1"/>
    <col min="13070" max="13070" width="15.85546875" style="896" customWidth="1"/>
    <col min="13071" max="13312" width="12.42578125" style="896"/>
    <col min="13313" max="13313" width="34.28515625" style="896" customWidth="1"/>
    <col min="13314" max="13314" width="12.42578125" style="896"/>
    <col min="13315" max="13315" width="19" style="896" customWidth="1"/>
    <col min="13316" max="13318" width="12.42578125" style="896"/>
    <col min="13319" max="13319" width="16" style="896" customWidth="1"/>
    <col min="13320" max="13322" width="12.42578125" style="896"/>
    <col min="13323" max="13323" width="30.140625" style="896" customWidth="1"/>
    <col min="13324" max="13324" width="9.140625" style="896" customWidth="1"/>
    <col min="13325" max="13325" width="11.140625" style="896" customWidth="1"/>
    <col min="13326" max="13326" width="15.85546875" style="896" customWidth="1"/>
    <col min="13327" max="13568" width="12.42578125" style="896"/>
    <col min="13569" max="13569" width="34.28515625" style="896" customWidth="1"/>
    <col min="13570" max="13570" width="12.42578125" style="896"/>
    <col min="13571" max="13571" width="19" style="896" customWidth="1"/>
    <col min="13572" max="13574" width="12.42578125" style="896"/>
    <col min="13575" max="13575" width="16" style="896" customWidth="1"/>
    <col min="13576" max="13578" width="12.42578125" style="896"/>
    <col min="13579" max="13579" width="30.140625" style="896" customWidth="1"/>
    <col min="13580" max="13580" width="9.140625" style="896" customWidth="1"/>
    <col min="13581" max="13581" width="11.140625" style="896" customWidth="1"/>
    <col min="13582" max="13582" width="15.85546875" style="896" customWidth="1"/>
    <col min="13583" max="13824" width="12.42578125" style="896"/>
    <col min="13825" max="13825" width="34.28515625" style="896" customWidth="1"/>
    <col min="13826" max="13826" width="12.42578125" style="896"/>
    <col min="13827" max="13827" width="19" style="896" customWidth="1"/>
    <col min="13828" max="13830" width="12.42578125" style="896"/>
    <col min="13831" max="13831" width="16" style="896" customWidth="1"/>
    <col min="13832" max="13834" width="12.42578125" style="896"/>
    <col min="13835" max="13835" width="30.140625" style="896" customWidth="1"/>
    <col min="13836" max="13836" width="9.140625" style="896" customWidth="1"/>
    <col min="13837" max="13837" width="11.140625" style="896" customWidth="1"/>
    <col min="13838" max="13838" width="15.85546875" style="896" customWidth="1"/>
    <col min="13839" max="14080" width="12.42578125" style="896"/>
    <col min="14081" max="14081" width="34.28515625" style="896" customWidth="1"/>
    <col min="14082" max="14082" width="12.42578125" style="896"/>
    <col min="14083" max="14083" width="19" style="896" customWidth="1"/>
    <col min="14084" max="14086" width="12.42578125" style="896"/>
    <col min="14087" max="14087" width="16" style="896" customWidth="1"/>
    <col min="14088" max="14090" width="12.42578125" style="896"/>
    <col min="14091" max="14091" width="30.140625" style="896" customWidth="1"/>
    <col min="14092" max="14092" width="9.140625" style="896" customWidth="1"/>
    <col min="14093" max="14093" width="11.140625" style="896" customWidth="1"/>
    <col min="14094" max="14094" width="15.85546875" style="896" customWidth="1"/>
    <col min="14095" max="14336" width="12.42578125" style="896"/>
    <col min="14337" max="14337" width="34.28515625" style="896" customWidth="1"/>
    <col min="14338" max="14338" width="12.42578125" style="896"/>
    <col min="14339" max="14339" width="19" style="896" customWidth="1"/>
    <col min="14340" max="14342" width="12.42578125" style="896"/>
    <col min="14343" max="14343" width="16" style="896" customWidth="1"/>
    <col min="14344" max="14346" width="12.42578125" style="896"/>
    <col min="14347" max="14347" width="30.140625" style="896" customWidth="1"/>
    <col min="14348" max="14348" width="9.140625" style="896" customWidth="1"/>
    <col min="14349" max="14349" width="11.140625" style="896" customWidth="1"/>
    <col min="14350" max="14350" width="15.85546875" style="896" customWidth="1"/>
    <col min="14351" max="14592" width="12.42578125" style="896"/>
    <col min="14593" max="14593" width="34.28515625" style="896" customWidth="1"/>
    <col min="14594" max="14594" width="12.42578125" style="896"/>
    <col min="14595" max="14595" width="19" style="896" customWidth="1"/>
    <col min="14596" max="14598" width="12.42578125" style="896"/>
    <col min="14599" max="14599" width="16" style="896" customWidth="1"/>
    <col min="14600" max="14602" width="12.42578125" style="896"/>
    <col min="14603" max="14603" width="30.140625" style="896" customWidth="1"/>
    <col min="14604" max="14604" width="9.140625" style="896" customWidth="1"/>
    <col min="14605" max="14605" width="11.140625" style="896" customWidth="1"/>
    <col min="14606" max="14606" width="15.85546875" style="896" customWidth="1"/>
    <col min="14607" max="14848" width="12.42578125" style="896"/>
    <col min="14849" max="14849" width="34.28515625" style="896" customWidth="1"/>
    <col min="14850" max="14850" width="12.42578125" style="896"/>
    <col min="14851" max="14851" width="19" style="896" customWidth="1"/>
    <col min="14852" max="14854" width="12.42578125" style="896"/>
    <col min="14855" max="14855" width="16" style="896" customWidth="1"/>
    <col min="14856" max="14858" width="12.42578125" style="896"/>
    <col min="14859" max="14859" width="30.140625" style="896" customWidth="1"/>
    <col min="14860" max="14860" width="9.140625" style="896" customWidth="1"/>
    <col min="14861" max="14861" width="11.140625" style="896" customWidth="1"/>
    <col min="14862" max="14862" width="15.85546875" style="896" customWidth="1"/>
    <col min="14863" max="15104" width="12.42578125" style="896"/>
    <col min="15105" max="15105" width="34.28515625" style="896" customWidth="1"/>
    <col min="15106" max="15106" width="12.42578125" style="896"/>
    <col min="15107" max="15107" width="19" style="896" customWidth="1"/>
    <col min="15108" max="15110" width="12.42578125" style="896"/>
    <col min="15111" max="15111" width="16" style="896" customWidth="1"/>
    <col min="15112" max="15114" width="12.42578125" style="896"/>
    <col min="15115" max="15115" width="30.140625" style="896" customWidth="1"/>
    <col min="15116" max="15116" width="9.140625" style="896" customWidth="1"/>
    <col min="15117" max="15117" width="11.140625" style="896" customWidth="1"/>
    <col min="15118" max="15118" width="15.85546875" style="896" customWidth="1"/>
    <col min="15119" max="15360" width="12.42578125" style="896"/>
    <col min="15361" max="15361" width="34.28515625" style="896" customWidth="1"/>
    <col min="15362" max="15362" width="12.42578125" style="896"/>
    <col min="15363" max="15363" width="19" style="896" customWidth="1"/>
    <col min="15364" max="15366" width="12.42578125" style="896"/>
    <col min="15367" max="15367" width="16" style="896" customWidth="1"/>
    <col min="15368" max="15370" width="12.42578125" style="896"/>
    <col min="15371" max="15371" width="30.140625" style="896" customWidth="1"/>
    <col min="15372" max="15372" width="9.140625" style="896" customWidth="1"/>
    <col min="15373" max="15373" width="11.140625" style="896" customWidth="1"/>
    <col min="15374" max="15374" width="15.85546875" style="896" customWidth="1"/>
    <col min="15375" max="15616" width="12.42578125" style="896"/>
    <col min="15617" max="15617" width="34.28515625" style="896" customWidth="1"/>
    <col min="15618" max="15618" width="12.42578125" style="896"/>
    <col min="15619" max="15619" width="19" style="896" customWidth="1"/>
    <col min="15620" max="15622" width="12.42578125" style="896"/>
    <col min="15623" max="15623" width="16" style="896" customWidth="1"/>
    <col min="15624" max="15626" width="12.42578125" style="896"/>
    <col min="15627" max="15627" width="30.140625" style="896" customWidth="1"/>
    <col min="15628" max="15628" width="9.140625" style="896" customWidth="1"/>
    <col min="15629" max="15629" width="11.140625" style="896" customWidth="1"/>
    <col min="15630" max="15630" width="15.85546875" style="896" customWidth="1"/>
    <col min="15631" max="15872" width="12.42578125" style="896"/>
    <col min="15873" max="15873" width="34.28515625" style="896" customWidth="1"/>
    <col min="15874" max="15874" width="12.42578125" style="896"/>
    <col min="15875" max="15875" width="19" style="896" customWidth="1"/>
    <col min="15876" max="15878" width="12.42578125" style="896"/>
    <col min="15879" max="15879" width="16" style="896" customWidth="1"/>
    <col min="15880" max="15882" width="12.42578125" style="896"/>
    <col min="15883" max="15883" width="30.140625" style="896" customWidth="1"/>
    <col min="15884" max="15884" width="9.140625" style="896" customWidth="1"/>
    <col min="15885" max="15885" width="11.140625" style="896" customWidth="1"/>
    <col min="15886" max="15886" width="15.85546875" style="896" customWidth="1"/>
    <col min="15887" max="16128" width="12.42578125" style="896"/>
    <col min="16129" max="16129" width="34.28515625" style="896" customWidth="1"/>
    <col min="16130" max="16130" width="12.42578125" style="896"/>
    <col min="16131" max="16131" width="19" style="896" customWidth="1"/>
    <col min="16132" max="16134" width="12.42578125" style="896"/>
    <col min="16135" max="16135" width="16" style="896" customWidth="1"/>
    <col min="16136" max="16138" width="12.42578125" style="896"/>
    <col min="16139" max="16139" width="30.140625" style="896" customWidth="1"/>
    <col min="16140" max="16140" width="9.140625" style="896" customWidth="1"/>
    <col min="16141" max="16141" width="11.140625" style="896" customWidth="1"/>
    <col min="16142" max="16142" width="15.85546875" style="896" customWidth="1"/>
    <col min="16143" max="16384" width="12.42578125" style="896"/>
  </cols>
  <sheetData>
    <row r="1" spans="1:15" ht="40.5" customHeight="1">
      <c r="A1" s="1256" t="s">
        <v>1110</v>
      </c>
      <c r="B1" s="1256"/>
      <c r="C1" s="1256"/>
      <c r="D1" s="1256"/>
      <c r="E1" s="1256"/>
      <c r="F1" s="1256"/>
      <c r="G1" s="1256"/>
      <c r="H1" s="1256"/>
      <c r="I1" s="1256"/>
      <c r="K1" s="964"/>
      <c r="L1" s="964"/>
      <c r="M1" s="964"/>
      <c r="N1" s="964"/>
      <c r="O1" s="964"/>
    </row>
    <row r="2" spans="1:15" ht="25.5" customHeight="1">
      <c r="A2" s="965"/>
      <c r="B2" s="1257" t="s">
        <v>140</v>
      </c>
      <c r="C2" s="1257"/>
      <c r="D2" s="1257"/>
      <c r="E2" s="1257"/>
      <c r="F2" s="1257" t="s">
        <v>173</v>
      </c>
      <c r="G2" s="1257"/>
      <c r="H2" s="1257"/>
      <c r="I2" s="1257"/>
      <c r="K2" s="966"/>
      <c r="L2" s="1258" t="s">
        <v>1111</v>
      </c>
      <c r="M2" s="1258"/>
      <c r="N2" s="1259" t="s">
        <v>979</v>
      </c>
      <c r="O2" s="1259"/>
    </row>
    <row r="3" spans="1:15" ht="39">
      <c r="A3" s="965"/>
      <c r="B3" s="967" t="s">
        <v>192</v>
      </c>
      <c r="C3" s="967" t="s">
        <v>1112</v>
      </c>
      <c r="D3" s="967" t="s">
        <v>1113</v>
      </c>
      <c r="E3" s="967" t="s">
        <v>59</v>
      </c>
      <c r="F3" s="968" t="s">
        <v>192</v>
      </c>
      <c r="G3" s="967" t="s">
        <v>1112</v>
      </c>
      <c r="H3" s="967" t="s">
        <v>1113</v>
      </c>
      <c r="I3" s="967" t="s">
        <v>59</v>
      </c>
      <c r="K3" s="969"/>
      <c r="L3" s="970" t="s">
        <v>1114</v>
      </c>
      <c r="M3" s="970" t="s">
        <v>1115</v>
      </c>
      <c r="N3" s="970" t="s">
        <v>1114</v>
      </c>
      <c r="O3" s="970" t="s">
        <v>1115</v>
      </c>
    </row>
    <row r="4" spans="1:15">
      <c r="A4" s="971" t="s">
        <v>290</v>
      </c>
      <c r="B4" s="972">
        <v>7870</v>
      </c>
      <c r="C4" s="972">
        <v>6460</v>
      </c>
      <c r="D4" s="972">
        <v>1260</v>
      </c>
      <c r="E4" s="973">
        <v>15590</v>
      </c>
      <c r="F4" s="972">
        <v>3400</v>
      </c>
      <c r="G4" s="972">
        <v>1340</v>
      </c>
      <c r="H4" s="972">
        <v>460</v>
      </c>
      <c r="I4" s="972">
        <v>5200</v>
      </c>
      <c r="K4" s="974" t="s">
        <v>1116</v>
      </c>
      <c r="L4" s="975" t="s">
        <v>1117</v>
      </c>
      <c r="M4" s="975" t="s">
        <v>984</v>
      </c>
      <c r="N4" s="975" t="s">
        <v>1118</v>
      </c>
      <c r="O4" s="975" t="s">
        <v>1098</v>
      </c>
    </row>
    <row r="5" spans="1:15">
      <c r="A5" s="971" t="s">
        <v>1119</v>
      </c>
      <c r="B5" s="972">
        <v>6690</v>
      </c>
      <c r="C5" s="972">
        <v>3680</v>
      </c>
      <c r="D5" s="972">
        <v>70</v>
      </c>
      <c r="E5" s="972">
        <f>ROUND('[12]Private (7.19)'!AO111, -1)</f>
        <v>10440</v>
      </c>
      <c r="F5" s="976">
        <v>4760</v>
      </c>
      <c r="G5" s="977">
        <v>870</v>
      </c>
      <c r="H5" s="977">
        <v>0</v>
      </c>
      <c r="I5" s="977">
        <v>5620</v>
      </c>
      <c r="K5" s="978" t="s">
        <v>920</v>
      </c>
      <c r="L5" s="979">
        <v>0.8</v>
      </c>
      <c r="M5" s="975" t="s">
        <v>1120</v>
      </c>
      <c r="N5" s="975" t="s">
        <v>1121</v>
      </c>
      <c r="O5" s="975" t="s">
        <v>1122</v>
      </c>
    </row>
    <row r="6" spans="1:15">
      <c r="A6" s="980" t="s">
        <v>1123</v>
      </c>
      <c r="B6" s="977">
        <v>8080</v>
      </c>
      <c r="C6" s="977">
        <v>6930</v>
      </c>
      <c r="D6" s="977">
        <v>1470</v>
      </c>
      <c r="E6" s="977">
        <f>ROUND('[12]Private (7.19)'!AO66, -1)</f>
        <v>16470</v>
      </c>
      <c r="F6" s="976">
        <v>3070</v>
      </c>
      <c r="G6" s="977">
        <v>1460</v>
      </c>
      <c r="H6" s="977">
        <v>570</v>
      </c>
      <c r="I6" s="977">
        <v>5100</v>
      </c>
      <c r="K6" s="978" t="s">
        <v>1124</v>
      </c>
      <c r="L6" s="979">
        <v>0.67</v>
      </c>
      <c r="M6" s="975" t="s">
        <v>1052</v>
      </c>
      <c r="N6" s="975" t="s">
        <v>1118</v>
      </c>
      <c r="O6" s="975" t="s">
        <v>987</v>
      </c>
    </row>
    <row r="7" spans="1:15">
      <c r="A7" s="981" t="s">
        <v>293</v>
      </c>
      <c r="B7" s="982"/>
      <c r="C7" s="982"/>
      <c r="D7" s="982"/>
      <c r="E7" s="982"/>
      <c r="F7" s="983"/>
      <c r="G7" s="982"/>
      <c r="H7" s="982"/>
      <c r="I7" s="982"/>
      <c r="K7" s="1260" t="s">
        <v>1125</v>
      </c>
      <c r="L7" s="1260"/>
      <c r="M7" s="1260"/>
      <c r="N7" s="1260"/>
      <c r="O7" s="1260"/>
    </row>
    <row r="8" spans="1:15">
      <c r="A8" s="980" t="s">
        <v>1126</v>
      </c>
      <c r="B8" s="977">
        <v>14700</v>
      </c>
      <c r="C8" s="977">
        <v>7970</v>
      </c>
      <c r="D8" s="977">
        <v>0</v>
      </c>
      <c r="E8" s="977">
        <v>22670</v>
      </c>
      <c r="F8" s="976">
        <v>7830</v>
      </c>
      <c r="G8" s="977">
        <v>1860</v>
      </c>
      <c r="H8" s="977">
        <v>0</v>
      </c>
      <c r="I8" s="977">
        <v>9680</v>
      </c>
      <c r="K8" s="984" t="s">
        <v>1127</v>
      </c>
      <c r="L8" s="985">
        <v>0.97</v>
      </c>
      <c r="M8" s="975" t="s">
        <v>1120</v>
      </c>
      <c r="N8" s="975" t="s">
        <v>1128</v>
      </c>
      <c r="O8" s="975" t="s">
        <v>1120</v>
      </c>
    </row>
    <row r="9" spans="1:15">
      <c r="A9" s="980" t="s">
        <v>1129</v>
      </c>
      <c r="B9" s="977">
        <v>11960</v>
      </c>
      <c r="C9" s="977">
        <v>8130</v>
      </c>
      <c r="D9" s="977">
        <v>70</v>
      </c>
      <c r="E9" s="977">
        <v>20170</v>
      </c>
      <c r="F9" s="976">
        <v>4380</v>
      </c>
      <c r="G9" s="977">
        <v>2120</v>
      </c>
      <c r="H9" s="977">
        <v>60</v>
      </c>
      <c r="I9" s="977">
        <v>6560</v>
      </c>
      <c r="K9" s="984" t="s">
        <v>1130</v>
      </c>
      <c r="L9" s="985">
        <v>0.84</v>
      </c>
      <c r="M9" s="975" t="s">
        <v>1069</v>
      </c>
      <c r="N9" s="975" t="s">
        <v>1131</v>
      </c>
      <c r="O9" s="975" t="s">
        <v>1122</v>
      </c>
    </row>
    <row r="10" spans="1:15">
      <c r="A10" s="980" t="s">
        <v>1132</v>
      </c>
      <c r="B10" s="977">
        <v>6400</v>
      </c>
      <c r="C10" s="977">
        <v>8440</v>
      </c>
      <c r="D10" s="977">
        <v>420</v>
      </c>
      <c r="E10" s="977">
        <v>15270</v>
      </c>
      <c r="F10" s="976">
        <v>870</v>
      </c>
      <c r="G10" s="977">
        <v>1480</v>
      </c>
      <c r="H10" s="977">
        <v>520</v>
      </c>
      <c r="I10" s="977">
        <v>2880</v>
      </c>
      <c r="K10" s="984" t="s">
        <v>1133</v>
      </c>
      <c r="L10" s="985">
        <v>0.53</v>
      </c>
      <c r="M10" s="975" t="s">
        <v>1052</v>
      </c>
      <c r="N10" s="975" t="s">
        <v>1118</v>
      </c>
      <c r="O10" s="975" t="s">
        <v>990</v>
      </c>
    </row>
    <row r="11" spans="1:15">
      <c r="A11" s="980" t="s">
        <v>1134</v>
      </c>
      <c r="B11" s="977">
        <v>4860</v>
      </c>
      <c r="C11" s="977">
        <v>6000</v>
      </c>
      <c r="D11" s="977">
        <v>2050</v>
      </c>
      <c r="E11" s="977">
        <v>12910</v>
      </c>
      <c r="F11" s="976">
        <v>390</v>
      </c>
      <c r="G11" s="977">
        <v>950</v>
      </c>
      <c r="H11" s="977">
        <v>1130</v>
      </c>
      <c r="I11" s="977">
        <v>2470</v>
      </c>
      <c r="K11" s="984" t="s">
        <v>1135</v>
      </c>
      <c r="L11" s="985">
        <v>0.44</v>
      </c>
      <c r="M11" s="975" t="s">
        <v>983</v>
      </c>
      <c r="N11" s="975" t="s">
        <v>1136</v>
      </c>
      <c r="O11" s="975" t="s">
        <v>983</v>
      </c>
    </row>
    <row r="12" spans="1:15">
      <c r="A12" s="986" t="s">
        <v>1137</v>
      </c>
      <c r="B12" s="987">
        <v>2680</v>
      </c>
      <c r="C12" s="987">
        <v>2920</v>
      </c>
      <c r="D12" s="987">
        <v>5800</v>
      </c>
      <c r="E12" s="987">
        <v>11400</v>
      </c>
      <c r="F12" s="988">
        <v>390</v>
      </c>
      <c r="G12" s="987">
        <v>230</v>
      </c>
      <c r="H12" s="987">
        <v>1810</v>
      </c>
      <c r="I12" s="987">
        <v>2440</v>
      </c>
      <c r="K12" s="989" t="s">
        <v>1138</v>
      </c>
      <c r="L12" s="990">
        <v>0.41</v>
      </c>
      <c r="M12" s="991" t="s">
        <v>1139</v>
      </c>
      <c r="N12" s="991" t="s">
        <v>1140</v>
      </c>
      <c r="O12" s="991" t="s">
        <v>1141</v>
      </c>
    </row>
    <row r="14" spans="1:15" ht="27.75" customHeight="1">
      <c r="A14" s="1241" t="s">
        <v>1142</v>
      </c>
      <c r="B14" s="1241"/>
      <c r="C14" s="1241"/>
      <c r="D14" s="1241"/>
      <c r="E14" s="1241"/>
      <c r="F14" s="1241"/>
      <c r="G14" s="1241"/>
      <c r="H14" s="1241"/>
      <c r="I14" s="1241"/>
    </row>
    <row r="15" spans="1:15">
      <c r="A15" s="906"/>
    </row>
    <row r="16" spans="1:15">
      <c r="A16" s="1241" t="s">
        <v>1143</v>
      </c>
      <c r="B16" s="1241"/>
      <c r="C16" s="1241"/>
      <c r="D16" s="1241"/>
      <c r="E16" s="1241"/>
      <c r="F16" s="1241"/>
      <c r="G16" s="1241"/>
      <c r="H16" s="1241"/>
      <c r="I16" s="1241"/>
    </row>
    <row r="17" spans="1:7">
      <c r="A17" s="906"/>
      <c r="G17" s="992"/>
    </row>
    <row r="18" spans="1:7">
      <c r="A18" s="60" t="s">
        <v>973</v>
      </c>
    </row>
    <row r="19" spans="1:7">
      <c r="A19" s="906"/>
    </row>
    <row r="21" spans="1:7">
      <c r="A21" s="906"/>
    </row>
  </sheetData>
  <mergeCells count="8">
    <mergeCell ref="L2:M2"/>
    <mergeCell ref="N2:O2"/>
    <mergeCell ref="K7:O7"/>
    <mergeCell ref="A14:I14"/>
    <mergeCell ref="A16:I16"/>
    <mergeCell ref="A1:I1"/>
    <mergeCell ref="B2:E2"/>
    <mergeCell ref="F2:I2"/>
  </mergeCells>
  <pageMargins left="0.75" right="0.75" top="1" bottom="1" header="0.5" footer="0.5"/>
  <pageSetup orientation="portrait" horizontalDpi="4294967292" verticalDpi="429496729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A81B-EA1A-4349-9980-F147EAE75D18}">
  <sheetPr>
    <tabColor rgb="FFC00000"/>
  </sheetPr>
  <dimension ref="A1:U362"/>
  <sheetViews>
    <sheetView workbookViewId="0">
      <selection activeCell="M15" sqref="M15"/>
    </sheetView>
  </sheetViews>
  <sheetFormatPr defaultRowHeight="12.75"/>
  <cols>
    <col min="1" max="1" width="26.5703125" style="63" customWidth="1"/>
    <col min="2" max="2" width="12.85546875" style="63" customWidth="1"/>
    <col min="3" max="3" width="20.5703125" style="63" customWidth="1"/>
    <col min="4" max="4" width="14.7109375" style="63" customWidth="1"/>
    <col min="5" max="5" width="13.140625" style="63" customWidth="1"/>
    <col min="6" max="6" width="13.7109375" style="63" customWidth="1"/>
    <col min="7" max="7" width="10.7109375" style="63" customWidth="1"/>
    <col min="8" max="21" width="8.85546875" style="63" customWidth="1"/>
    <col min="22" max="256" width="9.140625" style="63"/>
    <col min="257" max="257" width="26.5703125" style="63" customWidth="1"/>
    <col min="258" max="258" width="12.85546875" style="63" customWidth="1"/>
    <col min="259" max="259" width="20.5703125" style="63" customWidth="1"/>
    <col min="260" max="260" width="14.7109375" style="63" customWidth="1"/>
    <col min="261" max="261" width="13.140625" style="63" customWidth="1"/>
    <col min="262" max="262" width="13.7109375" style="63" customWidth="1"/>
    <col min="263" max="263" width="10.7109375" style="63" customWidth="1"/>
    <col min="264" max="277" width="8.85546875" style="63" customWidth="1"/>
    <col min="278" max="512" width="9.140625" style="63"/>
    <col min="513" max="513" width="26.5703125" style="63" customWidth="1"/>
    <col min="514" max="514" width="12.85546875" style="63" customWidth="1"/>
    <col min="515" max="515" width="20.5703125" style="63" customWidth="1"/>
    <col min="516" max="516" width="14.7109375" style="63" customWidth="1"/>
    <col min="517" max="517" width="13.140625" style="63" customWidth="1"/>
    <col min="518" max="518" width="13.7109375" style="63" customWidth="1"/>
    <col min="519" max="519" width="10.7109375" style="63" customWidth="1"/>
    <col min="520" max="533" width="8.85546875" style="63" customWidth="1"/>
    <col min="534" max="768" width="9.140625" style="63"/>
    <col min="769" max="769" width="26.5703125" style="63" customWidth="1"/>
    <col min="770" max="770" width="12.85546875" style="63" customWidth="1"/>
    <col min="771" max="771" width="20.5703125" style="63" customWidth="1"/>
    <col min="772" max="772" width="14.7109375" style="63" customWidth="1"/>
    <col min="773" max="773" width="13.140625" style="63" customWidth="1"/>
    <col min="774" max="774" width="13.7109375" style="63" customWidth="1"/>
    <col min="775" max="775" width="10.7109375" style="63" customWidth="1"/>
    <col min="776" max="789" width="8.85546875" style="63" customWidth="1"/>
    <col min="790" max="1024" width="9.140625" style="63"/>
    <col min="1025" max="1025" width="26.5703125" style="63" customWidth="1"/>
    <col min="1026" max="1026" width="12.85546875" style="63" customWidth="1"/>
    <col min="1027" max="1027" width="20.5703125" style="63" customWidth="1"/>
    <col min="1028" max="1028" width="14.7109375" style="63" customWidth="1"/>
    <col min="1029" max="1029" width="13.140625" style="63" customWidth="1"/>
    <col min="1030" max="1030" width="13.7109375" style="63" customWidth="1"/>
    <col min="1031" max="1031" width="10.7109375" style="63" customWidth="1"/>
    <col min="1032" max="1045" width="8.85546875" style="63" customWidth="1"/>
    <col min="1046" max="1280" width="9.140625" style="63"/>
    <col min="1281" max="1281" width="26.5703125" style="63" customWidth="1"/>
    <col min="1282" max="1282" width="12.85546875" style="63" customWidth="1"/>
    <col min="1283" max="1283" width="20.5703125" style="63" customWidth="1"/>
    <col min="1284" max="1284" width="14.7109375" style="63" customWidth="1"/>
    <col min="1285" max="1285" width="13.140625" style="63" customWidth="1"/>
    <col min="1286" max="1286" width="13.7109375" style="63" customWidth="1"/>
    <col min="1287" max="1287" width="10.7109375" style="63" customWidth="1"/>
    <col min="1288" max="1301" width="8.85546875" style="63" customWidth="1"/>
    <col min="1302" max="1536" width="9.140625" style="63"/>
    <col min="1537" max="1537" width="26.5703125" style="63" customWidth="1"/>
    <col min="1538" max="1538" width="12.85546875" style="63" customWidth="1"/>
    <col min="1539" max="1539" width="20.5703125" style="63" customWidth="1"/>
    <col min="1540" max="1540" width="14.7109375" style="63" customWidth="1"/>
    <col min="1541" max="1541" width="13.140625" style="63" customWidth="1"/>
    <col min="1542" max="1542" width="13.7109375" style="63" customWidth="1"/>
    <col min="1543" max="1543" width="10.7109375" style="63" customWidth="1"/>
    <col min="1544" max="1557" width="8.85546875" style="63" customWidth="1"/>
    <col min="1558" max="1792" width="9.140625" style="63"/>
    <col min="1793" max="1793" width="26.5703125" style="63" customWidth="1"/>
    <col min="1794" max="1794" width="12.85546875" style="63" customWidth="1"/>
    <col min="1795" max="1795" width="20.5703125" style="63" customWidth="1"/>
    <col min="1796" max="1796" width="14.7109375" style="63" customWidth="1"/>
    <col min="1797" max="1797" width="13.140625" style="63" customWidth="1"/>
    <col min="1798" max="1798" width="13.7109375" style="63" customWidth="1"/>
    <col min="1799" max="1799" width="10.7109375" style="63" customWidth="1"/>
    <col min="1800" max="1813" width="8.85546875" style="63" customWidth="1"/>
    <col min="1814" max="2048" width="9.140625" style="63"/>
    <col min="2049" max="2049" width="26.5703125" style="63" customWidth="1"/>
    <col min="2050" max="2050" width="12.85546875" style="63" customWidth="1"/>
    <col min="2051" max="2051" width="20.5703125" style="63" customWidth="1"/>
    <col min="2052" max="2052" width="14.7109375" style="63" customWidth="1"/>
    <col min="2053" max="2053" width="13.140625" style="63" customWidth="1"/>
    <col min="2054" max="2054" width="13.7109375" style="63" customWidth="1"/>
    <col min="2055" max="2055" width="10.7109375" style="63" customWidth="1"/>
    <col min="2056" max="2069" width="8.85546875" style="63" customWidth="1"/>
    <col min="2070" max="2304" width="9.140625" style="63"/>
    <col min="2305" max="2305" width="26.5703125" style="63" customWidth="1"/>
    <col min="2306" max="2306" width="12.85546875" style="63" customWidth="1"/>
    <col min="2307" max="2307" width="20.5703125" style="63" customWidth="1"/>
    <col min="2308" max="2308" width="14.7109375" style="63" customWidth="1"/>
    <col min="2309" max="2309" width="13.140625" style="63" customWidth="1"/>
    <col min="2310" max="2310" width="13.7109375" style="63" customWidth="1"/>
    <col min="2311" max="2311" width="10.7109375" style="63" customWidth="1"/>
    <col min="2312" max="2325" width="8.85546875" style="63" customWidth="1"/>
    <col min="2326" max="2560" width="9.140625" style="63"/>
    <col min="2561" max="2561" width="26.5703125" style="63" customWidth="1"/>
    <col min="2562" max="2562" width="12.85546875" style="63" customWidth="1"/>
    <col min="2563" max="2563" width="20.5703125" style="63" customWidth="1"/>
    <col min="2564" max="2564" width="14.7109375" style="63" customWidth="1"/>
    <col min="2565" max="2565" width="13.140625" style="63" customWidth="1"/>
    <col min="2566" max="2566" width="13.7109375" style="63" customWidth="1"/>
    <col min="2567" max="2567" width="10.7109375" style="63" customWidth="1"/>
    <col min="2568" max="2581" width="8.85546875" style="63" customWidth="1"/>
    <col min="2582" max="2816" width="9.140625" style="63"/>
    <col min="2817" max="2817" width="26.5703125" style="63" customWidth="1"/>
    <col min="2818" max="2818" width="12.85546875" style="63" customWidth="1"/>
    <col min="2819" max="2819" width="20.5703125" style="63" customWidth="1"/>
    <col min="2820" max="2820" width="14.7109375" style="63" customWidth="1"/>
    <col min="2821" max="2821" width="13.140625" style="63" customWidth="1"/>
    <col min="2822" max="2822" width="13.7109375" style="63" customWidth="1"/>
    <col min="2823" max="2823" width="10.7109375" style="63" customWidth="1"/>
    <col min="2824" max="2837" width="8.85546875" style="63" customWidth="1"/>
    <col min="2838" max="3072" width="9.140625" style="63"/>
    <col min="3073" max="3073" width="26.5703125" style="63" customWidth="1"/>
    <col min="3074" max="3074" width="12.85546875" style="63" customWidth="1"/>
    <col min="3075" max="3075" width="20.5703125" style="63" customWidth="1"/>
    <col min="3076" max="3076" width="14.7109375" style="63" customWidth="1"/>
    <col min="3077" max="3077" width="13.140625" style="63" customWidth="1"/>
    <col min="3078" max="3078" width="13.7109375" style="63" customWidth="1"/>
    <col min="3079" max="3079" width="10.7109375" style="63" customWidth="1"/>
    <col min="3080" max="3093" width="8.85546875" style="63" customWidth="1"/>
    <col min="3094" max="3328" width="9.140625" style="63"/>
    <col min="3329" max="3329" width="26.5703125" style="63" customWidth="1"/>
    <col min="3330" max="3330" width="12.85546875" style="63" customWidth="1"/>
    <col min="3331" max="3331" width="20.5703125" style="63" customWidth="1"/>
    <col min="3332" max="3332" width="14.7109375" style="63" customWidth="1"/>
    <col min="3333" max="3333" width="13.140625" style="63" customWidth="1"/>
    <col min="3334" max="3334" width="13.7109375" style="63" customWidth="1"/>
    <col min="3335" max="3335" width="10.7109375" style="63" customWidth="1"/>
    <col min="3336" max="3349" width="8.85546875" style="63" customWidth="1"/>
    <col min="3350" max="3584" width="9.140625" style="63"/>
    <col min="3585" max="3585" width="26.5703125" style="63" customWidth="1"/>
    <col min="3586" max="3586" width="12.85546875" style="63" customWidth="1"/>
    <col min="3587" max="3587" width="20.5703125" style="63" customWidth="1"/>
    <col min="3588" max="3588" width="14.7109375" style="63" customWidth="1"/>
    <col min="3589" max="3589" width="13.140625" style="63" customWidth="1"/>
    <col min="3590" max="3590" width="13.7109375" style="63" customWidth="1"/>
    <col min="3591" max="3591" width="10.7109375" style="63" customWidth="1"/>
    <col min="3592" max="3605" width="8.85546875" style="63" customWidth="1"/>
    <col min="3606" max="3840" width="9.140625" style="63"/>
    <col min="3841" max="3841" width="26.5703125" style="63" customWidth="1"/>
    <col min="3842" max="3842" width="12.85546875" style="63" customWidth="1"/>
    <col min="3843" max="3843" width="20.5703125" style="63" customWidth="1"/>
    <col min="3844" max="3844" width="14.7109375" style="63" customWidth="1"/>
    <col min="3845" max="3845" width="13.140625" style="63" customWidth="1"/>
    <col min="3846" max="3846" width="13.7109375" style="63" customWidth="1"/>
    <col min="3847" max="3847" width="10.7109375" style="63" customWidth="1"/>
    <col min="3848" max="3861" width="8.85546875" style="63" customWidth="1"/>
    <col min="3862" max="4096" width="9.140625" style="63"/>
    <col min="4097" max="4097" width="26.5703125" style="63" customWidth="1"/>
    <col min="4098" max="4098" width="12.85546875" style="63" customWidth="1"/>
    <col min="4099" max="4099" width="20.5703125" style="63" customWidth="1"/>
    <col min="4100" max="4100" width="14.7109375" style="63" customWidth="1"/>
    <col min="4101" max="4101" width="13.140625" style="63" customWidth="1"/>
    <col min="4102" max="4102" width="13.7109375" style="63" customWidth="1"/>
    <col min="4103" max="4103" width="10.7109375" style="63" customWidth="1"/>
    <col min="4104" max="4117" width="8.85546875" style="63" customWidth="1"/>
    <col min="4118" max="4352" width="9.140625" style="63"/>
    <col min="4353" max="4353" width="26.5703125" style="63" customWidth="1"/>
    <col min="4354" max="4354" width="12.85546875" style="63" customWidth="1"/>
    <col min="4355" max="4355" width="20.5703125" style="63" customWidth="1"/>
    <col min="4356" max="4356" width="14.7109375" style="63" customWidth="1"/>
    <col min="4357" max="4357" width="13.140625" style="63" customWidth="1"/>
    <col min="4358" max="4358" width="13.7109375" style="63" customWidth="1"/>
    <col min="4359" max="4359" width="10.7109375" style="63" customWidth="1"/>
    <col min="4360" max="4373" width="8.85546875" style="63" customWidth="1"/>
    <col min="4374" max="4608" width="9.140625" style="63"/>
    <col min="4609" max="4609" width="26.5703125" style="63" customWidth="1"/>
    <col min="4610" max="4610" width="12.85546875" style="63" customWidth="1"/>
    <col min="4611" max="4611" width="20.5703125" style="63" customWidth="1"/>
    <col min="4612" max="4612" width="14.7109375" style="63" customWidth="1"/>
    <col min="4613" max="4613" width="13.140625" style="63" customWidth="1"/>
    <col min="4614" max="4614" width="13.7109375" style="63" customWidth="1"/>
    <col min="4615" max="4615" width="10.7109375" style="63" customWidth="1"/>
    <col min="4616" max="4629" width="8.85546875" style="63" customWidth="1"/>
    <col min="4630" max="4864" width="9.140625" style="63"/>
    <col min="4865" max="4865" width="26.5703125" style="63" customWidth="1"/>
    <col min="4866" max="4866" width="12.85546875" style="63" customWidth="1"/>
    <col min="4867" max="4867" width="20.5703125" style="63" customWidth="1"/>
    <col min="4868" max="4868" width="14.7109375" style="63" customWidth="1"/>
    <col min="4869" max="4869" width="13.140625" style="63" customWidth="1"/>
    <col min="4870" max="4870" width="13.7109375" style="63" customWidth="1"/>
    <col min="4871" max="4871" width="10.7109375" style="63" customWidth="1"/>
    <col min="4872" max="4885" width="8.85546875" style="63" customWidth="1"/>
    <col min="4886" max="5120" width="9.140625" style="63"/>
    <col min="5121" max="5121" width="26.5703125" style="63" customWidth="1"/>
    <col min="5122" max="5122" width="12.85546875" style="63" customWidth="1"/>
    <col min="5123" max="5123" width="20.5703125" style="63" customWidth="1"/>
    <col min="5124" max="5124" width="14.7109375" style="63" customWidth="1"/>
    <col min="5125" max="5125" width="13.140625" style="63" customWidth="1"/>
    <col min="5126" max="5126" width="13.7109375" style="63" customWidth="1"/>
    <col min="5127" max="5127" width="10.7109375" style="63" customWidth="1"/>
    <col min="5128" max="5141" width="8.85546875" style="63" customWidth="1"/>
    <col min="5142" max="5376" width="9.140625" style="63"/>
    <col min="5377" max="5377" width="26.5703125" style="63" customWidth="1"/>
    <col min="5378" max="5378" width="12.85546875" style="63" customWidth="1"/>
    <col min="5379" max="5379" width="20.5703125" style="63" customWidth="1"/>
    <col min="5380" max="5380" width="14.7109375" style="63" customWidth="1"/>
    <col min="5381" max="5381" width="13.140625" style="63" customWidth="1"/>
    <col min="5382" max="5382" width="13.7109375" style="63" customWidth="1"/>
    <col min="5383" max="5383" width="10.7109375" style="63" customWidth="1"/>
    <col min="5384" max="5397" width="8.85546875" style="63" customWidth="1"/>
    <col min="5398" max="5632" width="9.140625" style="63"/>
    <col min="5633" max="5633" width="26.5703125" style="63" customWidth="1"/>
    <col min="5634" max="5634" width="12.85546875" style="63" customWidth="1"/>
    <col min="5635" max="5635" width="20.5703125" style="63" customWidth="1"/>
    <col min="5636" max="5636" width="14.7109375" style="63" customWidth="1"/>
    <col min="5637" max="5637" width="13.140625" style="63" customWidth="1"/>
    <col min="5638" max="5638" width="13.7109375" style="63" customWidth="1"/>
    <col min="5639" max="5639" width="10.7109375" style="63" customWidth="1"/>
    <col min="5640" max="5653" width="8.85546875" style="63" customWidth="1"/>
    <col min="5654" max="5888" width="9.140625" style="63"/>
    <col min="5889" max="5889" width="26.5703125" style="63" customWidth="1"/>
    <col min="5890" max="5890" width="12.85546875" style="63" customWidth="1"/>
    <col min="5891" max="5891" width="20.5703125" style="63" customWidth="1"/>
    <col min="5892" max="5892" width="14.7109375" style="63" customWidth="1"/>
    <col min="5893" max="5893" width="13.140625" style="63" customWidth="1"/>
    <col min="5894" max="5894" width="13.7109375" style="63" customWidth="1"/>
    <col min="5895" max="5895" width="10.7109375" style="63" customWidth="1"/>
    <col min="5896" max="5909" width="8.85546875" style="63" customWidth="1"/>
    <col min="5910" max="6144" width="9.140625" style="63"/>
    <col min="6145" max="6145" width="26.5703125" style="63" customWidth="1"/>
    <col min="6146" max="6146" width="12.85546875" style="63" customWidth="1"/>
    <col min="6147" max="6147" width="20.5703125" style="63" customWidth="1"/>
    <col min="6148" max="6148" width="14.7109375" style="63" customWidth="1"/>
    <col min="6149" max="6149" width="13.140625" style="63" customWidth="1"/>
    <col min="6150" max="6150" width="13.7109375" style="63" customWidth="1"/>
    <col min="6151" max="6151" width="10.7109375" style="63" customWidth="1"/>
    <col min="6152" max="6165" width="8.85546875" style="63" customWidth="1"/>
    <col min="6166" max="6400" width="9.140625" style="63"/>
    <col min="6401" max="6401" width="26.5703125" style="63" customWidth="1"/>
    <col min="6402" max="6402" width="12.85546875" style="63" customWidth="1"/>
    <col min="6403" max="6403" width="20.5703125" style="63" customWidth="1"/>
    <col min="6404" max="6404" width="14.7109375" style="63" customWidth="1"/>
    <col min="6405" max="6405" width="13.140625" style="63" customWidth="1"/>
    <col min="6406" max="6406" width="13.7109375" style="63" customWidth="1"/>
    <col min="6407" max="6407" width="10.7109375" style="63" customWidth="1"/>
    <col min="6408" max="6421" width="8.85546875" style="63" customWidth="1"/>
    <col min="6422" max="6656" width="9.140625" style="63"/>
    <col min="6657" max="6657" width="26.5703125" style="63" customWidth="1"/>
    <col min="6658" max="6658" width="12.85546875" style="63" customWidth="1"/>
    <col min="6659" max="6659" width="20.5703125" style="63" customWidth="1"/>
    <col min="6660" max="6660" width="14.7109375" style="63" customWidth="1"/>
    <col min="6661" max="6661" width="13.140625" style="63" customWidth="1"/>
    <col min="6662" max="6662" width="13.7109375" style="63" customWidth="1"/>
    <col min="6663" max="6663" width="10.7109375" style="63" customWidth="1"/>
    <col min="6664" max="6677" width="8.85546875" style="63" customWidth="1"/>
    <col min="6678" max="6912" width="9.140625" style="63"/>
    <col min="6913" max="6913" width="26.5703125" style="63" customWidth="1"/>
    <col min="6914" max="6914" width="12.85546875" style="63" customWidth="1"/>
    <col min="6915" max="6915" width="20.5703125" style="63" customWidth="1"/>
    <col min="6916" max="6916" width="14.7109375" style="63" customWidth="1"/>
    <col min="6917" max="6917" width="13.140625" style="63" customWidth="1"/>
    <col min="6918" max="6918" width="13.7109375" style="63" customWidth="1"/>
    <col min="6919" max="6919" width="10.7109375" style="63" customWidth="1"/>
    <col min="6920" max="6933" width="8.85546875" style="63" customWidth="1"/>
    <col min="6934" max="7168" width="9.140625" style="63"/>
    <col min="7169" max="7169" width="26.5703125" style="63" customWidth="1"/>
    <col min="7170" max="7170" width="12.85546875" style="63" customWidth="1"/>
    <col min="7171" max="7171" width="20.5703125" style="63" customWidth="1"/>
    <col min="7172" max="7172" width="14.7109375" style="63" customWidth="1"/>
    <col min="7173" max="7173" width="13.140625" style="63" customWidth="1"/>
    <col min="7174" max="7174" width="13.7109375" style="63" customWidth="1"/>
    <col min="7175" max="7175" width="10.7109375" style="63" customWidth="1"/>
    <col min="7176" max="7189" width="8.85546875" style="63" customWidth="1"/>
    <col min="7190" max="7424" width="9.140625" style="63"/>
    <col min="7425" max="7425" width="26.5703125" style="63" customWidth="1"/>
    <col min="7426" max="7426" width="12.85546875" style="63" customWidth="1"/>
    <col min="7427" max="7427" width="20.5703125" style="63" customWidth="1"/>
    <col min="7428" max="7428" width="14.7109375" style="63" customWidth="1"/>
    <col min="7429" max="7429" width="13.140625" style="63" customWidth="1"/>
    <col min="7430" max="7430" width="13.7109375" style="63" customWidth="1"/>
    <col min="7431" max="7431" width="10.7109375" style="63" customWidth="1"/>
    <col min="7432" max="7445" width="8.85546875" style="63" customWidth="1"/>
    <col min="7446" max="7680" width="9.140625" style="63"/>
    <col min="7681" max="7681" width="26.5703125" style="63" customWidth="1"/>
    <col min="7682" max="7682" width="12.85546875" style="63" customWidth="1"/>
    <col min="7683" max="7683" width="20.5703125" style="63" customWidth="1"/>
    <col min="7684" max="7684" width="14.7109375" style="63" customWidth="1"/>
    <col min="7685" max="7685" width="13.140625" style="63" customWidth="1"/>
    <col min="7686" max="7686" width="13.7109375" style="63" customWidth="1"/>
    <col min="7687" max="7687" width="10.7109375" style="63" customWidth="1"/>
    <col min="7688" max="7701" width="8.85546875" style="63" customWidth="1"/>
    <col min="7702" max="7936" width="9.140625" style="63"/>
    <col min="7937" max="7937" width="26.5703125" style="63" customWidth="1"/>
    <col min="7938" max="7938" width="12.85546875" style="63" customWidth="1"/>
    <col min="7939" max="7939" width="20.5703125" style="63" customWidth="1"/>
    <col min="7940" max="7940" width="14.7109375" style="63" customWidth="1"/>
    <col min="7941" max="7941" width="13.140625" style="63" customWidth="1"/>
    <col min="7942" max="7942" width="13.7109375" style="63" customWidth="1"/>
    <col min="7943" max="7943" width="10.7109375" style="63" customWidth="1"/>
    <col min="7944" max="7957" width="8.85546875" style="63" customWidth="1"/>
    <col min="7958" max="8192" width="9.140625" style="63"/>
    <col min="8193" max="8193" width="26.5703125" style="63" customWidth="1"/>
    <col min="8194" max="8194" width="12.85546875" style="63" customWidth="1"/>
    <col min="8195" max="8195" width="20.5703125" style="63" customWidth="1"/>
    <col min="8196" max="8196" width="14.7109375" style="63" customWidth="1"/>
    <col min="8197" max="8197" width="13.140625" style="63" customWidth="1"/>
    <col min="8198" max="8198" width="13.7109375" style="63" customWidth="1"/>
    <col min="8199" max="8199" width="10.7109375" style="63" customWidth="1"/>
    <col min="8200" max="8213" width="8.85546875" style="63" customWidth="1"/>
    <col min="8214" max="8448" width="9.140625" style="63"/>
    <col min="8449" max="8449" width="26.5703125" style="63" customWidth="1"/>
    <col min="8450" max="8450" width="12.85546875" style="63" customWidth="1"/>
    <col min="8451" max="8451" width="20.5703125" style="63" customWidth="1"/>
    <col min="8452" max="8452" width="14.7109375" style="63" customWidth="1"/>
    <col min="8453" max="8453" width="13.140625" style="63" customWidth="1"/>
    <col min="8454" max="8454" width="13.7109375" style="63" customWidth="1"/>
    <col min="8455" max="8455" width="10.7109375" style="63" customWidth="1"/>
    <col min="8456" max="8469" width="8.85546875" style="63" customWidth="1"/>
    <col min="8470" max="8704" width="9.140625" style="63"/>
    <col min="8705" max="8705" width="26.5703125" style="63" customWidth="1"/>
    <col min="8706" max="8706" width="12.85546875" style="63" customWidth="1"/>
    <col min="8707" max="8707" width="20.5703125" style="63" customWidth="1"/>
    <col min="8708" max="8708" width="14.7109375" style="63" customWidth="1"/>
    <col min="8709" max="8709" width="13.140625" style="63" customWidth="1"/>
    <col min="8710" max="8710" width="13.7109375" style="63" customWidth="1"/>
    <col min="8711" max="8711" width="10.7109375" style="63" customWidth="1"/>
    <col min="8712" max="8725" width="8.85546875" style="63" customWidth="1"/>
    <col min="8726" max="8960" width="9.140625" style="63"/>
    <col min="8961" max="8961" width="26.5703125" style="63" customWidth="1"/>
    <col min="8962" max="8962" width="12.85546875" style="63" customWidth="1"/>
    <col min="8963" max="8963" width="20.5703125" style="63" customWidth="1"/>
    <col min="8964" max="8964" width="14.7109375" style="63" customWidth="1"/>
    <col min="8965" max="8965" width="13.140625" style="63" customWidth="1"/>
    <col min="8966" max="8966" width="13.7109375" style="63" customWidth="1"/>
    <col min="8967" max="8967" width="10.7109375" style="63" customWidth="1"/>
    <col min="8968" max="8981" width="8.85546875" style="63" customWidth="1"/>
    <col min="8982" max="9216" width="9.140625" style="63"/>
    <col min="9217" max="9217" width="26.5703125" style="63" customWidth="1"/>
    <col min="9218" max="9218" width="12.85546875" style="63" customWidth="1"/>
    <col min="9219" max="9219" width="20.5703125" style="63" customWidth="1"/>
    <col min="9220" max="9220" width="14.7109375" style="63" customWidth="1"/>
    <col min="9221" max="9221" width="13.140625" style="63" customWidth="1"/>
    <col min="9222" max="9222" width="13.7109375" style="63" customWidth="1"/>
    <col min="9223" max="9223" width="10.7109375" style="63" customWidth="1"/>
    <col min="9224" max="9237" width="8.85546875" style="63" customWidth="1"/>
    <col min="9238" max="9472" width="9.140625" style="63"/>
    <col min="9473" max="9473" width="26.5703125" style="63" customWidth="1"/>
    <col min="9474" max="9474" width="12.85546875" style="63" customWidth="1"/>
    <col min="9475" max="9475" width="20.5703125" style="63" customWidth="1"/>
    <col min="9476" max="9476" width="14.7109375" style="63" customWidth="1"/>
    <col min="9477" max="9477" width="13.140625" style="63" customWidth="1"/>
    <col min="9478" max="9478" width="13.7109375" style="63" customWidth="1"/>
    <col min="9479" max="9479" width="10.7109375" style="63" customWidth="1"/>
    <col min="9480" max="9493" width="8.85546875" style="63" customWidth="1"/>
    <col min="9494" max="9728" width="9.140625" style="63"/>
    <col min="9729" max="9729" width="26.5703125" style="63" customWidth="1"/>
    <col min="9730" max="9730" width="12.85546875" style="63" customWidth="1"/>
    <col min="9731" max="9731" width="20.5703125" style="63" customWidth="1"/>
    <col min="9732" max="9732" width="14.7109375" style="63" customWidth="1"/>
    <col min="9733" max="9733" width="13.140625" style="63" customWidth="1"/>
    <col min="9734" max="9734" width="13.7109375" style="63" customWidth="1"/>
    <col min="9735" max="9735" width="10.7109375" style="63" customWidth="1"/>
    <col min="9736" max="9749" width="8.85546875" style="63" customWidth="1"/>
    <col min="9750" max="9984" width="9.140625" style="63"/>
    <col min="9985" max="9985" width="26.5703125" style="63" customWidth="1"/>
    <col min="9986" max="9986" width="12.85546875" style="63" customWidth="1"/>
    <col min="9987" max="9987" width="20.5703125" style="63" customWidth="1"/>
    <col min="9988" max="9988" width="14.7109375" style="63" customWidth="1"/>
    <col min="9989" max="9989" width="13.140625" style="63" customWidth="1"/>
    <col min="9990" max="9990" width="13.7109375" style="63" customWidth="1"/>
    <col min="9991" max="9991" width="10.7109375" style="63" customWidth="1"/>
    <col min="9992" max="10005" width="8.85546875" style="63" customWidth="1"/>
    <col min="10006" max="10240" width="9.140625" style="63"/>
    <col min="10241" max="10241" width="26.5703125" style="63" customWidth="1"/>
    <col min="10242" max="10242" width="12.85546875" style="63" customWidth="1"/>
    <col min="10243" max="10243" width="20.5703125" style="63" customWidth="1"/>
    <col min="10244" max="10244" width="14.7109375" style="63" customWidth="1"/>
    <col min="10245" max="10245" width="13.140625" style="63" customWidth="1"/>
    <col min="10246" max="10246" width="13.7109375" style="63" customWidth="1"/>
    <col min="10247" max="10247" width="10.7109375" style="63" customWidth="1"/>
    <col min="10248" max="10261" width="8.85546875" style="63" customWidth="1"/>
    <col min="10262" max="10496" width="9.140625" style="63"/>
    <col min="10497" max="10497" width="26.5703125" style="63" customWidth="1"/>
    <col min="10498" max="10498" width="12.85546875" style="63" customWidth="1"/>
    <col min="10499" max="10499" width="20.5703125" style="63" customWidth="1"/>
    <col min="10500" max="10500" width="14.7109375" style="63" customWidth="1"/>
    <col min="10501" max="10501" width="13.140625" style="63" customWidth="1"/>
    <col min="10502" max="10502" width="13.7109375" style="63" customWidth="1"/>
    <col min="10503" max="10503" width="10.7109375" style="63" customWidth="1"/>
    <col min="10504" max="10517" width="8.85546875" style="63" customWidth="1"/>
    <col min="10518" max="10752" width="9.140625" style="63"/>
    <col min="10753" max="10753" width="26.5703125" style="63" customWidth="1"/>
    <col min="10754" max="10754" width="12.85546875" style="63" customWidth="1"/>
    <col min="10755" max="10755" width="20.5703125" style="63" customWidth="1"/>
    <col min="10756" max="10756" width="14.7109375" style="63" customWidth="1"/>
    <col min="10757" max="10757" width="13.140625" style="63" customWidth="1"/>
    <col min="10758" max="10758" width="13.7109375" style="63" customWidth="1"/>
    <col min="10759" max="10759" width="10.7109375" style="63" customWidth="1"/>
    <col min="10760" max="10773" width="8.85546875" style="63" customWidth="1"/>
    <col min="10774" max="11008" width="9.140625" style="63"/>
    <col min="11009" max="11009" width="26.5703125" style="63" customWidth="1"/>
    <col min="11010" max="11010" width="12.85546875" style="63" customWidth="1"/>
    <col min="11011" max="11011" width="20.5703125" style="63" customWidth="1"/>
    <col min="11012" max="11012" width="14.7109375" style="63" customWidth="1"/>
    <col min="11013" max="11013" width="13.140625" style="63" customWidth="1"/>
    <col min="11014" max="11014" width="13.7109375" style="63" customWidth="1"/>
    <col min="11015" max="11015" width="10.7109375" style="63" customWidth="1"/>
    <col min="11016" max="11029" width="8.85546875" style="63" customWidth="1"/>
    <col min="11030" max="11264" width="9.140625" style="63"/>
    <col min="11265" max="11265" width="26.5703125" style="63" customWidth="1"/>
    <col min="11266" max="11266" width="12.85546875" style="63" customWidth="1"/>
    <col min="11267" max="11267" width="20.5703125" style="63" customWidth="1"/>
    <col min="11268" max="11268" width="14.7109375" style="63" customWidth="1"/>
    <col min="11269" max="11269" width="13.140625" style="63" customWidth="1"/>
    <col min="11270" max="11270" width="13.7109375" style="63" customWidth="1"/>
    <col min="11271" max="11271" width="10.7109375" style="63" customWidth="1"/>
    <col min="11272" max="11285" width="8.85546875" style="63" customWidth="1"/>
    <col min="11286" max="11520" width="9.140625" style="63"/>
    <col min="11521" max="11521" width="26.5703125" style="63" customWidth="1"/>
    <col min="11522" max="11522" width="12.85546875" style="63" customWidth="1"/>
    <col min="11523" max="11523" width="20.5703125" style="63" customWidth="1"/>
    <col min="11524" max="11524" width="14.7109375" style="63" customWidth="1"/>
    <col min="11525" max="11525" width="13.140625" style="63" customWidth="1"/>
    <col min="11526" max="11526" width="13.7109375" style="63" customWidth="1"/>
    <col min="11527" max="11527" width="10.7109375" style="63" customWidth="1"/>
    <col min="11528" max="11541" width="8.85546875" style="63" customWidth="1"/>
    <col min="11542" max="11776" width="9.140625" style="63"/>
    <col min="11777" max="11777" width="26.5703125" style="63" customWidth="1"/>
    <col min="11778" max="11778" width="12.85546875" style="63" customWidth="1"/>
    <col min="11779" max="11779" width="20.5703125" style="63" customWidth="1"/>
    <col min="11780" max="11780" width="14.7109375" style="63" customWidth="1"/>
    <col min="11781" max="11781" width="13.140625" style="63" customWidth="1"/>
    <col min="11782" max="11782" width="13.7109375" style="63" customWidth="1"/>
    <col min="11783" max="11783" width="10.7109375" style="63" customWidth="1"/>
    <col min="11784" max="11797" width="8.85546875" style="63" customWidth="1"/>
    <col min="11798" max="12032" width="9.140625" style="63"/>
    <col min="12033" max="12033" width="26.5703125" style="63" customWidth="1"/>
    <col min="12034" max="12034" width="12.85546875" style="63" customWidth="1"/>
    <col min="12035" max="12035" width="20.5703125" style="63" customWidth="1"/>
    <col min="12036" max="12036" width="14.7109375" style="63" customWidth="1"/>
    <col min="12037" max="12037" width="13.140625" style="63" customWidth="1"/>
    <col min="12038" max="12038" width="13.7109375" style="63" customWidth="1"/>
    <col min="12039" max="12039" width="10.7109375" style="63" customWidth="1"/>
    <col min="12040" max="12053" width="8.85546875" style="63" customWidth="1"/>
    <col min="12054" max="12288" width="9.140625" style="63"/>
    <col min="12289" max="12289" width="26.5703125" style="63" customWidth="1"/>
    <col min="12290" max="12290" width="12.85546875" style="63" customWidth="1"/>
    <col min="12291" max="12291" width="20.5703125" style="63" customWidth="1"/>
    <col min="12292" max="12292" width="14.7109375" style="63" customWidth="1"/>
    <col min="12293" max="12293" width="13.140625" style="63" customWidth="1"/>
    <col min="12294" max="12294" width="13.7109375" style="63" customWidth="1"/>
    <col min="12295" max="12295" width="10.7109375" style="63" customWidth="1"/>
    <col min="12296" max="12309" width="8.85546875" style="63" customWidth="1"/>
    <col min="12310" max="12544" width="9.140625" style="63"/>
    <col min="12545" max="12545" width="26.5703125" style="63" customWidth="1"/>
    <col min="12546" max="12546" width="12.85546875" style="63" customWidth="1"/>
    <col min="12547" max="12547" width="20.5703125" style="63" customWidth="1"/>
    <col min="12548" max="12548" width="14.7109375" style="63" customWidth="1"/>
    <col min="12549" max="12549" width="13.140625" style="63" customWidth="1"/>
    <col min="12550" max="12550" width="13.7109375" style="63" customWidth="1"/>
    <col min="12551" max="12551" width="10.7109375" style="63" customWidth="1"/>
    <col min="12552" max="12565" width="8.85546875" style="63" customWidth="1"/>
    <col min="12566" max="12800" width="9.140625" style="63"/>
    <col min="12801" max="12801" width="26.5703125" style="63" customWidth="1"/>
    <col min="12802" max="12802" width="12.85546875" style="63" customWidth="1"/>
    <col min="12803" max="12803" width="20.5703125" style="63" customWidth="1"/>
    <col min="12804" max="12804" width="14.7109375" style="63" customWidth="1"/>
    <col min="12805" max="12805" width="13.140625" style="63" customWidth="1"/>
    <col min="12806" max="12806" width="13.7109375" style="63" customWidth="1"/>
    <col min="12807" max="12807" width="10.7109375" style="63" customWidth="1"/>
    <col min="12808" max="12821" width="8.85546875" style="63" customWidth="1"/>
    <col min="12822" max="13056" width="9.140625" style="63"/>
    <col min="13057" max="13057" width="26.5703125" style="63" customWidth="1"/>
    <col min="13058" max="13058" width="12.85546875" style="63" customWidth="1"/>
    <col min="13059" max="13059" width="20.5703125" style="63" customWidth="1"/>
    <col min="13060" max="13060" width="14.7109375" style="63" customWidth="1"/>
    <col min="13061" max="13061" width="13.140625" style="63" customWidth="1"/>
    <col min="13062" max="13062" width="13.7109375" style="63" customWidth="1"/>
    <col min="13063" max="13063" width="10.7109375" style="63" customWidth="1"/>
    <col min="13064" max="13077" width="8.85546875" style="63" customWidth="1"/>
    <col min="13078" max="13312" width="9.140625" style="63"/>
    <col min="13313" max="13313" width="26.5703125" style="63" customWidth="1"/>
    <col min="13314" max="13314" width="12.85546875" style="63" customWidth="1"/>
    <col min="13315" max="13315" width="20.5703125" style="63" customWidth="1"/>
    <col min="13316" max="13316" width="14.7109375" style="63" customWidth="1"/>
    <col min="13317" max="13317" width="13.140625" style="63" customWidth="1"/>
    <col min="13318" max="13318" width="13.7109375" style="63" customWidth="1"/>
    <col min="13319" max="13319" width="10.7109375" style="63" customWidth="1"/>
    <col min="13320" max="13333" width="8.85546875" style="63" customWidth="1"/>
    <col min="13334" max="13568" width="9.140625" style="63"/>
    <col min="13569" max="13569" width="26.5703125" style="63" customWidth="1"/>
    <col min="13570" max="13570" width="12.85546875" style="63" customWidth="1"/>
    <col min="13571" max="13571" width="20.5703125" style="63" customWidth="1"/>
    <col min="13572" max="13572" width="14.7109375" style="63" customWidth="1"/>
    <col min="13573" max="13573" width="13.140625" style="63" customWidth="1"/>
    <col min="13574" max="13574" width="13.7109375" style="63" customWidth="1"/>
    <col min="13575" max="13575" width="10.7109375" style="63" customWidth="1"/>
    <col min="13576" max="13589" width="8.85546875" style="63" customWidth="1"/>
    <col min="13590" max="13824" width="9.140625" style="63"/>
    <col min="13825" max="13825" width="26.5703125" style="63" customWidth="1"/>
    <col min="13826" max="13826" width="12.85546875" style="63" customWidth="1"/>
    <col min="13827" max="13827" width="20.5703125" style="63" customWidth="1"/>
    <col min="13828" max="13828" width="14.7109375" style="63" customWidth="1"/>
    <col min="13829" max="13829" width="13.140625" style="63" customWidth="1"/>
    <col min="13830" max="13830" width="13.7109375" style="63" customWidth="1"/>
    <col min="13831" max="13831" width="10.7109375" style="63" customWidth="1"/>
    <col min="13832" max="13845" width="8.85546875" style="63" customWidth="1"/>
    <col min="13846" max="14080" width="9.140625" style="63"/>
    <col min="14081" max="14081" width="26.5703125" style="63" customWidth="1"/>
    <col min="14082" max="14082" width="12.85546875" style="63" customWidth="1"/>
    <col min="14083" max="14083" width="20.5703125" style="63" customWidth="1"/>
    <col min="14084" max="14084" width="14.7109375" style="63" customWidth="1"/>
    <col min="14085" max="14085" width="13.140625" style="63" customWidth="1"/>
    <col min="14086" max="14086" width="13.7109375" style="63" customWidth="1"/>
    <col min="14087" max="14087" width="10.7109375" style="63" customWidth="1"/>
    <col min="14088" max="14101" width="8.85546875" style="63" customWidth="1"/>
    <col min="14102" max="14336" width="9.140625" style="63"/>
    <col min="14337" max="14337" width="26.5703125" style="63" customWidth="1"/>
    <col min="14338" max="14338" width="12.85546875" style="63" customWidth="1"/>
    <col min="14339" max="14339" width="20.5703125" style="63" customWidth="1"/>
    <col min="14340" max="14340" width="14.7109375" style="63" customWidth="1"/>
    <col min="14341" max="14341" width="13.140625" style="63" customWidth="1"/>
    <col min="14342" max="14342" width="13.7109375" style="63" customWidth="1"/>
    <col min="14343" max="14343" width="10.7109375" style="63" customWidth="1"/>
    <col min="14344" max="14357" width="8.85546875" style="63" customWidth="1"/>
    <col min="14358" max="14592" width="9.140625" style="63"/>
    <col min="14593" max="14593" width="26.5703125" style="63" customWidth="1"/>
    <col min="14594" max="14594" width="12.85546875" style="63" customWidth="1"/>
    <col min="14595" max="14595" width="20.5703125" style="63" customWidth="1"/>
    <col min="14596" max="14596" width="14.7109375" style="63" customWidth="1"/>
    <col min="14597" max="14597" width="13.140625" style="63" customWidth="1"/>
    <col min="14598" max="14598" width="13.7109375" style="63" customWidth="1"/>
    <col min="14599" max="14599" width="10.7109375" style="63" customWidth="1"/>
    <col min="14600" max="14613" width="8.85546875" style="63" customWidth="1"/>
    <col min="14614" max="14848" width="9.140625" style="63"/>
    <col min="14849" max="14849" width="26.5703125" style="63" customWidth="1"/>
    <col min="14850" max="14850" width="12.85546875" style="63" customWidth="1"/>
    <col min="14851" max="14851" width="20.5703125" style="63" customWidth="1"/>
    <col min="14852" max="14852" width="14.7109375" style="63" customWidth="1"/>
    <col min="14853" max="14853" width="13.140625" style="63" customWidth="1"/>
    <col min="14854" max="14854" width="13.7109375" style="63" customWidth="1"/>
    <col min="14855" max="14855" width="10.7109375" style="63" customWidth="1"/>
    <col min="14856" max="14869" width="8.85546875" style="63" customWidth="1"/>
    <col min="14870" max="15104" width="9.140625" style="63"/>
    <col min="15105" max="15105" width="26.5703125" style="63" customWidth="1"/>
    <col min="15106" max="15106" width="12.85546875" style="63" customWidth="1"/>
    <col min="15107" max="15107" width="20.5703125" style="63" customWidth="1"/>
    <col min="15108" max="15108" width="14.7109375" style="63" customWidth="1"/>
    <col min="15109" max="15109" width="13.140625" style="63" customWidth="1"/>
    <col min="15110" max="15110" width="13.7109375" style="63" customWidth="1"/>
    <col min="15111" max="15111" width="10.7109375" style="63" customWidth="1"/>
    <col min="15112" max="15125" width="8.85546875" style="63" customWidth="1"/>
    <col min="15126" max="15360" width="9.140625" style="63"/>
    <col min="15361" max="15361" width="26.5703125" style="63" customWidth="1"/>
    <col min="15362" max="15362" width="12.85546875" style="63" customWidth="1"/>
    <col min="15363" max="15363" width="20.5703125" style="63" customWidth="1"/>
    <col min="15364" max="15364" width="14.7109375" style="63" customWidth="1"/>
    <col min="15365" max="15365" width="13.140625" style="63" customWidth="1"/>
    <col min="15366" max="15366" width="13.7109375" style="63" customWidth="1"/>
    <col min="15367" max="15367" width="10.7109375" style="63" customWidth="1"/>
    <col min="15368" max="15381" width="8.85546875" style="63" customWidth="1"/>
    <col min="15382" max="15616" width="9.140625" style="63"/>
    <col min="15617" max="15617" width="26.5703125" style="63" customWidth="1"/>
    <col min="15618" max="15618" width="12.85546875" style="63" customWidth="1"/>
    <col min="15619" max="15619" width="20.5703125" style="63" customWidth="1"/>
    <col min="15620" max="15620" width="14.7109375" style="63" customWidth="1"/>
    <col min="15621" max="15621" width="13.140625" style="63" customWidth="1"/>
    <col min="15622" max="15622" width="13.7109375" style="63" customWidth="1"/>
    <col min="15623" max="15623" width="10.7109375" style="63" customWidth="1"/>
    <col min="15624" max="15637" width="8.85546875" style="63" customWidth="1"/>
    <col min="15638" max="15872" width="9.140625" style="63"/>
    <col min="15873" max="15873" width="26.5703125" style="63" customWidth="1"/>
    <col min="15874" max="15874" width="12.85546875" style="63" customWidth="1"/>
    <col min="15875" max="15875" width="20.5703125" style="63" customWidth="1"/>
    <col min="15876" max="15876" width="14.7109375" style="63" customWidth="1"/>
    <col min="15877" max="15877" width="13.140625" style="63" customWidth="1"/>
    <col min="15878" max="15878" width="13.7109375" style="63" customWidth="1"/>
    <col min="15879" max="15879" width="10.7109375" style="63" customWidth="1"/>
    <col min="15880" max="15893" width="8.85546875" style="63" customWidth="1"/>
    <col min="15894" max="16128" width="9.140625" style="63"/>
    <col min="16129" max="16129" width="26.5703125" style="63" customWidth="1"/>
    <col min="16130" max="16130" width="12.85546875" style="63" customWidth="1"/>
    <col min="16131" max="16131" width="20.5703125" style="63" customWidth="1"/>
    <col min="16132" max="16132" width="14.7109375" style="63" customWidth="1"/>
    <col min="16133" max="16133" width="13.140625" style="63" customWidth="1"/>
    <col min="16134" max="16134" width="13.7109375" style="63" customWidth="1"/>
    <col min="16135" max="16135" width="10.7109375" style="63" customWidth="1"/>
    <col min="16136" max="16149" width="8.85546875" style="63" customWidth="1"/>
    <col min="16150" max="16384" width="9.140625" style="63"/>
  </cols>
  <sheetData>
    <row r="1" spans="1:21" ht="44.45" customHeight="1">
      <c r="A1" s="1238" t="s">
        <v>1144</v>
      </c>
      <c r="B1" s="1238"/>
      <c r="C1" s="1238"/>
      <c r="D1" s="1238"/>
      <c r="E1" s="1238"/>
      <c r="F1" s="1238"/>
      <c r="G1" s="198"/>
      <c r="H1" s="198"/>
      <c r="I1" s="198"/>
      <c r="J1" s="198"/>
      <c r="K1" s="198"/>
      <c r="L1" s="198"/>
      <c r="M1" s="198"/>
      <c r="N1" s="198"/>
      <c r="O1" s="198"/>
      <c r="P1" s="198"/>
      <c r="Q1" s="198"/>
      <c r="R1" s="198"/>
      <c r="S1" s="198"/>
      <c r="T1" s="198"/>
      <c r="U1" s="198"/>
    </row>
    <row r="2" spans="1:21" ht="25.5">
      <c r="A2" s="993" t="s">
        <v>805</v>
      </c>
      <c r="B2" s="994" t="s">
        <v>286</v>
      </c>
      <c r="C2" s="994" t="s">
        <v>304</v>
      </c>
      <c r="D2" s="994" t="s">
        <v>196</v>
      </c>
      <c r="E2" s="994" t="s">
        <v>288</v>
      </c>
      <c r="F2" s="994" t="s">
        <v>289</v>
      </c>
      <c r="G2" s="198"/>
      <c r="H2" s="198"/>
      <c r="I2" s="198"/>
      <c r="J2" s="198"/>
      <c r="K2" s="198"/>
      <c r="L2" s="198"/>
      <c r="M2" s="198"/>
      <c r="N2" s="198"/>
      <c r="O2" s="198"/>
      <c r="P2" s="198"/>
      <c r="Q2" s="198"/>
      <c r="R2" s="198"/>
      <c r="S2" s="198"/>
      <c r="T2" s="198"/>
      <c r="U2" s="198"/>
    </row>
    <row r="3" spans="1:21">
      <c r="A3" s="995" t="s">
        <v>140</v>
      </c>
      <c r="B3" s="996">
        <v>0.11439844761886005</v>
      </c>
      <c r="C3" s="996">
        <v>2.5012231535383605E-2</v>
      </c>
      <c r="D3" s="996">
        <v>6.0939400675086963E-2</v>
      </c>
      <c r="E3" s="996">
        <v>0.67203109764313551</v>
      </c>
      <c r="F3" s="996">
        <v>0.12761888505295432</v>
      </c>
      <c r="G3" s="198"/>
      <c r="H3" s="198"/>
      <c r="I3" s="198"/>
      <c r="J3" s="198"/>
      <c r="K3" s="198"/>
      <c r="L3" s="198"/>
      <c r="M3" s="198"/>
      <c r="N3" s="198"/>
      <c r="O3" s="198"/>
      <c r="P3" s="198"/>
      <c r="Q3" s="198"/>
      <c r="R3" s="198"/>
      <c r="S3" s="198"/>
      <c r="T3" s="198"/>
      <c r="U3" s="198"/>
    </row>
    <row r="4" spans="1:21">
      <c r="A4" s="880" t="s">
        <v>173</v>
      </c>
      <c r="B4" s="997">
        <v>0.37517035244785474</v>
      </c>
      <c r="C4" s="997">
        <v>4.8366472480571181E-2</v>
      </c>
      <c r="D4" s="997">
        <v>0.20165780154326104</v>
      </c>
      <c r="E4" s="997">
        <v>0.24934862417027182</v>
      </c>
      <c r="F4" s="997">
        <v>0.12545674935804121</v>
      </c>
      <c r="G4" s="198"/>
      <c r="H4" s="198"/>
      <c r="I4" s="198"/>
      <c r="J4" s="198"/>
      <c r="K4" s="198"/>
      <c r="L4" s="198"/>
      <c r="M4" s="198"/>
      <c r="N4" s="198"/>
      <c r="O4" s="198"/>
      <c r="P4" s="198"/>
      <c r="Q4" s="198"/>
      <c r="R4" s="198"/>
      <c r="S4" s="198"/>
      <c r="T4" s="198"/>
      <c r="U4" s="198"/>
    </row>
    <row r="5" spans="1:21">
      <c r="A5" s="880" t="s">
        <v>147</v>
      </c>
      <c r="B5" s="997">
        <v>0.6801081696898329</v>
      </c>
      <c r="C5" s="997">
        <v>5.8777870740284947E-2</v>
      </c>
      <c r="D5" s="997">
        <v>0.10210292864729337</v>
      </c>
      <c r="E5" s="997">
        <v>7.3422748794937778E-2</v>
      </c>
      <c r="F5" s="997">
        <v>8.5588282127650961E-2</v>
      </c>
      <c r="G5" s="198"/>
      <c r="H5" s="198"/>
      <c r="I5" s="198"/>
      <c r="J5" s="198"/>
      <c r="K5" s="198"/>
      <c r="L5" s="198"/>
      <c r="M5" s="198"/>
      <c r="N5" s="198"/>
      <c r="O5" s="198"/>
      <c r="P5" s="198"/>
      <c r="Q5" s="198"/>
      <c r="R5" s="198"/>
      <c r="S5" s="198"/>
      <c r="T5" s="198"/>
      <c r="U5" s="198"/>
    </row>
    <row r="6" spans="1:21">
      <c r="A6" s="998" t="s">
        <v>179</v>
      </c>
      <c r="B6" s="999">
        <v>0.63581340396860841</v>
      </c>
      <c r="C6" s="999">
        <v>0.21039107483967151</v>
      </c>
      <c r="D6" s="999">
        <v>3.9628641562631045E-2</v>
      </c>
      <c r="E6" s="999">
        <v>2.291728438407855E-2</v>
      </c>
      <c r="F6" s="999">
        <v>9.124997440659316E-2</v>
      </c>
      <c r="G6" s="198"/>
      <c r="H6" s="198"/>
      <c r="I6" s="198"/>
      <c r="J6" s="198"/>
      <c r="K6" s="198"/>
      <c r="L6" s="198"/>
      <c r="M6" s="198"/>
      <c r="N6" s="198"/>
      <c r="O6" s="198"/>
      <c r="P6" s="198"/>
      <c r="Q6" s="198"/>
      <c r="R6" s="198"/>
      <c r="S6" s="198"/>
      <c r="T6" s="198"/>
      <c r="U6" s="198"/>
    </row>
    <row r="7" spans="1:21">
      <c r="A7" s="198"/>
      <c r="B7" s="198"/>
      <c r="C7" s="198"/>
      <c r="D7" s="198"/>
      <c r="E7" s="198"/>
      <c r="F7" s="198"/>
      <c r="G7" s="198"/>
      <c r="H7" s="198"/>
      <c r="I7" s="198"/>
      <c r="J7" s="198"/>
      <c r="K7" s="198"/>
      <c r="L7" s="198"/>
      <c r="M7" s="198"/>
      <c r="N7" s="198"/>
      <c r="O7" s="198"/>
      <c r="P7" s="198"/>
      <c r="Q7" s="198"/>
      <c r="R7" s="198"/>
      <c r="S7" s="198"/>
      <c r="T7" s="198"/>
      <c r="U7" s="198"/>
    </row>
    <row r="8" spans="1:21" ht="27.75" customHeight="1">
      <c r="A8" s="1261" t="s">
        <v>1145</v>
      </c>
      <c r="B8" s="1261"/>
      <c r="C8" s="1261"/>
      <c r="D8" s="1261"/>
      <c r="E8" s="1261"/>
      <c r="F8" s="1261"/>
      <c r="G8" s="198"/>
      <c r="H8" s="198"/>
      <c r="I8" s="198"/>
      <c r="J8" s="198"/>
      <c r="K8" s="198"/>
      <c r="L8" s="198"/>
      <c r="M8" s="198"/>
      <c r="N8" s="198"/>
      <c r="O8" s="198"/>
      <c r="P8" s="198"/>
      <c r="Q8" s="198"/>
      <c r="R8" s="198"/>
      <c r="S8" s="198"/>
      <c r="T8" s="198"/>
      <c r="U8" s="198"/>
    </row>
    <row r="9" spans="1:21">
      <c r="A9" s="1000"/>
      <c r="B9" s="198"/>
      <c r="C9" s="1001"/>
      <c r="D9" s="1001"/>
      <c r="E9" s="1001"/>
      <c r="F9" s="1001"/>
      <c r="G9" s="1001"/>
      <c r="H9" s="198"/>
      <c r="I9" s="198"/>
      <c r="J9" s="198"/>
      <c r="K9" s="198"/>
      <c r="L9" s="198"/>
      <c r="M9" s="198"/>
      <c r="N9" s="198"/>
      <c r="O9" s="198"/>
      <c r="P9" s="198"/>
      <c r="Q9" s="198"/>
      <c r="R9" s="198"/>
      <c r="S9" s="198"/>
      <c r="T9" s="198"/>
      <c r="U9" s="198"/>
    </row>
    <row r="10" spans="1:21" ht="17.25" customHeight="1">
      <c r="A10" s="1261" t="s">
        <v>1143</v>
      </c>
      <c r="B10" s="1261"/>
      <c r="C10" s="1261"/>
      <c r="D10" s="1261"/>
      <c r="E10" s="1261"/>
      <c r="F10" s="1261"/>
      <c r="G10" s="1001"/>
      <c r="H10" s="198"/>
      <c r="I10" s="198"/>
      <c r="J10" s="198"/>
      <c r="K10" s="198"/>
      <c r="L10" s="198"/>
      <c r="M10" s="198"/>
      <c r="N10" s="198"/>
      <c r="O10" s="198"/>
      <c r="P10" s="198"/>
      <c r="Q10" s="198"/>
      <c r="R10" s="198"/>
      <c r="S10" s="198"/>
      <c r="T10" s="198"/>
      <c r="U10" s="198"/>
    </row>
    <row r="11" spans="1:21" ht="17.25" customHeight="1">
      <c r="A11" s="1000"/>
      <c r="B11" s="198"/>
      <c r="C11" s="198"/>
      <c r="D11" s="1001"/>
      <c r="E11" s="1001"/>
      <c r="F11" s="1001"/>
      <c r="G11" s="1001"/>
      <c r="H11" s="198"/>
      <c r="I11" s="198"/>
      <c r="J11" s="198"/>
      <c r="K11" s="198"/>
      <c r="L11" s="198"/>
      <c r="M11" s="198"/>
      <c r="N11" s="198"/>
      <c r="O11" s="198"/>
      <c r="P11" s="198"/>
      <c r="Q11" s="198"/>
      <c r="R11" s="198"/>
      <c r="S11" s="198"/>
      <c r="T11" s="198"/>
      <c r="U11" s="198"/>
    </row>
    <row r="12" spans="1:21">
      <c r="A12" s="958" t="s">
        <v>973</v>
      </c>
      <c r="B12" s="198"/>
      <c r="C12" s="198"/>
      <c r="D12" s="1002"/>
      <c r="E12" s="1002"/>
      <c r="F12" s="1002"/>
      <c r="G12" s="1002"/>
      <c r="H12" s="198"/>
      <c r="I12" s="198"/>
      <c r="J12" s="198"/>
      <c r="K12" s="198"/>
      <c r="L12" s="198"/>
      <c r="M12" s="198"/>
      <c r="N12" s="198"/>
      <c r="O12" s="198"/>
      <c r="P12" s="198"/>
      <c r="Q12" s="198"/>
      <c r="R12" s="198"/>
      <c r="S12" s="198"/>
      <c r="T12" s="198"/>
      <c r="U12" s="198"/>
    </row>
    <row r="13" spans="1:21">
      <c r="A13" s="198"/>
      <c r="B13" s="198"/>
      <c r="C13" s="198"/>
      <c r="D13" s="198"/>
      <c r="E13" s="198"/>
      <c r="F13" s="198"/>
      <c r="G13" s="198"/>
      <c r="H13" s="198"/>
      <c r="I13" s="198"/>
      <c r="J13" s="198"/>
      <c r="K13" s="198"/>
      <c r="L13" s="198"/>
      <c r="M13" s="198"/>
      <c r="N13" s="198"/>
      <c r="O13" s="198"/>
      <c r="P13" s="198"/>
      <c r="Q13" s="198"/>
      <c r="R13" s="198"/>
      <c r="S13" s="198"/>
      <c r="T13" s="198"/>
      <c r="U13" s="198"/>
    </row>
    <row r="14" spans="1:21">
      <c r="A14" s="198"/>
      <c r="B14" s="198"/>
      <c r="C14" s="198"/>
      <c r="D14" s="198"/>
      <c r="E14" s="198"/>
      <c r="F14" s="198"/>
      <c r="G14" s="198"/>
      <c r="H14" s="198"/>
      <c r="I14" s="198"/>
      <c r="J14" s="198"/>
      <c r="K14" s="198"/>
      <c r="L14" s="198"/>
      <c r="M14" s="198"/>
      <c r="N14" s="198"/>
      <c r="O14" s="198"/>
      <c r="P14" s="198"/>
      <c r="Q14" s="198"/>
      <c r="R14" s="198"/>
      <c r="S14" s="198"/>
      <c r="T14" s="198"/>
      <c r="U14" s="198"/>
    </row>
    <row r="15" spans="1:21">
      <c r="A15" s="198"/>
      <c r="B15" s="198"/>
      <c r="C15" s="198"/>
      <c r="D15" s="198"/>
      <c r="E15" s="198"/>
      <c r="F15" s="198"/>
      <c r="G15" s="198"/>
      <c r="H15" s="198"/>
      <c r="I15" s="198"/>
      <c r="J15" s="198"/>
      <c r="K15" s="198"/>
      <c r="L15" s="198"/>
      <c r="M15" s="198"/>
      <c r="N15" s="198"/>
      <c r="O15" s="198"/>
      <c r="P15" s="198"/>
      <c r="Q15" s="198"/>
      <c r="R15" s="198"/>
      <c r="S15" s="198"/>
      <c r="T15" s="198"/>
      <c r="U15" s="198"/>
    </row>
    <row r="16" spans="1:21">
      <c r="A16" s="198"/>
      <c r="B16" s="198"/>
      <c r="C16" s="198"/>
      <c r="D16" s="198"/>
      <c r="E16" s="198"/>
      <c r="F16" s="198"/>
      <c r="G16" s="198"/>
      <c r="H16" s="198"/>
      <c r="I16" s="198"/>
      <c r="J16" s="198"/>
      <c r="K16" s="198"/>
      <c r="L16" s="198"/>
      <c r="M16" s="198"/>
      <c r="N16" s="198"/>
      <c r="O16" s="198"/>
      <c r="P16" s="198"/>
      <c r="Q16" s="198"/>
      <c r="R16" s="198"/>
      <c r="S16" s="198"/>
      <c r="T16" s="198"/>
      <c r="U16" s="198"/>
    </row>
    <row r="17" spans="1:21">
      <c r="A17" s="198"/>
      <c r="B17" s="198"/>
      <c r="C17" s="198"/>
      <c r="D17" s="198"/>
      <c r="E17" s="198"/>
      <c r="F17" s="198"/>
      <c r="G17" s="198"/>
      <c r="H17" s="198"/>
      <c r="I17" s="198"/>
      <c r="J17" s="198"/>
      <c r="K17" s="198"/>
      <c r="L17" s="198"/>
      <c r="M17" s="198"/>
      <c r="N17" s="198"/>
      <c r="O17" s="198"/>
      <c r="P17" s="198"/>
      <c r="Q17" s="198"/>
      <c r="R17" s="198"/>
      <c r="S17" s="198"/>
      <c r="T17" s="198"/>
      <c r="U17" s="198"/>
    </row>
    <row r="18" spans="1:21">
      <c r="A18" s="198"/>
      <c r="B18" s="198"/>
      <c r="C18" s="198"/>
      <c r="D18" s="198"/>
      <c r="E18" s="198"/>
      <c r="F18" s="198"/>
      <c r="G18" s="198"/>
      <c r="H18" s="198"/>
      <c r="I18" s="198"/>
      <c r="J18" s="198"/>
      <c r="K18" s="198"/>
      <c r="L18" s="198"/>
      <c r="M18" s="198"/>
      <c r="N18" s="198"/>
      <c r="O18" s="198"/>
      <c r="P18" s="198"/>
      <c r="Q18" s="198"/>
      <c r="R18" s="198"/>
      <c r="S18" s="198"/>
      <c r="T18" s="198"/>
      <c r="U18" s="198"/>
    </row>
    <row r="19" spans="1:21">
      <c r="A19" s="198"/>
      <c r="B19" s="198"/>
      <c r="C19" s="198"/>
      <c r="D19" s="198"/>
      <c r="E19" s="198"/>
      <c r="F19" s="198"/>
      <c r="G19" s="198"/>
      <c r="H19" s="198"/>
      <c r="I19" s="198"/>
      <c r="J19" s="198"/>
      <c r="K19" s="198"/>
      <c r="L19" s="198"/>
      <c r="M19" s="198"/>
      <c r="N19" s="198"/>
      <c r="O19" s="198"/>
      <c r="P19" s="198"/>
      <c r="Q19" s="198"/>
      <c r="R19" s="198"/>
      <c r="S19" s="198"/>
      <c r="T19" s="198"/>
      <c r="U19" s="198"/>
    </row>
    <row r="20" spans="1:21">
      <c r="A20" s="198"/>
      <c r="B20" s="198"/>
      <c r="C20" s="198"/>
      <c r="D20" s="198"/>
      <c r="E20" s="198"/>
      <c r="F20" s="198"/>
      <c r="G20" s="198"/>
      <c r="H20" s="198"/>
      <c r="I20" s="198"/>
      <c r="J20" s="198"/>
      <c r="K20" s="198"/>
      <c r="L20" s="198"/>
      <c r="M20" s="198"/>
      <c r="N20" s="198"/>
      <c r="O20" s="198"/>
      <c r="P20" s="198"/>
      <c r="Q20" s="198"/>
      <c r="R20" s="198"/>
      <c r="S20" s="198"/>
      <c r="T20" s="198"/>
      <c r="U20" s="198"/>
    </row>
    <row r="21" spans="1:21">
      <c r="A21" s="198"/>
      <c r="B21" s="198"/>
      <c r="C21" s="198"/>
      <c r="D21" s="198"/>
      <c r="E21" s="198"/>
      <c r="F21" s="198"/>
      <c r="G21" s="198"/>
      <c r="H21" s="198"/>
      <c r="I21" s="198"/>
      <c r="J21" s="198"/>
      <c r="K21" s="198"/>
      <c r="L21" s="198"/>
      <c r="M21" s="198"/>
      <c r="N21" s="198"/>
      <c r="O21" s="198"/>
      <c r="P21" s="198"/>
      <c r="Q21" s="198"/>
      <c r="R21" s="198"/>
      <c r="S21" s="198"/>
      <c r="T21" s="198"/>
      <c r="U21" s="198"/>
    </row>
    <row r="22" spans="1:21">
      <c r="A22" s="198"/>
      <c r="B22" s="198"/>
      <c r="C22" s="198"/>
      <c r="D22" s="198"/>
      <c r="E22" s="198"/>
      <c r="F22" s="198"/>
      <c r="G22" s="198"/>
      <c r="H22" s="198"/>
      <c r="I22" s="198"/>
      <c r="J22" s="198"/>
      <c r="K22" s="198"/>
      <c r="L22" s="198"/>
      <c r="M22" s="198"/>
      <c r="N22" s="198"/>
      <c r="O22" s="198"/>
      <c r="P22" s="198"/>
      <c r="Q22" s="198"/>
      <c r="R22" s="198"/>
      <c r="S22" s="198"/>
      <c r="T22" s="198"/>
      <c r="U22" s="198"/>
    </row>
    <row r="23" spans="1:21">
      <c r="A23" s="198"/>
      <c r="B23" s="198"/>
      <c r="C23" s="198"/>
      <c r="D23" s="198"/>
      <c r="E23" s="198"/>
      <c r="F23" s="198"/>
      <c r="G23" s="198"/>
      <c r="H23" s="198"/>
      <c r="I23" s="198"/>
      <c r="J23" s="198"/>
      <c r="K23" s="198"/>
      <c r="L23" s="198"/>
      <c r="M23" s="198"/>
      <c r="N23" s="198"/>
      <c r="O23" s="198"/>
      <c r="P23" s="198"/>
      <c r="Q23" s="198"/>
      <c r="R23" s="198"/>
      <c r="S23" s="198"/>
      <c r="T23" s="198"/>
      <c r="U23" s="198"/>
    </row>
    <row r="24" spans="1:21">
      <c r="A24" s="198"/>
      <c r="B24" s="198"/>
      <c r="C24" s="198"/>
      <c r="D24" s="198"/>
      <c r="E24" s="198"/>
      <c r="F24" s="198"/>
      <c r="G24" s="198"/>
      <c r="H24" s="198"/>
      <c r="I24" s="198"/>
      <c r="J24" s="198"/>
      <c r="K24" s="198"/>
      <c r="L24" s="198"/>
      <c r="M24" s="198"/>
      <c r="N24" s="198"/>
      <c r="O24" s="198"/>
      <c r="P24" s="198"/>
      <c r="Q24" s="198"/>
      <c r="R24" s="198"/>
      <c r="S24" s="198"/>
      <c r="T24" s="198"/>
      <c r="U24" s="198"/>
    </row>
    <row r="25" spans="1:21">
      <c r="A25" s="198"/>
      <c r="B25" s="198"/>
      <c r="C25" s="198"/>
      <c r="D25" s="198"/>
      <c r="E25" s="198"/>
      <c r="F25" s="198"/>
      <c r="G25" s="198"/>
      <c r="H25" s="198"/>
      <c r="I25" s="198"/>
      <c r="J25" s="198"/>
      <c r="K25" s="198"/>
      <c r="L25" s="198"/>
      <c r="M25" s="198"/>
      <c r="N25" s="198"/>
      <c r="O25" s="198"/>
      <c r="P25" s="198"/>
      <c r="Q25" s="198"/>
      <c r="R25" s="198"/>
      <c r="S25" s="198"/>
      <c r="T25" s="198"/>
      <c r="U25" s="198"/>
    </row>
    <row r="26" spans="1:21">
      <c r="A26" s="198"/>
      <c r="B26" s="198"/>
      <c r="C26" s="198"/>
      <c r="D26" s="198"/>
      <c r="E26" s="198"/>
      <c r="F26" s="198"/>
      <c r="G26" s="198"/>
      <c r="H26" s="198"/>
      <c r="I26" s="198"/>
      <c r="J26" s="198"/>
      <c r="K26" s="198"/>
      <c r="L26" s="198"/>
      <c r="M26" s="198"/>
      <c r="N26" s="198"/>
      <c r="O26" s="198"/>
      <c r="P26" s="198"/>
      <c r="Q26" s="198"/>
      <c r="R26" s="198"/>
      <c r="S26" s="198"/>
      <c r="T26" s="198"/>
      <c r="U26" s="198"/>
    </row>
    <row r="27" spans="1:21">
      <c r="A27" s="198"/>
      <c r="B27" s="198"/>
      <c r="C27" s="198"/>
      <c r="D27" s="198"/>
      <c r="E27" s="198"/>
      <c r="F27" s="198"/>
      <c r="G27" s="198"/>
      <c r="H27" s="198"/>
      <c r="I27" s="198"/>
      <c r="J27" s="198"/>
      <c r="K27" s="198"/>
      <c r="L27" s="198"/>
      <c r="M27" s="198"/>
      <c r="N27" s="198"/>
      <c r="O27" s="198"/>
      <c r="P27" s="198"/>
      <c r="Q27" s="198"/>
      <c r="R27" s="198"/>
      <c r="S27" s="198"/>
      <c r="T27" s="198"/>
      <c r="U27" s="198"/>
    </row>
    <row r="28" spans="1:21">
      <c r="A28" s="198"/>
      <c r="B28" s="198"/>
      <c r="C28" s="198"/>
      <c r="D28" s="198"/>
      <c r="E28" s="198"/>
      <c r="F28" s="198"/>
      <c r="G28" s="198"/>
      <c r="H28" s="198"/>
      <c r="I28" s="198"/>
      <c r="J28" s="198"/>
      <c r="K28" s="198"/>
      <c r="L28" s="198"/>
      <c r="M28" s="198"/>
      <c r="N28" s="198"/>
      <c r="O28" s="198"/>
      <c r="P28" s="198"/>
      <c r="Q28" s="198"/>
      <c r="R28" s="198"/>
      <c r="S28" s="198"/>
      <c r="T28" s="198"/>
      <c r="U28" s="198"/>
    </row>
    <row r="29" spans="1:21">
      <c r="A29" s="198"/>
      <c r="B29" s="198"/>
      <c r="C29" s="198"/>
      <c r="D29" s="198"/>
      <c r="E29" s="198"/>
      <c r="F29" s="198"/>
      <c r="G29" s="198"/>
      <c r="H29" s="198"/>
      <c r="I29" s="198"/>
      <c r="J29" s="198"/>
      <c r="K29" s="198"/>
      <c r="L29" s="198"/>
      <c r="M29" s="198"/>
      <c r="N29" s="198"/>
      <c r="O29" s="198"/>
      <c r="P29" s="198"/>
      <c r="Q29" s="198"/>
      <c r="R29" s="198"/>
      <c r="S29" s="198"/>
      <c r="T29" s="198"/>
      <c r="U29" s="198"/>
    </row>
    <row r="30" spans="1:21">
      <c r="A30" s="198"/>
      <c r="B30" s="198"/>
      <c r="C30" s="198"/>
      <c r="D30" s="198"/>
      <c r="E30" s="198"/>
      <c r="F30" s="198"/>
      <c r="G30" s="198"/>
      <c r="H30" s="198"/>
      <c r="I30" s="198"/>
      <c r="J30" s="198"/>
      <c r="K30" s="198"/>
      <c r="L30" s="198"/>
      <c r="M30" s="198"/>
      <c r="N30" s="198"/>
      <c r="O30" s="198"/>
      <c r="P30" s="198"/>
      <c r="Q30" s="198"/>
      <c r="R30" s="198"/>
      <c r="S30" s="198"/>
      <c r="T30" s="198"/>
      <c r="U30" s="198"/>
    </row>
    <row r="31" spans="1:21">
      <c r="A31" s="198"/>
      <c r="B31" s="198"/>
      <c r="C31" s="198"/>
      <c r="D31" s="198"/>
      <c r="E31" s="198"/>
      <c r="F31" s="198"/>
      <c r="G31" s="198"/>
      <c r="H31" s="198"/>
      <c r="I31" s="198"/>
      <c r="J31" s="198"/>
      <c r="K31" s="198"/>
      <c r="L31" s="198"/>
      <c r="M31" s="198"/>
      <c r="N31" s="198"/>
      <c r="O31" s="198"/>
      <c r="P31" s="198"/>
      <c r="Q31" s="198"/>
      <c r="R31" s="198"/>
      <c r="S31" s="198"/>
      <c r="T31" s="198"/>
      <c r="U31" s="198"/>
    </row>
    <row r="32" spans="1:21">
      <c r="A32" s="198"/>
      <c r="B32" s="198"/>
      <c r="C32" s="198"/>
      <c r="D32" s="198"/>
      <c r="E32" s="198"/>
      <c r="F32" s="198"/>
      <c r="G32" s="198"/>
      <c r="H32" s="198"/>
      <c r="I32" s="198"/>
      <c r="J32" s="198"/>
      <c r="K32" s="198"/>
      <c r="L32" s="198"/>
      <c r="M32" s="198"/>
      <c r="N32" s="198"/>
      <c r="O32" s="198"/>
      <c r="P32" s="198"/>
      <c r="Q32" s="198"/>
      <c r="R32" s="198"/>
      <c r="S32" s="198"/>
      <c r="T32" s="198"/>
      <c r="U32" s="198"/>
    </row>
    <row r="33" spans="1:21">
      <c r="A33" s="198"/>
      <c r="B33" s="198"/>
      <c r="C33" s="198"/>
      <c r="D33" s="198"/>
      <c r="E33" s="198"/>
      <c r="F33" s="198"/>
      <c r="G33" s="198"/>
      <c r="H33" s="198"/>
      <c r="I33" s="198"/>
      <c r="J33" s="198"/>
      <c r="K33" s="198"/>
      <c r="L33" s="198"/>
      <c r="M33" s="198"/>
      <c r="N33" s="198"/>
      <c r="O33" s="198"/>
      <c r="P33" s="198"/>
      <c r="Q33" s="198"/>
      <c r="R33" s="198"/>
      <c r="S33" s="198"/>
      <c r="T33" s="198"/>
      <c r="U33" s="198"/>
    </row>
    <row r="34" spans="1:21">
      <c r="A34" s="198"/>
      <c r="B34" s="198"/>
      <c r="C34" s="198"/>
      <c r="D34" s="198"/>
      <c r="E34" s="198"/>
      <c r="F34" s="198"/>
      <c r="G34" s="198"/>
      <c r="H34" s="198"/>
      <c r="I34" s="198"/>
      <c r="J34" s="198"/>
      <c r="K34" s="198"/>
      <c r="L34" s="198"/>
      <c r="M34" s="198"/>
      <c r="N34" s="198"/>
      <c r="O34" s="198"/>
      <c r="P34" s="198"/>
      <c r="Q34" s="198"/>
      <c r="R34" s="198"/>
      <c r="S34" s="198"/>
      <c r="T34" s="198"/>
      <c r="U34" s="198"/>
    </row>
    <row r="35" spans="1:21">
      <c r="A35" s="198"/>
      <c r="B35" s="198"/>
      <c r="C35" s="198"/>
      <c r="D35" s="198"/>
      <c r="E35" s="198"/>
      <c r="F35" s="198"/>
      <c r="G35" s="198"/>
      <c r="H35" s="198"/>
      <c r="I35" s="198"/>
      <c r="J35" s="198"/>
      <c r="K35" s="198"/>
      <c r="L35" s="198"/>
      <c r="M35" s="198"/>
      <c r="N35" s="198"/>
      <c r="O35" s="198"/>
      <c r="P35" s="198"/>
      <c r="Q35" s="198"/>
      <c r="R35" s="198"/>
      <c r="S35" s="198"/>
      <c r="T35" s="198"/>
      <c r="U35" s="198"/>
    </row>
    <row r="36" spans="1:21">
      <c r="A36" s="198"/>
      <c r="B36" s="198"/>
      <c r="C36" s="198"/>
      <c r="D36" s="198"/>
      <c r="E36" s="198"/>
      <c r="F36" s="198"/>
      <c r="G36" s="198"/>
      <c r="H36" s="198"/>
      <c r="I36" s="198"/>
      <c r="J36" s="198"/>
      <c r="K36" s="198"/>
      <c r="L36" s="198"/>
      <c r="M36" s="198"/>
      <c r="N36" s="198"/>
      <c r="O36" s="198"/>
      <c r="P36" s="198"/>
      <c r="Q36" s="198"/>
      <c r="R36" s="198"/>
      <c r="S36" s="198"/>
      <c r="T36" s="198"/>
      <c r="U36" s="198"/>
    </row>
    <row r="37" spans="1:21">
      <c r="A37" s="198"/>
      <c r="B37" s="198"/>
      <c r="C37" s="198"/>
      <c r="D37" s="198"/>
      <c r="E37" s="198"/>
      <c r="F37" s="198"/>
      <c r="G37" s="198"/>
      <c r="H37" s="198"/>
      <c r="I37" s="198"/>
      <c r="J37" s="198"/>
      <c r="K37" s="198"/>
      <c r="L37" s="198"/>
      <c r="M37" s="198"/>
      <c r="N37" s="198"/>
      <c r="O37" s="198"/>
      <c r="P37" s="198"/>
      <c r="Q37" s="198"/>
      <c r="R37" s="198"/>
      <c r="S37" s="198"/>
      <c r="T37" s="198"/>
      <c r="U37" s="198"/>
    </row>
    <row r="38" spans="1:21">
      <c r="A38" s="198"/>
      <c r="B38" s="198"/>
      <c r="C38" s="198"/>
      <c r="D38" s="198"/>
      <c r="E38" s="198"/>
      <c r="F38" s="198"/>
      <c r="G38" s="198"/>
      <c r="H38" s="198"/>
      <c r="I38" s="198"/>
      <c r="J38" s="198"/>
      <c r="K38" s="198"/>
      <c r="L38" s="198"/>
      <c r="M38" s="198"/>
      <c r="N38" s="198"/>
      <c r="O38" s="198"/>
      <c r="P38" s="198"/>
      <c r="Q38" s="198"/>
      <c r="R38" s="198"/>
      <c r="S38" s="198"/>
      <c r="T38" s="198"/>
      <c r="U38" s="198"/>
    </row>
    <row r="39" spans="1:21">
      <c r="A39" s="198"/>
      <c r="B39" s="198"/>
      <c r="C39" s="198"/>
      <c r="D39" s="198"/>
      <c r="E39" s="198"/>
      <c r="F39" s="198"/>
      <c r="G39" s="198"/>
      <c r="H39" s="198"/>
      <c r="I39" s="198"/>
      <c r="J39" s="198"/>
      <c r="K39" s="198"/>
      <c r="L39" s="198"/>
      <c r="M39" s="198"/>
      <c r="N39" s="198"/>
      <c r="O39" s="198"/>
      <c r="P39" s="198"/>
      <c r="Q39" s="198"/>
      <c r="R39" s="198"/>
      <c r="S39" s="198"/>
      <c r="T39" s="198"/>
      <c r="U39" s="198"/>
    </row>
    <row r="40" spans="1:21">
      <c r="A40" s="198"/>
      <c r="B40" s="198"/>
      <c r="C40" s="198"/>
      <c r="D40" s="198"/>
      <c r="E40" s="198"/>
      <c r="F40" s="198"/>
      <c r="G40" s="198"/>
      <c r="H40" s="198"/>
      <c r="I40" s="198"/>
      <c r="J40" s="198"/>
      <c r="K40" s="198"/>
      <c r="L40" s="198"/>
      <c r="M40" s="198"/>
      <c r="N40" s="198"/>
      <c r="O40" s="198"/>
      <c r="P40" s="198"/>
      <c r="Q40" s="198"/>
      <c r="R40" s="198"/>
      <c r="S40" s="198"/>
      <c r="T40" s="198"/>
      <c r="U40" s="198"/>
    </row>
    <row r="41" spans="1:21">
      <c r="A41" s="198"/>
      <c r="B41" s="198"/>
      <c r="C41" s="198"/>
      <c r="D41" s="198"/>
      <c r="E41" s="198"/>
      <c r="F41" s="198"/>
      <c r="G41" s="198"/>
      <c r="H41" s="198"/>
      <c r="I41" s="198"/>
      <c r="J41" s="198"/>
      <c r="K41" s="198"/>
      <c r="L41" s="198"/>
      <c r="M41" s="198"/>
      <c r="N41" s="198"/>
      <c r="O41" s="198"/>
      <c r="P41" s="198"/>
      <c r="Q41" s="198"/>
      <c r="R41" s="198"/>
      <c r="S41" s="198"/>
      <c r="T41" s="198"/>
      <c r="U41" s="198"/>
    </row>
    <row r="42" spans="1:21">
      <c r="A42" s="198"/>
      <c r="B42" s="198"/>
      <c r="C42" s="198"/>
      <c r="D42" s="198"/>
      <c r="E42" s="198"/>
      <c r="F42" s="198"/>
      <c r="G42" s="198"/>
      <c r="H42" s="198"/>
      <c r="I42" s="198"/>
      <c r="J42" s="198"/>
      <c r="K42" s="198"/>
      <c r="L42" s="198"/>
      <c r="M42" s="198"/>
      <c r="N42" s="198"/>
      <c r="O42" s="198"/>
      <c r="P42" s="198"/>
      <c r="Q42" s="198"/>
      <c r="R42" s="198"/>
      <c r="S42" s="198"/>
      <c r="T42" s="198"/>
      <c r="U42" s="198"/>
    </row>
    <row r="43" spans="1:21">
      <c r="A43" s="198"/>
      <c r="B43" s="198"/>
      <c r="C43" s="198"/>
      <c r="D43" s="198"/>
      <c r="E43" s="198"/>
      <c r="F43" s="198"/>
      <c r="G43" s="198"/>
      <c r="H43" s="198"/>
      <c r="I43" s="198"/>
      <c r="J43" s="198"/>
      <c r="K43" s="198"/>
      <c r="L43" s="198"/>
      <c r="M43" s="198"/>
      <c r="N43" s="198"/>
      <c r="O43" s="198"/>
      <c r="P43" s="198"/>
      <c r="Q43" s="198"/>
      <c r="R43" s="198"/>
      <c r="S43" s="198"/>
      <c r="T43" s="198"/>
      <c r="U43" s="198"/>
    </row>
    <row r="44" spans="1:21">
      <c r="A44" s="198"/>
      <c r="B44" s="198"/>
      <c r="C44" s="198"/>
      <c r="D44" s="198"/>
      <c r="E44" s="198"/>
      <c r="F44" s="198"/>
      <c r="G44" s="198"/>
      <c r="H44" s="198"/>
      <c r="I44" s="198"/>
      <c r="J44" s="198"/>
      <c r="K44" s="198"/>
      <c r="L44" s="198"/>
      <c r="M44" s="198"/>
      <c r="N44" s="198"/>
      <c r="O44" s="198"/>
      <c r="P44" s="198"/>
      <c r="Q44" s="198"/>
      <c r="R44" s="198"/>
      <c r="S44" s="198"/>
      <c r="T44" s="198"/>
      <c r="U44" s="198"/>
    </row>
    <row r="45" spans="1:21">
      <c r="A45" s="198"/>
      <c r="B45" s="198"/>
      <c r="C45" s="198"/>
      <c r="D45" s="198"/>
      <c r="E45" s="198"/>
      <c r="F45" s="198"/>
      <c r="G45" s="198"/>
      <c r="H45" s="198"/>
      <c r="I45" s="198"/>
      <c r="J45" s="198"/>
      <c r="K45" s="198"/>
      <c r="L45" s="198"/>
      <c r="M45" s="198"/>
      <c r="N45" s="198"/>
      <c r="O45" s="198"/>
      <c r="P45" s="198"/>
      <c r="Q45" s="198"/>
      <c r="R45" s="198"/>
      <c r="S45" s="198"/>
      <c r="T45" s="198"/>
      <c r="U45" s="198"/>
    </row>
    <row r="46" spans="1:21">
      <c r="A46" s="198"/>
      <c r="B46" s="198"/>
      <c r="C46" s="198"/>
      <c r="D46" s="198"/>
      <c r="E46" s="198"/>
      <c r="F46" s="198"/>
      <c r="G46" s="198"/>
      <c r="H46" s="198"/>
      <c r="I46" s="198"/>
      <c r="J46" s="198"/>
      <c r="K46" s="198"/>
      <c r="L46" s="198"/>
      <c r="M46" s="198"/>
      <c r="N46" s="198"/>
      <c r="O46" s="198"/>
      <c r="P46" s="198"/>
      <c r="Q46" s="198"/>
      <c r="R46" s="198"/>
      <c r="S46" s="198"/>
      <c r="T46" s="198"/>
      <c r="U46" s="198"/>
    </row>
    <row r="47" spans="1:21">
      <c r="A47" s="198"/>
      <c r="B47" s="198"/>
      <c r="C47" s="198"/>
      <c r="D47" s="198"/>
      <c r="E47" s="198"/>
      <c r="F47" s="198"/>
      <c r="G47" s="198"/>
      <c r="H47" s="198"/>
      <c r="I47" s="198"/>
      <c r="J47" s="198"/>
      <c r="K47" s="198"/>
      <c r="L47" s="198"/>
      <c r="M47" s="198"/>
      <c r="N47" s="198"/>
      <c r="O47" s="198"/>
      <c r="P47" s="198"/>
      <c r="Q47" s="198"/>
      <c r="R47" s="198"/>
      <c r="S47" s="198"/>
      <c r="T47" s="198"/>
      <c r="U47" s="198"/>
    </row>
    <row r="48" spans="1:21">
      <c r="A48" s="198"/>
      <c r="B48" s="198"/>
      <c r="C48" s="198"/>
      <c r="D48" s="198"/>
      <c r="E48" s="198"/>
      <c r="F48" s="198"/>
      <c r="G48" s="198"/>
      <c r="H48" s="198"/>
      <c r="I48" s="198"/>
      <c r="J48" s="198"/>
      <c r="K48" s="198"/>
      <c r="L48" s="198"/>
      <c r="M48" s="198"/>
      <c r="N48" s="198"/>
      <c r="O48" s="198"/>
      <c r="P48" s="198"/>
      <c r="Q48" s="198"/>
      <c r="R48" s="198"/>
      <c r="S48" s="198"/>
      <c r="T48" s="198"/>
      <c r="U48" s="198"/>
    </row>
    <row r="49" spans="1:21">
      <c r="A49" s="198"/>
      <c r="B49" s="198"/>
      <c r="C49" s="198"/>
      <c r="D49" s="198"/>
      <c r="E49" s="198"/>
      <c r="F49" s="198"/>
      <c r="G49" s="198"/>
      <c r="H49" s="198"/>
      <c r="I49" s="198"/>
      <c r="J49" s="198"/>
      <c r="K49" s="198"/>
      <c r="L49" s="198"/>
      <c r="M49" s="198"/>
      <c r="N49" s="198"/>
      <c r="O49" s="198"/>
      <c r="P49" s="198"/>
      <c r="Q49" s="198"/>
      <c r="R49" s="198"/>
      <c r="S49" s="198"/>
      <c r="T49" s="198"/>
      <c r="U49" s="198"/>
    </row>
    <row r="50" spans="1:21">
      <c r="A50" s="198"/>
      <c r="B50" s="198"/>
      <c r="C50" s="198"/>
      <c r="D50" s="198"/>
      <c r="E50" s="198"/>
      <c r="F50" s="198"/>
      <c r="G50" s="198"/>
      <c r="H50" s="198"/>
      <c r="I50" s="198"/>
      <c r="J50" s="198"/>
      <c r="K50" s="198"/>
      <c r="L50" s="198"/>
      <c r="M50" s="198"/>
      <c r="N50" s="198"/>
      <c r="O50" s="198"/>
      <c r="P50" s="198"/>
      <c r="Q50" s="198"/>
      <c r="R50" s="198"/>
      <c r="S50" s="198"/>
      <c r="T50" s="198"/>
      <c r="U50" s="198"/>
    </row>
    <row r="51" spans="1:21">
      <c r="A51" s="198"/>
      <c r="B51" s="198"/>
      <c r="C51" s="198"/>
      <c r="D51" s="198"/>
      <c r="E51" s="198"/>
      <c r="F51" s="198"/>
      <c r="G51" s="198"/>
      <c r="H51" s="198"/>
      <c r="I51" s="198"/>
      <c r="J51" s="198"/>
      <c r="K51" s="198"/>
      <c r="L51" s="198"/>
      <c r="M51" s="198"/>
      <c r="N51" s="198"/>
      <c r="O51" s="198"/>
      <c r="P51" s="198"/>
      <c r="Q51" s="198"/>
      <c r="R51" s="198"/>
      <c r="S51" s="198"/>
      <c r="T51" s="198"/>
      <c r="U51" s="198"/>
    </row>
    <row r="52" spans="1:21">
      <c r="A52" s="198"/>
      <c r="B52" s="198"/>
      <c r="C52" s="198"/>
      <c r="D52" s="198"/>
      <c r="E52" s="198"/>
      <c r="F52" s="198"/>
      <c r="G52" s="198"/>
      <c r="H52" s="198"/>
      <c r="I52" s="198"/>
      <c r="J52" s="198"/>
      <c r="K52" s="198"/>
      <c r="L52" s="198"/>
      <c r="M52" s="198"/>
      <c r="N52" s="198"/>
      <c r="O52" s="198"/>
      <c r="P52" s="198"/>
      <c r="Q52" s="198"/>
      <c r="R52" s="198"/>
      <c r="S52" s="198"/>
      <c r="T52" s="198"/>
      <c r="U52" s="198"/>
    </row>
    <row r="53" spans="1:21">
      <c r="A53" s="198"/>
      <c r="B53" s="198"/>
      <c r="C53" s="198"/>
      <c r="D53" s="198"/>
      <c r="E53" s="198"/>
      <c r="F53" s="198"/>
      <c r="G53" s="198"/>
      <c r="H53" s="198"/>
      <c r="I53" s="198"/>
      <c r="J53" s="198"/>
      <c r="K53" s="198"/>
      <c r="L53" s="198"/>
      <c r="M53" s="198"/>
      <c r="N53" s="198"/>
      <c r="O53" s="198"/>
      <c r="P53" s="198"/>
      <c r="Q53" s="198"/>
      <c r="R53" s="198"/>
      <c r="S53" s="198"/>
      <c r="T53" s="198"/>
      <c r="U53" s="198"/>
    </row>
    <row r="54" spans="1:21">
      <c r="A54" s="198"/>
      <c r="B54" s="198"/>
      <c r="C54" s="198"/>
      <c r="D54" s="198"/>
      <c r="E54" s="198"/>
      <c r="F54" s="198"/>
      <c r="G54" s="198"/>
      <c r="H54" s="198"/>
      <c r="I54" s="198"/>
      <c r="J54" s="198"/>
      <c r="K54" s="198"/>
      <c r="L54" s="198"/>
      <c r="M54" s="198"/>
      <c r="N54" s="198"/>
      <c r="O54" s="198"/>
      <c r="P54" s="198"/>
      <c r="Q54" s="198"/>
      <c r="R54" s="198"/>
      <c r="S54" s="198"/>
      <c r="T54" s="198"/>
      <c r="U54" s="198"/>
    </row>
    <row r="55" spans="1:21">
      <c r="A55" s="198"/>
      <c r="B55" s="198"/>
      <c r="C55" s="198"/>
      <c r="D55" s="198"/>
      <c r="E55" s="198"/>
      <c r="F55" s="198"/>
      <c r="G55" s="198"/>
      <c r="H55" s="198"/>
      <c r="I55" s="198"/>
      <c r="J55" s="198"/>
      <c r="K55" s="198"/>
      <c r="L55" s="198"/>
      <c r="M55" s="198"/>
      <c r="N55" s="198"/>
      <c r="O55" s="198"/>
      <c r="P55" s="198"/>
      <c r="Q55" s="198"/>
      <c r="R55" s="198"/>
      <c r="S55" s="198"/>
      <c r="T55" s="198"/>
      <c r="U55" s="198"/>
    </row>
    <row r="56" spans="1:21">
      <c r="A56" s="198"/>
      <c r="B56" s="198"/>
      <c r="C56" s="198"/>
      <c r="D56" s="198"/>
      <c r="E56" s="198"/>
      <c r="F56" s="198"/>
      <c r="G56" s="198"/>
      <c r="H56" s="198"/>
      <c r="I56" s="198"/>
      <c r="J56" s="198"/>
      <c r="K56" s="198"/>
      <c r="L56" s="198"/>
      <c r="M56" s="198"/>
      <c r="N56" s="198"/>
      <c r="O56" s="198"/>
      <c r="P56" s="198"/>
      <c r="Q56" s="198"/>
      <c r="R56" s="198"/>
      <c r="S56" s="198"/>
      <c r="T56" s="198"/>
      <c r="U56" s="198"/>
    </row>
    <row r="57" spans="1:21">
      <c r="A57" s="198"/>
      <c r="B57" s="198"/>
      <c r="C57" s="198"/>
      <c r="D57" s="198"/>
      <c r="E57" s="198"/>
      <c r="F57" s="198"/>
      <c r="G57" s="198"/>
      <c r="H57" s="198"/>
      <c r="I57" s="198"/>
      <c r="J57" s="198"/>
      <c r="K57" s="198"/>
      <c r="L57" s="198"/>
      <c r="M57" s="198"/>
      <c r="N57" s="198"/>
      <c r="O57" s="198"/>
      <c r="P57" s="198"/>
      <c r="Q57" s="198"/>
      <c r="R57" s="198"/>
      <c r="S57" s="198"/>
      <c r="T57" s="198"/>
      <c r="U57" s="198"/>
    </row>
    <row r="58" spans="1:21">
      <c r="A58" s="198"/>
      <c r="B58" s="198"/>
      <c r="C58" s="198"/>
      <c r="D58" s="198"/>
      <c r="E58" s="198"/>
      <c r="F58" s="198"/>
      <c r="G58" s="198"/>
      <c r="H58" s="198"/>
      <c r="I58" s="198"/>
      <c r="J58" s="198"/>
      <c r="K58" s="198"/>
      <c r="L58" s="198"/>
      <c r="M58" s="198"/>
      <c r="N58" s="198"/>
      <c r="O58" s="198"/>
      <c r="P58" s="198"/>
      <c r="Q58" s="198"/>
      <c r="R58" s="198"/>
      <c r="S58" s="198"/>
      <c r="T58" s="198"/>
      <c r="U58" s="198"/>
    </row>
    <row r="59" spans="1:21">
      <c r="A59" s="198"/>
      <c r="B59" s="198"/>
      <c r="C59" s="198"/>
      <c r="D59" s="198"/>
      <c r="E59" s="198"/>
      <c r="F59" s="198"/>
      <c r="G59" s="198"/>
      <c r="H59" s="198"/>
      <c r="I59" s="198"/>
      <c r="J59" s="198"/>
      <c r="K59" s="198"/>
      <c r="L59" s="198"/>
      <c r="M59" s="198"/>
      <c r="N59" s="198"/>
      <c r="O59" s="198"/>
      <c r="P59" s="198"/>
      <c r="Q59" s="198"/>
      <c r="R59" s="198"/>
      <c r="S59" s="198"/>
      <c r="T59" s="198"/>
      <c r="U59" s="198"/>
    </row>
    <row r="60" spans="1:21">
      <c r="A60" s="198"/>
      <c r="B60" s="198"/>
      <c r="C60" s="198"/>
      <c r="D60" s="198"/>
      <c r="E60" s="198"/>
      <c r="F60" s="198"/>
      <c r="G60" s="198"/>
      <c r="H60" s="198"/>
      <c r="I60" s="198"/>
      <c r="J60" s="198"/>
      <c r="K60" s="198"/>
      <c r="L60" s="198"/>
      <c r="M60" s="198"/>
      <c r="N60" s="198"/>
      <c r="O60" s="198"/>
      <c r="P60" s="198"/>
      <c r="Q60" s="198"/>
      <c r="R60" s="198"/>
      <c r="S60" s="198"/>
      <c r="T60" s="198"/>
      <c r="U60" s="198"/>
    </row>
    <row r="61" spans="1:21">
      <c r="A61" s="198"/>
      <c r="B61" s="198"/>
      <c r="C61" s="198"/>
      <c r="D61" s="198"/>
      <c r="E61" s="198"/>
      <c r="F61" s="198"/>
      <c r="G61" s="198"/>
      <c r="H61" s="198"/>
      <c r="I61" s="198"/>
      <c r="J61" s="198"/>
      <c r="K61" s="198"/>
      <c r="L61" s="198"/>
      <c r="M61" s="198"/>
      <c r="N61" s="198"/>
      <c r="O61" s="198"/>
      <c r="P61" s="198"/>
      <c r="Q61" s="198"/>
      <c r="R61" s="198"/>
      <c r="S61" s="198"/>
      <c r="T61" s="198"/>
      <c r="U61" s="198"/>
    </row>
    <row r="62" spans="1:21">
      <c r="A62" s="198"/>
      <c r="B62" s="198"/>
      <c r="C62" s="198"/>
      <c r="D62" s="198"/>
      <c r="E62" s="198"/>
      <c r="F62" s="198"/>
      <c r="G62" s="198"/>
      <c r="H62" s="198"/>
      <c r="I62" s="198"/>
      <c r="J62" s="198"/>
      <c r="K62" s="198"/>
      <c r="L62" s="198"/>
      <c r="M62" s="198"/>
      <c r="N62" s="198"/>
      <c r="O62" s="198"/>
      <c r="P62" s="198"/>
      <c r="Q62" s="198"/>
      <c r="R62" s="198"/>
      <c r="S62" s="198"/>
      <c r="T62" s="198"/>
      <c r="U62" s="198"/>
    </row>
    <row r="63" spans="1:21">
      <c r="A63" s="198"/>
      <c r="B63" s="198"/>
      <c r="C63" s="198"/>
      <c r="D63" s="198"/>
      <c r="E63" s="198"/>
      <c r="F63" s="198"/>
      <c r="G63" s="198"/>
      <c r="H63" s="198"/>
      <c r="I63" s="198"/>
      <c r="J63" s="198"/>
      <c r="K63" s="198"/>
      <c r="L63" s="198"/>
      <c r="M63" s="198"/>
      <c r="N63" s="198"/>
      <c r="O63" s="198"/>
      <c r="P63" s="198"/>
      <c r="Q63" s="198"/>
      <c r="R63" s="198"/>
      <c r="S63" s="198"/>
      <c r="T63" s="198"/>
      <c r="U63" s="198"/>
    </row>
    <row r="64" spans="1:21">
      <c r="A64" s="198"/>
      <c r="B64" s="198"/>
      <c r="C64" s="198"/>
      <c r="D64" s="198"/>
      <c r="E64" s="198"/>
      <c r="F64" s="198"/>
      <c r="G64" s="198"/>
      <c r="H64" s="198"/>
      <c r="I64" s="198"/>
      <c r="J64" s="198"/>
      <c r="K64" s="198"/>
      <c r="L64" s="198"/>
      <c r="M64" s="198"/>
      <c r="N64" s="198"/>
      <c r="O64" s="198"/>
      <c r="P64" s="198"/>
      <c r="Q64" s="198"/>
      <c r="R64" s="198"/>
      <c r="S64" s="198"/>
      <c r="T64" s="198"/>
      <c r="U64" s="198"/>
    </row>
    <row r="65" spans="1:21">
      <c r="A65" s="198"/>
      <c r="B65" s="198"/>
      <c r="C65" s="198"/>
      <c r="D65" s="198"/>
      <c r="E65" s="198"/>
      <c r="F65" s="198"/>
      <c r="G65" s="198"/>
      <c r="H65" s="198"/>
      <c r="I65" s="198"/>
      <c r="J65" s="198"/>
      <c r="K65" s="198"/>
      <c r="L65" s="198"/>
      <c r="M65" s="198"/>
      <c r="N65" s="198"/>
      <c r="O65" s="198"/>
      <c r="P65" s="198"/>
      <c r="Q65" s="198"/>
      <c r="R65" s="198"/>
      <c r="S65" s="198"/>
      <c r="T65" s="198"/>
      <c r="U65" s="198"/>
    </row>
    <row r="66" spans="1:21">
      <c r="A66" s="198"/>
      <c r="B66" s="198"/>
      <c r="C66" s="198"/>
      <c r="D66" s="198"/>
      <c r="E66" s="198"/>
      <c r="F66" s="198"/>
      <c r="G66" s="198"/>
      <c r="H66" s="198"/>
      <c r="I66" s="198"/>
      <c r="J66" s="198"/>
      <c r="K66" s="198"/>
      <c r="L66" s="198"/>
      <c r="M66" s="198"/>
      <c r="N66" s="198"/>
      <c r="O66" s="198"/>
      <c r="P66" s="198"/>
      <c r="Q66" s="198"/>
      <c r="R66" s="198"/>
      <c r="S66" s="198"/>
      <c r="T66" s="198"/>
      <c r="U66" s="198"/>
    </row>
    <row r="67" spans="1:21">
      <c r="A67" s="198"/>
      <c r="B67" s="198"/>
      <c r="C67" s="198"/>
      <c r="D67" s="198"/>
      <c r="E67" s="198"/>
      <c r="F67" s="198"/>
      <c r="G67" s="198"/>
      <c r="H67" s="198"/>
      <c r="I67" s="198"/>
      <c r="J67" s="198"/>
      <c r="K67" s="198"/>
      <c r="L67" s="198"/>
      <c r="M67" s="198"/>
      <c r="N67" s="198"/>
      <c r="O67" s="198"/>
      <c r="P67" s="198"/>
      <c r="Q67" s="198"/>
      <c r="R67" s="198"/>
      <c r="S67" s="198"/>
      <c r="T67" s="198"/>
      <c r="U67" s="198"/>
    </row>
    <row r="68" spans="1:21">
      <c r="A68" s="198"/>
      <c r="B68" s="198"/>
      <c r="C68" s="198"/>
      <c r="D68" s="198"/>
      <c r="E68" s="198"/>
      <c r="F68" s="198"/>
      <c r="G68" s="198"/>
      <c r="H68" s="198"/>
      <c r="I68" s="198"/>
      <c r="J68" s="198"/>
      <c r="K68" s="198"/>
      <c r="L68" s="198"/>
      <c r="M68" s="198"/>
      <c r="N68" s="198"/>
      <c r="O68" s="198"/>
      <c r="P68" s="198"/>
      <c r="Q68" s="198"/>
      <c r="R68" s="198"/>
      <c r="S68" s="198"/>
      <c r="T68" s="198"/>
      <c r="U68" s="198"/>
    </row>
    <row r="69" spans="1:21">
      <c r="A69" s="1003"/>
      <c r="B69" s="1003"/>
      <c r="C69" s="1003"/>
      <c r="D69" s="1003"/>
      <c r="E69" s="1003"/>
      <c r="F69" s="198"/>
      <c r="G69" s="198"/>
      <c r="H69" s="198"/>
      <c r="I69" s="198"/>
      <c r="J69" s="198"/>
      <c r="K69" s="198"/>
      <c r="L69" s="198"/>
      <c r="M69" s="198"/>
      <c r="N69" s="198"/>
      <c r="O69" s="198"/>
      <c r="P69" s="198"/>
      <c r="Q69" s="198"/>
      <c r="R69" s="198"/>
      <c r="S69" s="198"/>
      <c r="T69" s="198"/>
      <c r="U69" s="198"/>
    </row>
    <row r="70" spans="1:21">
      <c r="A70" s="198"/>
      <c r="B70" s="198"/>
      <c r="C70" s="198"/>
      <c r="D70" s="198"/>
      <c r="E70" s="198"/>
      <c r="F70" s="198"/>
      <c r="G70" s="198"/>
      <c r="H70" s="198"/>
      <c r="I70" s="198"/>
      <c r="J70" s="198"/>
      <c r="K70" s="198"/>
      <c r="L70" s="198"/>
      <c r="M70" s="198"/>
      <c r="N70" s="198"/>
      <c r="O70" s="198"/>
      <c r="P70" s="198"/>
      <c r="Q70" s="198"/>
      <c r="R70" s="198"/>
      <c r="S70" s="198"/>
      <c r="T70" s="198"/>
      <c r="U70" s="198"/>
    </row>
    <row r="71" spans="1:21">
      <c r="A71" s="198"/>
      <c r="B71" s="198"/>
      <c r="C71" s="198"/>
      <c r="D71" s="198"/>
      <c r="E71" s="198"/>
      <c r="F71" s="198"/>
      <c r="G71" s="198"/>
      <c r="H71" s="198"/>
      <c r="I71" s="198"/>
      <c r="J71" s="198"/>
      <c r="K71" s="198"/>
      <c r="L71" s="198"/>
      <c r="M71" s="198"/>
      <c r="N71" s="198"/>
      <c r="O71" s="198"/>
      <c r="P71" s="198"/>
      <c r="Q71" s="198"/>
      <c r="R71" s="198"/>
      <c r="S71" s="198"/>
      <c r="T71" s="198"/>
      <c r="U71" s="198"/>
    </row>
    <row r="72" spans="1:21">
      <c r="A72" s="198"/>
      <c r="B72" s="198"/>
      <c r="C72" s="198"/>
      <c r="D72" s="198"/>
      <c r="E72" s="198"/>
      <c r="F72" s="198"/>
      <c r="G72" s="198"/>
      <c r="H72" s="198"/>
      <c r="I72" s="198"/>
      <c r="J72" s="198"/>
      <c r="K72" s="198"/>
      <c r="L72" s="198"/>
      <c r="M72" s="198"/>
      <c r="N72" s="198"/>
      <c r="O72" s="198"/>
      <c r="P72" s="198"/>
      <c r="Q72" s="198"/>
      <c r="R72" s="198"/>
      <c r="S72" s="198"/>
      <c r="T72" s="198"/>
      <c r="U72" s="198"/>
    </row>
    <row r="73" spans="1:21">
      <c r="A73" s="198"/>
      <c r="B73" s="198"/>
      <c r="C73" s="198"/>
      <c r="D73" s="198"/>
      <c r="E73" s="198"/>
      <c r="F73" s="198"/>
      <c r="G73" s="198"/>
      <c r="H73" s="198"/>
      <c r="I73" s="198"/>
      <c r="J73" s="198"/>
      <c r="K73" s="198"/>
      <c r="L73" s="198"/>
      <c r="M73" s="198"/>
      <c r="N73" s="198"/>
      <c r="O73" s="198"/>
      <c r="P73" s="198"/>
      <c r="Q73" s="198"/>
      <c r="R73" s="198"/>
      <c r="S73" s="198"/>
      <c r="T73" s="198"/>
      <c r="U73" s="198"/>
    </row>
    <row r="74" spans="1:21">
      <c r="A74" s="198"/>
      <c r="B74" s="198"/>
      <c r="C74" s="198"/>
      <c r="D74" s="198"/>
      <c r="E74" s="198"/>
      <c r="F74" s="198"/>
      <c r="G74" s="198"/>
      <c r="H74" s="198"/>
      <c r="I74" s="198"/>
      <c r="J74" s="198"/>
      <c r="K74" s="198"/>
      <c r="L74" s="198"/>
      <c r="M74" s="198"/>
      <c r="N74" s="198"/>
      <c r="O74" s="198"/>
      <c r="P74" s="198"/>
      <c r="Q74" s="198"/>
      <c r="R74" s="198"/>
      <c r="S74" s="198"/>
      <c r="T74" s="198"/>
      <c r="U74" s="198"/>
    </row>
    <row r="75" spans="1:21">
      <c r="A75" s="198"/>
      <c r="B75" s="198"/>
      <c r="C75" s="198"/>
      <c r="D75" s="198"/>
      <c r="E75" s="198"/>
      <c r="F75" s="198"/>
      <c r="G75" s="198"/>
      <c r="H75" s="198"/>
      <c r="I75" s="198"/>
      <c r="J75" s="198"/>
      <c r="K75" s="198"/>
      <c r="L75" s="198"/>
      <c r="M75" s="198"/>
      <c r="N75" s="198"/>
      <c r="O75" s="198"/>
      <c r="P75" s="198"/>
      <c r="Q75" s="198"/>
      <c r="R75" s="198"/>
      <c r="S75" s="198"/>
      <c r="T75" s="198"/>
      <c r="U75" s="198"/>
    </row>
    <row r="76" spans="1:21">
      <c r="A76" s="198"/>
      <c r="B76" s="198"/>
      <c r="C76" s="198"/>
      <c r="D76" s="198"/>
      <c r="E76" s="198"/>
      <c r="F76" s="198"/>
      <c r="G76" s="198"/>
      <c r="H76" s="198"/>
      <c r="I76" s="198"/>
      <c r="J76" s="198"/>
      <c r="K76" s="198"/>
      <c r="L76" s="198"/>
      <c r="M76" s="198"/>
      <c r="N76" s="198"/>
      <c r="O76" s="198"/>
      <c r="P76" s="198"/>
      <c r="Q76" s="198"/>
      <c r="R76" s="198"/>
      <c r="S76" s="198"/>
      <c r="T76" s="198"/>
      <c r="U76" s="198"/>
    </row>
    <row r="77" spans="1:21">
      <c r="A77" s="198"/>
      <c r="B77" s="198"/>
      <c r="C77" s="198"/>
      <c r="D77" s="198"/>
      <c r="E77" s="198"/>
      <c r="F77" s="198"/>
      <c r="G77" s="198"/>
      <c r="H77" s="198"/>
      <c r="I77" s="198"/>
      <c r="J77" s="198"/>
      <c r="K77" s="198"/>
      <c r="L77" s="198"/>
      <c r="M77" s="198"/>
      <c r="N77" s="198"/>
      <c r="O77" s="198"/>
      <c r="P77" s="198"/>
      <c r="Q77" s="198"/>
      <c r="R77" s="198"/>
      <c r="S77" s="198"/>
      <c r="T77" s="198"/>
      <c r="U77" s="198"/>
    </row>
    <row r="78" spans="1:21">
      <c r="A78" s="198"/>
      <c r="B78" s="198"/>
      <c r="C78" s="198"/>
      <c r="D78" s="198"/>
      <c r="E78" s="198"/>
      <c r="F78" s="198"/>
      <c r="G78" s="198"/>
      <c r="H78" s="198"/>
      <c r="I78" s="198"/>
      <c r="J78" s="198"/>
      <c r="K78" s="198"/>
      <c r="L78" s="198"/>
      <c r="M78" s="198"/>
      <c r="N78" s="198"/>
      <c r="O78" s="198"/>
      <c r="P78" s="198"/>
      <c r="Q78" s="198"/>
      <c r="R78" s="198"/>
      <c r="S78" s="198"/>
      <c r="T78" s="198"/>
      <c r="U78" s="198"/>
    </row>
    <row r="79" spans="1:21">
      <c r="A79" s="198"/>
      <c r="B79" s="198"/>
      <c r="C79" s="198"/>
      <c r="D79" s="198"/>
      <c r="E79" s="198"/>
      <c r="F79" s="198"/>
      <c r="G79" s="198"/>
      <c r="H79" s="198"/>
      <c r="I79" s="198"/>
      <c r="J79" s="198"/>
      <c r="K79" s="198"/>
      <c r="L79" s="198"/>
      <c r="M79" s="198"/>
      <c r="N79" s="198"/>
      <c r="O79" s="198"/>
      <c r="P79" s="198"/>
      <c r="Q79" s="198"/>
      <c r="R79" s="198"/>
      <c r="S79" s="198"/>
      <c r="T79" s="198"/>
      <c r="U79" s="198"/>
    </row>
    <row r="80" spans="1:21">
      <c r="A80" s="198"/>
      <c r="B80" s="198"/>
      <c r="C80" s="198"/>
      <c r="D80" s="198"/>
      <c r="E80" s="198"/>
      <c r="F80" s="198"/>
      <c r="G80" s="198"/>
      <c r="H80" s="198"/>
      <c r="I80" s="198"/>
      <c r="J80" s="198"/>
      <c r="K80" s="198"/>
      <c r="L80" s="198"/>
      <c r="M80" s="198"/>
      <c r="N80" s="198"/>
      <c r="O80" s="198"/>
      <c r="P80" s="198"/>
      <c r="Q80" s="198"/>
      <c r="R80" s="198"/>
      <c r="S80" s="198"/>
      <c r="T80" s="198"/>
      <c r="U80" s="198"/>
    </row>
    <row r="81" spans="1:21">
      <c r="A81" s="198"/>
      <c r="B81" s="198"/>
      <c r="C81" s="198"/>
      <c r="D81" s="198"/>
      <c r="E81" s="198"/>
      <c r="F81" s="198"/>
      <c r="G81" s="198"/>
      <c r="H81" s="198"/>
      <c r="I81" s="198"/>
      <c r="J81" s="198"/>
      <c r="K81" s="198"/>
      <c r="L81" s="198"/>
      <c r="M81" s="198"/>
      <c r="N81" s="198"/>
      <c r="O81" s="198"/>
      <c r="P81" s="198"/>
      <c r="Q81" s="198"/>
      <c r="R81" s="198"/>
      <c r="S81" s="198"/>
      <c r="T81" s="198"/>
      <c r="U81" s="198"/>
    </row>
    <row r="82" spans="1:21">
      <c r="A82" s="198"/>
      <c r="B82" s="198"/>
      <c r="C82" s="198"/>
      <c r="D82" s="198"/>
      <c r="E82" s="198"/>
      <c r="F82" s="198"/>
      <c r="G82" s="198"/>
      <c r="H82" s="198"/>
      <c r="I82" s="198"/>
      <c r="J82" s="198"/>
      <c r="K82" s="198"/>
      <c r="L82" s="198"/>
      <c r="M82" s="198"/>
      <c r="N82" s="198"/>
      <c r="O82" s="198"/>
      <c r="P82" s="198"/>
      <c r="Q82" s="198"/>
      <c r="R82" s="198"/>
      <c r="S82" s="198"/>
      <c r="T82" s="198"/>
      <c r="U82" s="198"/>
    </row>
    <row r="83" spans="1:21">
      <c r="A83" s="198"/>
      <c r="B83" s="198"/>
      <c r="C83" s="198"/>
      <c r="D83" s="198"/>
      <c r="E83" s="198"/>
      <c r="F83" s="198"/>
      <c r="G83" s="198"/>
      <c r="H83" s="198"/>
      <c r="I83" s="198"/>
      <c r="J83" s="198"/>
      <c r="K83" s="198"/>
      <c r="L83" s="198"/>
      <c r="M83" s="198"/>
      <c r="N83" s="198"/>
      <c r="O83" s="198"/>
      <c r="P83" s="198"/>
      <c r="Q83" s="198"/>
      <c r="R83" s="198"/>
      <c r="S83" s="198"/>
      <c r="T83" s="198"/>
      <c r="U83" s="198"/>
    </row>
    <row r="84" spans="1:21">
      <c r="A84" s="198"/>
      <c r="B84" s="198"/>
      <c r="C84" s="198"/>
      <c r="D84" s="198"/>
      <c r="E84" s="198"/>
      <c r="F84" s="198"/>
      <c r="G84" s="198"/>
      <c r="H84" s="198"/>
      <c r="I84" s="198"/>
      <c r="J84" s="198"/>
      <c r="K84" s="198"/>
      <c r="L84" s="198"/>
      <c r="M84" s="198"/>
      <c r="N84" s="198"/>
      <c r="O84" s="198"/>
      <c r="P84" s="198"/>
      <c r="Q84" s="198"/>
      <c r="R84" s="198"/>
      <c r="S84" s="198"/>
      <c r="T84" s="198"/>
      <c r="U84" s="198"/>
    </row>
    <row r="85" spans="1:21">
      <c r="A85" s="198"/>
      <c r="B85" s="198"/>
      <c r="C85" s="198"/>
      <c r="D85" s="198"/>
      <c r="E85" s="198"/>
      <c r="F85" s="198"/>
      <c r="G85" s="198"/>
      <c r="H85" s="198"/>
      <c r="I85" s="198"/>
      <c r="J85" s="198"/>
      <c r="K85" s="198"/>
      <c r="L85" s="198"/>
      <c r="M85" s="198"/>
      <c r="N85" s="198"/>
      <c r="O85" s="198"/>
      <c r="P85" s="198"/>
      <c r="Q85" s="198"/>
      <c r="R85" s="198"/>
      <c r="S85" s="198"/>
      <c r="T85" s="198"/>
      <c r="U85" s="198"/>
    </row>
    <row r="86" spans="1:21">
      <c r="A86" s="198"/>
      <c r="B86" s="198"/>
      <c r="C86" s="198"/>
      <c r="D86" s="198"/>
      <c r="E86" s="198"/>
      <c r="F86" s="198"/>
      <c r="G86" s="198"/>
      <c r="H86" s="198"/>
      <c r="I86" s="198"/>
      <c r="J86" s="198"/>
      <c r="K86" s="198"/>
      <c r="L86" s="198"/>
      <c r="M86" s="198"/>
      <c r="N86" s="198"/>
      <c r="O86" s="198"/>
      <c r="P86" s="198"/>
      <c r="Q86" s="198"/>
      <c r="R86" s="198"/>
      <c r="S86" s="198"/>
      <c r="T86" s="198"/>
      <c r="U86" s="198"/>
    </row>
    <row r="87" spans="1:21">
      <c r="A87" s="198"/>
      <c r="B87" s="198"/>
      <c r="C87" s="198"/>
      <c r="D87" s="198"/>
      <c r="E87" s="198"/>
      <c r="F87" s="198"/>
      <c r="G87" s="198"/>
      <c r="H87" s="198"/>
      <c r="I87" s="198"/>
      <c r="J87" s="198"/>
      <c r="K87" s="198"/>
      <c r="L87" s="198"/>
      <c r="M87" s="198"/>
      <c r="N87" s="198"/>
      <c r="O87" s="198"/>
      <c r="P87" s="198"/>
      <c r="Q87" s="198"/>
      <c r="R87" s="198"/>
      <c r="S87" s="198"/>
      <c r="T87" s="198"/>
      <c r="U87" s="198"/>
    </row>
    <row r="88" spans="1:21">
      <c r="A88" s="198"/>
      <c r="B88" s="198"/>
      <c r="C88" s="198"/>
      <c r="D88" s="198"/>
      <c r="E88" s="198"/>
      <c r="F88" s="198"/>
      <c r="G88" s="198"/>
      <c r="H88" s="198"/>
      <c r="I88" s="198"/>
      <c r="J88" s="198"/>
      <c r="K88" s="198"/>
      <c r="L88" s="198"/>
      <c r="M88" s="198"/>
      <c r="N88" s="198"/>
      <c r="O88" s="198"/>
      <c r="P88" s="198"/>
      <c r="Q88" s="198"/>
      <c r="R88" s="198"/>
      <c r="S88" s="198"/>
      <c r="T88" s="198"/>
      <c r="U88" s="198"/>
    </row>
    <row r="89" spans="1:21">
      <c r="A89" s="198"/>
      <c r="B89" s="198"/>
      <c r="C89" s="198"/>
      <c r="D89" s="198"/>
      <c r="E89" s="198"/>
      <c r="F89" s="198"/>
      <c r="G89" s="198"/>
      <c r="H89" s="198"/>
      <c r="I89" s="198"/>
      <c r="J89" s="198"/>
      <c r="K89" s="198"/>
      <c r="L89" s="198"/>
      <c r="M89" s="198"/>
      <c r="N89" s="198"/>
      <c r="O89" s="198"/>
      <c r="P89" s="198"/>
      <c r="Q89" s="198"/>
      <c r="R89" s="198"/>
      <c r="S89" s="198"/>
      <c r="T89" s="198"/>
      <c r="U89" s="198"/>
    </row>
    <row r="90" spans="1:21">
      <c r="A90" s="198"/>
      <c r="B90" s="198"/>
      <c r="C90" s="198"/>
      <c r="D90" s="198"/>
      <c r="E90" s="198"/>
      <c r="F90" s="198"/>
      <c r="G90" s="198"/>
      <c r="H90" s="198"/>
      <c r="I90" s="198"/>
      <c r="J90" s="198"/>
      <c r="K90" s="198"/>
      <c r="L90" s="198"/>
      <c r="M90" s="198"/>
      <c r="N90" s="198"/>
      <c r="O90" s="198"/>
      <c r="P90" s="198"/>
      <c r="Q90" s="198"/>
      <c r="R90" s="198"/>
      <c r="S90" s="198"/>
      <c r="T90" s="198"/>
      <c r="U90" s="198"/>
    </row>
    <row r="91" spans="1:21">
      <c r="A91" s="198"/>
      <c r="B91" s="198"/>
      <c r="C91" s="198"/>
      <c r="D91" s="198"/>
      <c r="E91" s="198"/>
      <c r="F91" s="198"/>
      <c r="G91" s="198"/>
      <c r="H91" s="198"/>
      <c r="I91" s="198"/>
      <c r="J91" s="198"/>
      <c r="K91" s="198"/>
      <c r="L91" s="198"/>
      <c r="M91" s="198"/>
      <c r="N91" s="198"/>
      <c r="O91" s="198"/>
      <c r="P91" s="198"/>
      <c r="Q91" s="198"/>
      <c r="R91" s="198"/>
      <c r="S91" s="198"/>
      <c r="T91" s="198"/>
      <c r="U91" s="198"/>
    </row>
    <row r="92" spans="1:21">
      <c r="A92" s="198"/>
      <c r="B92" s="198"/>
      <c r="C92" s="198"/>
      <c r="D92" s="198"/>
      <c r="E92" s="198"/>
      <c r="F92" s="198"/>
      <c r="G92" s="198"/>
      <c r="H92" s="198"/>
      <c r="I92" s="198"/>
      <c r="J92" s="198"/>
      <c r="K92" s="198"/>
      <c r="L92" s="198"/>
      <c r="M92" s="198"/>
      <c r="N92" s="198"/>
      <c r="O92" s="198"/>
      <c r="P92" s="198"/>
      <c r="Q92" s="198"/>
      <c r="R92" s="198"/>
      <c r="S92" s="198"/>
      <c r="T92" s="198"/>
      <c r="U92" s="198"/>
    </row>
    <row r="93" spans="1:21">
      <c r="A93" s="198"/>
      <c r="B93" s="198"/>
      <c r="C93" s="198"/>
      <c r="D93" s="198"/>
      <c r="E93" s="198"/>
      <c r="F93" s="198"/>
      <c r="G93" s="198"/>
      <c r="H93" s="198"/>
      <c r="I93" s="198"/>
      <c r="J93" s="198"/>
      <c r="K93" s="198"/>
      <c r="L93" s="198"/>
      <c r="M93" s="198"/>
      <c r="N93" s="198"/>
      <c r="O93" s="198"/>
      <c r="P93" s="198"/>
      <c r="Q93" s="198"/>
      <c r="R93" s="198"/>
      <c r="S93" s="198"/>
      <c r="T93" s="198"/>
      <c r="U93" s="198"/>
    </row>
    <row r="94" spans="1:21">
      <c r="A94" s="198"/>
      <c r="B94" s="198"/>
      <c r="C94" s="198"/>
      <c r="D94" s="198"/>
      <c r="E94" s="198"/>
      <c r="F94" s="198"/>
      <c r="G94" s="198"/>
      <c r="H94" s="198"/>
      <c r="I94" s="198"/>
      <c r="J94" s="198"/>
      <c r="K94" s="198"/>
      <c r="L94" s="198"/>
      <c r="M94" s="198"/>
      <c r="N94" s="198"/>
      <c r="O94" s="198"/>
      <c r="P94" s="198"/>
      <c r="Q94" s="198"/>
      <c r="R94" s="198"/>
      <c r="S94" s="198"/>
      <c r="T94" s="198"/>
      <c r="U94" s="198"/>
    </row>
    <row r="95" spans="1:21">
      <c r="A95" s="198"/>
      <c r="B95" s="198"/>
      <c r="C95" s="198"/>
      <c r="D95" s="198"/>
      <c r="E95" s="198"/>
      <c r="F95" s="198"/>
      <c r="G95" s="198"/>
      <c r="H95" s="198"/>
      <c r="I95" s="198"/>
      <c r="J95" s="198"/>
      <c r="K95" s="198"/>
      <c r="L95" s="198"/>
      <c r="M95" s="198"/>
      <c r="N95" s="198"/>
      <c r="O95" s="198"/>
      <c r="P95" s="198"/>
      <c r="Q95" s="198"/>
      <c r="R95" s="198"/>
      <c r="S95" s="198"/>
      <c r="T95" s="198"/>
      <c r="U95" s="198"/>
    </row>
    <row r="96" spans="1:21">
      <c r="A96" s="198"/>
      <c r="B96" s="198"/>
      <c r="C96" s="198"/>
      <c r="D96" s="198"/>
      <c r="E96" s="198"/>
      <c r="F96" s="198"/>
      <c r="G96" s="198"/>
      <c r="H96" s="198"/>
      <c r="I96" s="198"/>
      <c r="J96" s="198"/>
      <c r="K96" s="198"/>
      <c r="L96" s="198"/>
      <c r="M96" s="198"/>
      <c r="N96" s="198"/>
      <c r="O96" s="198"/>
      <c r="P96" s="198"/>
      <c r="Q96" s="198"/>
      <c r="R96" s="198"/>
      <c r="S96" s="198"/>
      <c r="T96" s="198"/>
      <c r="U96" s="198"/>
    </row>
    <row r="97" spans="1:21">
      <c r="A97" s="198"/>
      <c r="B97" s="198"/>
      <c r="C97" s="198"/>
      <c r="D97" s="198"/>
      <c r="E97" s="198"/>
      <c r="F97" s="198"/>
      <c r="G97" s="198"/>
      <c r="H97" s="198"/>
      <c r="I97" s="198"/>
      <c r="J97" s="198"/>
      <c r="K97" s="198"/>
      <c r="L97" s="198"/>
      <c r="M97" s="198"/>
      <c r="N97" s="198"/>
      <c r="O97" s="198"/>
      <c r="P97" s="198"/>
      <c r="Q97" s="198"/>
      <c r="R97" s="198"/>
      <c r="S97" s="198"/>
      <c r="T97" s="198"/>
      <c r="U97" s="198"/>
    </row>
    <row r="98" spans="1:21">
      <c r="A98" s="198"/>
      <c r="B98" s="198"/>
      <c r="C98" s="198"/>
      <c r="D98" s="198"/>
      <c r="E98" s="198"/>
      <c r="F98" s="198"/>
      <c r="G98" s="198"/>
      <c r="H98" s="198"/>
      <c r="I98" s="198"/>
      <c r="J98" s="198"/>
      <c r="K98" s="198"/>
      <c r="L98" s="198"/>
      <c r="M98" s="198"/>
      <c r="N98" s="198"/>
      <c r="O98" s="198"/>
      <c r="P98" s="198"/>
      <c r="Q98" s="198"/>
      <c r="R98" s="198"/>
      <c r="S98" s="198"/>
      <c r="T98" s="198"/>
      <c r="U98" s="198"/>
    </row>
    <row r="99" spans="1:21">
      <c r="A99" s="198"/>
      <c r="B99" s="198"/>
      <c r="C99" s="198"/>
      <c r="D99" s="198"/>
      <c r="E99" s="198"/>
      <c r="F99" s="198"/>
      <c r="G99" s="198"/>
      <c r="H99" s="198"/>
      <c r="I99" s="198"/>
      <c r="J99" s="198"/>
      <c r="K99" s="198"/>
      <c r="L99" s="198"/>
      <c r="M99" s="198"/>
      <c r="N99" s="198"/>
      <c r="O99" s="198"/>
      <c r="P99" s="198"/>
      <c r="Q99" s="198"/>
      <c r="R99" s="198"/>
      <c r="S99" s="198"/>
      <c r="T99" s="198"/>
      <c r="U99" s="198"/>
    </row>
    <row r="100" spans="1:21">
      <c r="A100" s="198"/>
      <c r="B100" s="198"/>
      <c r="C100" s="198"/>
      <c r="D100" s="198"/>
      <c r="E100" s="198"/>
      <c r="F100" s="198"/>
      <c r="G100" s="198"/>
      <c r="H100" s="198"/>
      <c r="I100" s="198"/>
      <c r="J100" s="198"/>
      <c r="K100" s="198"/>
      <c r="L100" s="198"/>
      <c r="M100" s="198"/>
      <c r="N100" s="198"/>
      <c r="O100" s="198"/>
      <c r="P100" s="198"/>
      <c r="Q100" s="198"/>
      <c r="R100" s="198"/>
      <c r="S100" s="198"/>
      <c r="T100" s="198"/>
      <c r="U100" s="198"/>
    </row>
    <row r="101" spans="1:21">
      <c r="A101" s="198"/>
      <c r="B101" s="198"/>
      <c r="C101" s="198"/>
      <c r="D101" s="198"/>
      <c r="E101" s="198"/>
      <c r="F101" s="198"/>
      <c r="G101" s="198"/>
      <c r="H101" s="198"/>
      <c r="I101" s="198"/>
      <c r="J101" s="198"/>
      <c r="K101" s="198"/>
      <c r="L101" s="198"/>
      <c r="M101" s="198"/>
      <c r="N101" s="198"/>
      <c r="O101" s="198"/>
      <c r="P101" s="198"/>
      <c r="Q101" s="198"/>
      <c r="R101" s="198"/>
      <c r="S101" s="198"/>
      <c r="T101" s="198"/>
      <c r="U101" s="198"/>
    </row>
    <row r="102" spans="1:21">
      <c r="A102" s="198"/>
      <c r="B102" s="198"/>
      <c r="C102" s="198"/>
      <c r="D102" s="198"/>
      <c r="E102" s="198"/>
      <c r="F102" s="198"/>
      <c r="G102" s="198"/>
      <c r="H102" s="198"/>
      <c r="I102" s="198"/>
      <c r="J102" s="198"/>
      <c r="K102" s="198"/>
      <c r="L102" s="198"/>
      <c r="M102" s="198"/>
      <c r="N102" s="198"/>
      <c r="O102" s="198"/>
      <c r="P102" s="198"/>
      <c r="Q102" s="198"/>
      <c r="R102" s="198"/>
      <c r="S102" s="198"/>
      <c r="T102" s="198"/>
      <c r="U102" s="198"/>
    </row>
    <row r="103" spans="1:21">
      <c r="A103" s="198"/>
      <c r="B103" s="198"/>
      <c r="C103" s="198"/>
      <c r="D103" s="198"/>
      <c r="E103" s="198"/>
      <c r="F103" s="198"/>
      <c r="G103" s="198"/>
      <c r="H103" s="198"/>
      <c r="I103" s="198"/>
      <c r="J103" s="198"/>
      <c r="K103" s="198"/>
      <c r="L103" s="198"/>
      <c r="M103" s="198"/>
      <c r="N103" s="198"/>
      <c r="O103" s="198"/>
      <c r="P103" s="198"/>
      <c r="Q103" s="198"/>
      <c r="R103" s="198"/>
      <c r="S103" s="198"/>
      <c r="T103" s="198"/>
      <c r="U103" s="198"/>
    </row>
    <row r="104" spans="1:21">
      <c r="A104" s="198"/>
      <c r="B104" s="198"/>
      <c r="C104" s="198"/>
      <c r="D104" s="198"/>
      <c r="E104" s="198"/>
      <c r="F104" s="198"/>
      <c r="G104" s="198"/>
      <c r="H104" s="198"/>
      <c r="I104" s="198"/>
      <c r="J104" s="198"/>
      <c r="K104" s="198"/>
      <c r="L104" s="198"/>
      <c r="M104" s="198"/>
      <c r="N104" s="198"/>
      <c r="O104" s="198"/>
      <c r="P104" s="198"/>
      <c r="Q104" s="198"/>
      <c r="R104" s="198"/>
      <c r="S104" s="198"/>
      <c r="T104" s="198"/>
      <c r="U104" s="198"/>
    </row>
    <row r="105" spans="1:21">
      <c r="A105" s="198"/>
      <c r="B105" s="198"/>
      <c r="C105" s="198"/>
      <c r="D105" s="198"/>
      <c r="E105" s="198"/>
      <c r="F105" s="198"/>
      <c r="G105" s="198"/>
      <c r="H105" s="198"/>
      <c r="I105" s="198"/>
      <c r="J105" s="198"/>
      <c r="K105" s="198"/>
      <c r="L105" s="198"/>
      <c r="M105" s="198"/>
      <c r="N105" s="198"/>
      <c r="O105" s="198"/>
      <c r="P105" s="198"/>
      <c r="Q105" s="198"/>
      <c r="R105" s="198"/>
      <c r="S105" s="198"/>
      <c r="T105" s="198"/>
      <c r="U105" s="198"/>
    </row>
    <row r="106" spans="1:21">
      <c r="A106" s="198"/>
      <c r="B106" s="198"/>
      <c r="C106" s="198"/>
      <c r="D106" s="198"/>
      <c r="E106" s="198"/>
      <c r="F106" s="198"/>
      <c r="G106" s="198"/>
      <c r="H106" s="198"/>
      <c r="I106" s="198"/>
      <c r="J106" s="198"/>
      <c r="K106" s="198"/>
      <c r="L106" s="198"/>
      <c r="M106" s="198"/>
      <c r="N106" s="198"/>
      <c r="O106" s="198"/>
      <c r="P106" s="198"/>
      <c r="Q106" s="198"/>
      <c r="R106" s="198"/>
      <c r="S106" s="198"/>
      <c r="T106" s="198"/>
      <c r="U106" s="198"/>
    </row>
    <row r="107" spans="1:21">
      <c r="A107" s="198"/>
      <c r="B107" s="198"/>
      <c r="C107" s="198"/>
      <c r="D107" s="198"/>
      <c r="E107" s="198"/>
      <c r="F107" s="198"/>
      <c r="G107" s="198"/>
      <c r="H107" s="198"/>
      <c r="I107" s="198"/>
      <c r="J107" s="198"/>
      <c r="K107" s="198"/>
      <c r="L107" s="198"/>
      <c r="M107" s="198"/>
      <c r="N107" s="198"/>
      <c r="O107" s="198"/>
      <c r="P107" s="198"/>
      <c r="Q107" s="198"/>
      <c r="R107" s="198"/>
      <c r="S107" s="198"/>
      <c r="T107" s="198"/>
      <c r="U107" s="198"/>
    </row>
    <row r="108" spans="1:21">
      <c r="A108" s="198"/>
      <c r="B108" s="198"/>
      <c r="C108" s="198"/>
      <c r="D108" s="198"/>
      <c r="E108" s="198"/>
      <c r="F108" s="198"/>
      <c r="G108" s="198"/>
      <c r="H108" s="198"/>
      <c r="I108" s="198"/>
      <c r="J108" s="198"/>
      <c r="K108" s="198"/>
      <c r="L108" s="198"/>
      <c r="M108" s="198"/>
      <c r="N108" s="198"/>
      <c r="O108" s="198"/>
      <c r="P108" s="198"/>
      <c r="Q108" s="198"/>
      <c r="R108" s="198"/>
      <c r="S108" s="198"/>
      <c r="T108" s="198"/>
      <c r="U108" s="198"/>
    </row>
    <row r="109" spans="1:21">
      <c r="A109" s="198"/>
      <c r="B109" s="198"/>
      <c r="C109" s="198"/>
      <c r="D109" s="198"/>
      <c r="E109" s="198"/>
      <c r="F109" s="198"/>
      <c r="G109" s="198"/>
      <c r="H109" s="198"/>
      <c r="I109" s="198"/>
      <c r="J109" s="198"/>
      <c r="K109" s="198"/>
      <c r="L109" s="198"/>
      <c r="M109" s="198"/>
      <c r="N109" s="198"/>
      <c r="O109" s="198"/>
      <c r="P109" s="198"/>
      <c r="Q109" s="198"/>
      <c r="R109" s="198"/>
      <c r="S109" s="198"/>
      <c r="T109" s="198"/>
      <c r="U109" s="198"/>
    </row>
    <row r="110" spans="1:21">
      <c r="A110" s="198"/>
      <c r="B110" s="198"/>
      <c r="C110" s="198"/>
      <c r="D110" s="198"/>
      <c r="E110" s="198"/>
      <c r="F110" s="198"/>
      <c r="G110" s="198"/>
      <c r="H110" s="198"/>
      <c r="I110" s="198"/>
      <c r="J110" s="198"/>
      <c r="K110" s="198"/>
      <c r="L110" s="198"/>
      <c r="M110" s="198"/>
      <c r="N110" s="198"/>
      <c r="O110" s="198"/>
      <c r="P110" s="198"/>
      <c r="Q110" s="198"/>
      <c r="R110" s="198"/>
      <c r="S110" s="198"/>
      <c r="T110" s="198"/>
      <c r="U110" s="198"/>
    </row>
    <row r="111" spans="1:21">
      <c r="A111" s="198"/>
      <c r="B111" s="198"/>
      <c r="C111" s="198"/>
      <c r="D111" s="198"/>
      <c r="E111" s="198"/>
      <c r="F111" s="198"/>
      <c r="G111" s="198"/>
      <c r="H111" s="198"/>
      <c r="I111" s="198"/>
      <c r="J111" s="198"/>
      <c r="K111" s="198"/>
      <c r="L111" s="198"/>
      <c r="M111" s="198"/>
      <c r="N111" s="198"/>
      <c r="O111" s="198"/>
      <c r="P111" s="198"/>
      <c r="Q111" s="198"/>
      <c r="R111" s="198"/>
      <c r="S111" s="198"/>
      <c r="T111" s="198"/>
      <c r="U111" s="198"/>
    </row>
    <row r="112" spans="1:21">
      <c r="A112" s="198"/>
      <c r="B112" s="198"/>
      <c r="C112" s="198"/>
      <c r="D112" s="198"/>
      <c r="E112" s="198"/>
      <c r="F112" s="198"/>
      <c r="G112" s="198"/>
      <c r="H112" s="198"/>
      <c r="I112" s="198"/>
      <c r="J112" s="198"/>
      <c r="K112" s="198"/>
      <c r="L112" s="198"/>
      <c r="M112" s="198"/>
      <c r="N112" s="198"/>
      <c r="O112" s="198"/>
      <c r="P112" s="198"/>
      <c r="Q112" s="198"/>
      <c r="R112" s="198"/>
      <c r="S112" s="198"/>
      <c r="T112" s="198"/>
      <c r="U112" s="198"/>
    </row>
    <row r="113" spans="1:21">
      <c r="A113" s="198"/>
      <c r="B113" s="198"/>
      <c r="C113" s="198"/>
      <c r="D113" s="198"/>
      <c r="E113" s="198"/>
      <c r="F113" s="198"/>
      <c r="G113" s="198"/>
      <c r="H113" s="198"/>
      <c r="I113" s="198"/>
      <c r="J113" s="198"/>
      <c r="K113" s="198"/>
      <c r="L113" s="198"/>
      <c r="M113" s="198"/>
      <c r="N113" s="198"/>
      <c r="O113" s="198"/>
      <c r="P113" s="198"/>
      <c r="Q113" s="198"/>
      <c r="R113" s="198"/>
      <c r="S113" s="198"/>
      <c r="T113" s="198"/>
      <c r="U113" s="198"/>
    </row>
    <row r="114" spans="1:21">
      <c r="A114" s="198"/>
      <c r="B114" s="198"/>
      <c r="C114" s="198"/>
      <c r="D114" s="198"/>
      <c r="E114" s="198"/>
      <c r="F114" s="198"/>
      <c r="G114" s="198"/>
      <c r="H114" s="198"/>
      <c r="I114" s="198"/>
      <c r="J114" s="198"/>
      <c r="K114" s="198"/>
      <c r="L114" s="198"/>
      <c r="M114" s="198"/>
      <c r="N114" s="198"/>
      <c r="O114" s="198"/>
      <c r="P114" s="198"/>
      <c r="Q114" s="198"/>
      <c r="R114" s="198"/>
      <c r="S114" s="198"/>
      <c r="T114" s="198"/>
      <c r="U114" s="198"/>
    </row>
    <row r="115" spans="1:21">
      <c r="A115" s="198"/>
      <c r="B115" s="198"/>
      <c r="C115" s="198"/>
      <c r="D115" s="198"/>
      <c r="E115" s="198"/>
      <c r="F115" s="198"/>
      <c r="G115" s="198"/>
      <c r="H115" s="198"/>
      <c r="I115" s="198"/>
      <c r="J115" s="198"/>
      <c r="K115" s="198"/>
      <c r="L115" s="198"/>
      <c r="M115" s="198"/>
      <c r="N115" s="198"/>
      <c r="O115" s="198"/>
      <c r="P115" s="198"/>
      <c r="Q115" s="198"/>
      <c r="R115" s="198"/>
      <c r="S115" s="198"/>
      <c r="T115" s="198"/>
      <c r="U115" s="198"/>
    </row>
    <row r="116" spans="1:21">
      <c r="A116" s="198"/>
      <c r="B116" s="198"/>
      <c r="C116" s="198"/>
      <c r="D116" s="198"/>
      <c r="E116" s="198"/>
      <c r="F116" s="198"/>
      <c r="G116" s="198"/>
      <c r="H116" s="198"/>
      <c r="I116" s="198"/>
      <c r="J116" s="198"/>
      <c r="K116" s="198"/>
      <c r="L116" s="198"/>
      <c r="M116" s="198"/>
      <c r="N116" s="198"/>
      <c r="O116" s="198"/>
      <c r="P116" s="198"/>
      <c r="Q116" s="198"/>
      <c r="R116" s="198"/>
      <c r="S116" s="198"/>
      <c r="T116" s="198"/>
      <c r="U116" s="198"/>
    </row>
    <row r="117" spans="1:21">
      <c r="A117" s="198"/>
      <c r="B117" s="198"/>
      <c r="C117" s="198"/>
      <c r="D117" s="198"/>
      <c r="E117" s="198"/>
      <c r="F117" s="198"/>
      <c r="G117" s="198"/>
      <c r="H117" s="198"/>
      <c r="I117" s="198"/>
      <c r="J117" s="198"/>
      <c r="K117" s="198"/>
      <c r="L117" s="198"/>
      <c r="M117" s="198"/>
      <c r="N117" s="198"/>
      <c r="O117" s="198"/>
      <c r="P117" s="198"/>
      <c r="Q117" s="198"/>
      <c r="R117" s="198"/>
      <c r="S117" s="198"/>
      <c r="T117" s="198"/>
      <c r="U117" s="198"/>
    </row>
    <row r="118" spans="1:21">
      <c r="A118" s="198"/>
      <c r="B118" s="198"/>
      <c r="C118" s="198"/>
      <c r="D118" s="198"/>
      <c r="E118" s="198"/>
      <c r="F118" s="198"/>
      <c r="G118" s="198"/>
      <c r="H118" s="198"/>
      <c r="I118" s="198"/>
      <c r="J118" s="198"/>
      <c r="K118" s="198"/>
      <c r="L118" s="198"/>
      <c r="M118" s="198"/>
      <c r="N118" s="198"/>
      <c r="O118" s="198"/>
      <c r="P118" s="198"/>
      <c r="Q118" s="198"/>
      <c r="R118" s="198"/>
      <c r="S118" s="198"/>
      <c r="T118" s="198"/>
      <c r="U118" s="198"/>
    </row>
    <row r="119" spans="1:21">
      <c r="A119" s="198"/>
      <c r="B119" s="198"/>
      <c r="C119" s="198"/>
      <c r="D119" s="198"/>
      <c r="E119" s="198"/>
      <c r="F119" s="198"/>
      <c r="G119" s="198"/>
      <c r="H119" s="198"/>
      <c r="I119" s="198"/>
      <c r="J119" s="198"/>
      <c r="K119" s="198"/>
      <c r="L119" s="198"/>
      <c r="M119" s="198"/>
      <c r="N119" s="198"/>
      <c r="O119" s="198"/>
      <c r="P119" s="198"/>
      <c r="Q119" s="198"/>
      <c r="R119" s="198"/>
      <c r="S119" s="198"/>
      <c r="T119" s="198"/>
      <c r="U119" s="198"/>
    </row>
    <row r="120" spans="1:21">
      <c r="A120" s="198"/>
      <c r="B120" s="198"/>
      <c r="C120" s="198"/>
      <c r="D120" s="198"/>
      <c r="E120" s="198"/>
      <c r="F120" s="198"/>
      <c r="G120" s="198"/>
      <c r="H120" s="198"/>
      <c r="I120" s="198"/>
      <c r="J120" s="198"/>
      <c r="K120" s="198"/>
      <c r="L120" s="198"/>
      <c r="M120" s="198"/>
      <c r="N120" s="198"/>
      <c r="O120" s="198"/>
      <c r="P120" s="198"/>
      <c r="Q120" s="198"/>
      <c r="R120" s="198"/>
      <c r="S120" s="198"/>
      <c r="T120" s="198"/>
      <c r="U120" s="198"/>
    </row>
    <row r="121" spans="1:21">
      <c r="A121" s="198"/>
      <c r="B121" s="198"/>
      <c r="C121" s="198"/>
      <c r="D121" s="198"/>
      <c r="E121" s="198"/>
      <c r="F121" s="198"/>
      <c r="G121" s="198"/>
      <c r="H121" s="198"/>
      <c r="I121" s="198"/>
      <c r="J121" s="198"/>
      <c r="K121" s="198"/>
      <c r="L121" s="198"/>
      <c r="M121" s="198"/>
      <c r="N121" s="198"/>
      <c r="O121" s="198"/>
      <c r="P121" s="198"/>
      <c r="Q121" s="198"/>
      <c r="R121" s="198"/>
      <c r="S121" s="198"/>
      <c r="T121" s="198"/>
      <c r="U121" s="198"/>
    </row>
    <row r="122" spans="1:21">
      <c r="A122" s="198"/>
      <c r="B122" s="198"/>
      <c r="C122" s="198"/>
      <c r="D122" s="198"/>
      <c r="E122" s="198"/>
      <c r="F122" s="198"/>
      <c r="G122" s="198"/>
      <c r="H122" s="198"/>
      <c r="I122" s="198"/>
      <c r="J122" s="198"/>
      <c r="K122" s="198"/>
      <c r="L122" s="198"/>
      <c r="M122" s="198"/>
      <c r="N122" s="198"/>
      <c r="O122" s="198"/>
      <c r="P122" s="198"/>
      <c r="Q122" s="198"/>
      <c r="R122" s="198"/>
      <c r="S122" s="198"/>
      <c r="T122" s="198"/>
      <c r="U122" s="198"/>
    </row>
    <row r="123" spans="1:21">
      <c r="A123" s="198"/>
      <c r="B123" s="198"/>
      <c r="C123" s="198"/>
      <c r="D123" s="198"/>
      <c r="E123" s="198"/>
      <c r="F123" s="198"/>
      <c r="G123" s="198"/>
      <c r="H123" s="198"/>
      <c r="I123" s="198"/>
      <c r="J123" s="198"/>
      <c r="K123" s="198"/>
      <c r="L123" s="198"/>
      <c r="M123" s="198"/>
      <c r="N123" s="198"/>
      <c r="O123" s="198"/>
      <c r="P123" s="198"/>
      <c r="Q123" s="198"/>
      <c r="R123" s="198"/>
      <c r="S123" s="198"/>
      <c r="T123" s="198"/>
      <c r="U123" s="198"/>
    </row>
    <row r="124" spans="1:21">
      <c r="A124" s="198"/>
      <c r="B124" s="198"/>
      <c r="C124" s="198"/>
      <c r="D124" s="198"/>
      <c r="E124" s="198"/>
      <c r="F124" s="198"/>
      <c r="G124" s="198"/>
      <c r="H124" s="198"/>
      <c r="I124" s="198"/>
      <c r="J124" s="198"/>
      <c r="K124" s="198"/>
      <c r="L124" s="198"/>
      <c r="M124" s="198"/>
      <c r="N124" s="198"/>
      <c r="O124" s="198"/>
      <c r="P124" s="198"/>
      <c r="Q124" s="198"/>
      <c r="R124" s="198"/>
      <c r="S124" s="198"/>
      <c r="T124" s="198"/>
      <c r="U124" s="198"/>
    </row>
    <row r="125" spans="1:21">
      <c r="A125" s="198"/>
      <c r="B125" s="198"/>
      <c r="C125" s="198"/>
      <c r="D125" s="198"/>
      <c r="E125" s="198"/>
      <c r="F125" s="198"/>
      <c r="G125" s="198"/>
      <c r="H125" s="198"/>
      <c r="I125" s="198"/>
      <c r="J125" s="198"/>
      <c r="K125" s="198"/>
      <c r="L125" s="198"/>
      <c r="M125" s="198"/>
      <c r="N125" s="198"/>
      <c r="O125" s="198"/>
      <c r="P125" s="198"/>
      <c r="Q125" s="198"/>
      <c r="R125" s="198"/>
      <c r="S125" s="198"/>
      <c r="T125" s="198"/>
      <c r="U125" s="198"/>
    </row>
    <row r="126" spans="1:21">
      <c r="A126" s="198"/>
      <c r="B126" s="198"/>
      <c r="C126" s="198"/>
      <c r="D126" s="198"/>
      <c r="E126" s="198"/>
      <c r="F126" s="198"/>
      <c r="G126" s="198"/>
      <c r="H126" s="198"/>
      <c r="I126" s="198"/>
      <c r="J126" s="198"/>
      <c r="K126" s="198"/>
      <c r="L126" s="198"/>
      <c r="M126" s="198"/>
      <c r="N126" s="198"/>
      <c r="O126" s="198"/>
      <c r="P126" s="198"/>
      <c r="Q126" s="198"/>
      <c r="R126" s="198"/>
      <c r="S126" s="198"/>
      <c r="T126" s="198"/>
      <c r="U126" s="198"/>
    </row>
    <row r="127" spans="1:21">
      <c r="A127" s="198"/>
      <c r="B127" s="198"/>
      <c r="C127" s="198"/>
      <c r="D127" s="198"/>
      <c r="E127" s="198"/>
      <c r="F127" s="198"/>
      <c r="G127" s="198"/>
      <c r="H127" s="198"/>
      <c r="I127" s="198"/>
      <c r="J127" s="198"/>
      <c r="K127" s="198"/>
      <c r="L127" s="198"/>
      <c r="M127" s="198"/>
      <c r="N127" s="198"/>
      <c r="O127" s="198"/>
      <c r="P127" s="198"/>
      <c r="Q127" s="198"/>
      <c r="R127" s="198"/>
      <c r="S127" s="198"/>
      <c r="T127" s="198"/>
      <c r="U127" s="198"/>
    </row>
    <row r="128" spans="1:21">
      <c r="A128" s="198"/>
      <c r="B128" s="198"/>
      <c r="C128" s="198"/>
      <c r="D128" s="198"/>
      <c r="E128" s="198"/>
      <c r="F128" s="198"/>
      <c r="G128" s="198"/>
      <c r="H128" s="198"/>
      <c r="I128" s="198"/>
      <c r="J128" s="198"/>
      <c r="K128" s="198"/>
      <c r="L128" s="198"/>
      <c r="M128" s="198"/>
      <c r="N128" s="198"/>
      <c r="O128" s="198"/>
      <c r="P128" s="198"/>
      <c r="Q128" s="198"/>
      <c r="R128" s="198"/>
      <c r="S128" s="198"/>
      <c r="T128" s="198"/>
      <c r="U128" s="198"/>
    </row>
    <row r="129" spans="1:21">
      <c r="A129" s="198"/>
      <c r="B129" s="198"/>
      <c r="C129" s="198"/>
      <c r="D129" s="198"/>
      <c r="E129" s="198"/>
      <c r="F129" s="198"/>
      <c r="G129" s="198"/>
      <c r="H129" s="198"/>
      <c r="I129" s="198"/>
      <c r="J129" s="198"/>
      <c r="K129" s="198"/>
      <c r="L129" s="198"/>
      <c r="M129" s="198"/>
      <c r="N129" s="198"/>
      <c r="O129" s="198"/>
      <c r="P129" s="198"/>
      <c r="Q129" s="198"/>
      <c r="R129" s="198"/>
      <c r="S129" s="198"/>
      <c r="T129" s="198"/>
      <c r="U129" s="198"/>
    </row>
    <row r="130" spans="1:21">
      <c r="A130" s="198"/>
      <c r="B130" s="198"/>
      <c r="C130" s="198"/>
      <c r="D130" s="198"/>
      <c r="E130" s="198"/>
      <c r="F130" s="198"/>
      <c r="G130" s="198"/>
      <c r="H130" s="198"/>
      <c r="I130" s="198"/>
      <c r="J130" s="198"/>
      <c r="K130" s="198"/>
      <c r="L130" s="198"/>
      <c r="M130" s="198"/>
      <c r="N130" s="198"/>
      <c r="O130" s="198"/>
      <c r="P130" s="198"/>
      <c r="Q130" s="198"/>
      <c r="R130" s="198"/>
      <c r="S130" s="198"/>
      <c r="T130" s="198"/>
      <c r="U130" s="198"/>
    </row>
    <row r="131" spans="1:21">
      <c r="A131" s="198"/>
      <c r="B131" s="198"/>
      <c r="C131" s="198"/>
      <c r="D131" s="198"/>
      <c r="E131" s="198"/>
      <c r="F131" s="198"/>
      <c r="G131" s="198"/>
      <c r="H131" s="198"/>
      <c r="I131" s="198"/>
      <c r="J131" s="198"/>
      <c r="K131" s="198"/>
      <c r="L131" s="198"/>
      <c r="M131" s="198"/>
      <c r="N131" s="198"/>
      <c r="O131" s="198"/>
      <c r="P131" s="198"/>
      <c r="Q131" s="198"/>
      <c r="R131" s="198"/>
      <c r="S131" s="198"/>
      <c r="T131" s="198"/>
      <c r="U131" s="198"/>
    </row>
    <row r="132" spans="1:21">
      <c r="A132" s="198"/>
      <c r="B132" s="198"/>
      <c r="C132" s="198"/>
      <c r="D132" s="198"/>
      <c r="E132" s="198"/>
      <c r="F132" s="198"/>
      <c r="G132" s="198"/>
      <c r="H132" s="198"/>
      <c r="I132" s="198"/>
      <c r="J132" s="198"/>
      <c r="K132" s="198"/>
      <c r="L132" s="198"/>
      <c r="M132" s="198"/>
      <c r="N132" s="198"/>
      <c r="O132" s="198"/>
      <c r="P132" s="198"/>
      <c r="Q132" s="198"/>
      <c r="R132" s="198"/>
      <c r="S132" s="198"/>
      <c r="T132" s="198"/>
      <c r="U132" s="198"/>
    </row>
    <row r="133" spans="1:21">
      <c r="A133" s="198"/>
      <c r="B133" s="198"/>
      <c r="C133" s="198"/>
      <c r="D133" s="198"/>
      <c r="E133" s="198"/>
      <c r="F133" s="198"/>
      <c r="G133" s="198"/>
      <c r="H133" s="198"/>
      <c r="I133" s="198"/>
      <c r="J133" s="198"/>
      <c r="K133" s="198"/>
      <c r="L133" s="198"/>
      <c r="M133" s="198"/>
      <c r="N133" s="198"/>
      <c r="O133" s="198"/>
      <c r="P133" s="198"/>
      <c r="Q133" s="198"/>
      <c r="R133" s="198"/>
      <c r="S133" s="198"/>
      <c r="T133" s="198"/>
      <c r="U133" s="198"/>
    </row>
    <row r="134" spans="1:21">
      <c r="A134" s="198"/>
      <c r="B134" s="198"/>
      <c r="C134" s="198"/>
      <c r="D134" s="198"/>
      <c r="E134" s="198"/>
      <c r="F134" s="198"/>
      <c r="G134" s="198"/>
      <c r="H134" s="198"/>
      <c r="I134" s="198"/>
      <c r="J134" s="198"/>
      <c r="K134" s="198"/>
      <c r="L134" s="198"/>
      <c r="M134" s="198"/>
      <c r="N134" s="198"/>
      <c r="O134" s="198"/>
      <c r="P134" s="198"/>
      <c r="Q134" s="198"/>
      <c r="R134" s="198"/>
      <c r="S134" s="198"/>
      <c r="T134" s="198"/>
      <c r="U134" s="198"/>
    </row>
    <row r="135" spans="1:21">
      <c r="A135" s="198"/>
      <c r="B135" s="198"/>
      <c r="C135" s="198"/>
      <c r="D135" s="198"/>
      <c r="E135" s="198"/>
      <c r="F135" s="198"/>
      <c r="G135" s="198"/>
      <c r="H135" s="198"/>
      <c r="I135" s="198"/>
      <c r="J135" s="198"/>
      <c r="K135" s="198"/>
      <c r="L135" s="198"/>
      <c r="M135" s="198"/>
      <c r="N135" s="198"/>
      <c r="O135" s="198"/>
      <c r="P135" s="198"/>
      <c r="Q135" s="198"/>
      <c r="R135" s="198"/>
      <c r="S135" s="198"/>
      <c r="T135" s="198"/>
      <c r="U135" s="198"/>
    </row>
    <row r="136" spans="1:21">
      <c r="A136" s="198"/>
      <c r="B136" s="198"/>
      <c r="C136" s="198"/>
      <c r="D136" s="198"/>
      <c r="E136" s="198"/>
      <c r="F136" s="198"/>
      <c r="G136" s="198"/>
      <c r="H136" s="198"/>
      <c r="I136" s="198"/>
      <c r="J136" s="198"/>
      <c r="K136" s="198"/>
      <c r="L136" s="198"/>
      <c r="M136" s="198"/>
      <c r="N136" s="198"/>
      <c r="O136" s="198"/>
      <c r="P136" s="198"/>
      <c r="Q136" s="198"/>
      <c r="R136" s="198"/>
      <c r="S136" s="198"/>
      <c r="T136" s="198"/>
      <c r="U136" s="198"/>
    </row>
    <row r="137" spans="1:21">
      <c r="A137" s="198"/>
      <c r="B137" s="198"/>
      <c r="C137" s="198"/>
      <c r="D137" s="198"/>
      <c r="E137" s="198"/>
      <c r="F137" s="198"/>
      <c r="G137" s="198"/>
      <c r="H137" s="198"/>
      <c r="I137" s="198"/>
      <c r="J137" s="198"/>
      <c r="K137" s="198"/>
      <c r="L137" s="198"/>
      <c r="M137" s="198"/>
      <c r="N137" s="198"/>
      <c r="O137" s="198"/>
      <c r="P137" s="198"/>
      <c r="Q137" s="198"/>
      <c r="R137" s="198"/>
      <c r="S137" s="198"/>
      <c r="T137" s="198"/>
      <c r="U137" s="198"/>
    </row>
    <row r="138" spans="1:21">
      <c r="A138" s="198"/>
      <c r="B138" s="198"/>
      <c r="C138" s="198"/>
      <c r="D138" s="198"/>
      <c r="E138" s="198"/>
      <c r="F138" s="198"/>
      <c r="G138" s="198"/>
      <c r="H138" s="198"/>
      <c r="I138" s="198"/>
      <c r="J138" s="198"/>
      <c r="K138" s="198"/>
      <c r="L138" s="198"/>
      <c r="M138" s="198"/>
      <c r="N138" s="198"/>
      <c r="O138" s="198"/>
      <c r="P138" s="198"/>
      <c r="Q138" s="198"/>
      <c r="R138" s="198"/>
      <c r="S138" s="198"/>
      <c r="T138" s="198"/>
      <c r="U138" s="198"/>
    </row>
    <row r="139" spans="1:21">
      <c r="A139" s="198"/>
      <c r="B139" s="198"/>
      <c r="C139" s="198"/>
      <c r="D139" s="198"/>
      <c r="E139" s="198"/>
      <c r="F139" s="198"/>
      <c r="G139" s="198"/>
      <c r="H139" s="198"/>
      <c r="I139" s="198"/>
      <c r="J139" s="198"/>
      <c r="K139" s="198"/>
      <c r="L139" s="198"/>
      <c r="M139" s="198"/>
      <c r="N139" s="198"/>
      <c r="O139" s="198"/>
      <c r="P139" s="198"/>
      <c r="Q139" s="198"/>
      <c r="R139" s="198"/>
      <c r="S139" s="198"/>
      <c r="T139" s="198"/>
      <c r="U139" s="198"/>
    </row>
    <row r="140" spans="1:21">
      <c r="A140" s="198"/>
      <c r="B140" s="198"/>
      <c r="C140" s="198"/>
      <c r="D140" s="198"/>
      <c r="E140" s="198"/>
      <c r="F140" s="198"/>
      <c r="G140" s="198"/>
      <c r="H140" s="198"/>
      <c r="I140" s="198"/>
      <c r="J140" s="198"/>
      <c r="K140" s="198"/>
      <c r="L140" s="198"/>
      <c r="M140" s="198"/>
      <c r="N140" s="198"/>
      <c r="O140" s="198"/>
      <c r="P140" s="198"/>
      <c r="Q140" s="198"/>
      <c r="R140" s="198"/>
      <c r="S140" s="198"/>
      <c r="T140" s="198"/>
      <c r="U140" s="198"/>
    </row>
    <row r="141" spans="1:21">
      <c r="A141" s="198"/>
      <c r="B141" s="198"/>
      <c r="C141" s="198"/>
      <c r="D141" s="198"/>
      <c r="E141" s="198"/>
      <c r="F141" s="198"/>
      <c r="G141" s="198"/>
      <c r="H141" s="198"/>
      <c r="I141" s="198"/>
      <c r="J141" s="198"/>
      <c r="K141" s="198"/>
      <c r="L141" s="198"/>
      <c r="M141" s="198"/>
      <c r="N141" s="198"/>
      <c r="O141" s="198"/>
      <c r="P141" s="198"/>
      <c r="Q141" s="198"/>
      <c r="R141" s="198"/>
      <c r="S141" s="198"/>
      <c r="T141" s="198"/>
      <c r="U141" s="198"/>
    </row>
    <row r="142" spans="1:21">
      <c r="A142" s="198"/>
      <c r="B142" s="198"/>
      <c r="C142" s="198"/>
      <c r="D142" s="198"/>
      <c r="E142" s="198"/>
      <c r="F142" s="198"/>
      <c r="G142" s="198"/>
      <c r="H142" s="198"/>
      <c r="I142" s="198"/>
      <c r="J142" s="198"/>
      <c r="K142" s="198"/>
      <c r="L142" s="198"/>
      <c r="M142" s="198"/>
      <c r="N142" s="198"/>
      <c r="O142" s="198"/>
      <c r="P142" s="198"/>
      <c r="Q142" s="198"/>
      <c r="R142" s="198"/>
      <c r="S142" s="198"/>
      <c r="T142" s="198"/>
      <c r="U142" s="198"/>
    </row>
    <row r="143" spans="1:21">
      <c r="A143" s="198"/>
      <c r="B143" s="198"/>
      <c r="C143" s="198"/>
      <c r="D143" s="198"/>
      <c r="E143" s="198"/>
      <c r="F143" s="198"/>
      <c r="G143" s="198"/>
      <c r="H143" s="198"/>
      <c r="I143" s="198"/>
      <c r="J143" s="198"/>
      <c r="K143" s="198"/>
      <c r="L143" s="198"/>
      <c r="M143" s="198"/>
      <c r="N143" s="198"/>
      <c r="O143" s="198"/>
      <c r="P143" s="198"/>
      <c r="Q143" s="198"/>
      <c r="R143" s="198"/>
      <c r="S143" s="198"/>
      <c r="T143" s="198"/>
      <c r="U143" s="198"/>
    </row>
    <row r="144" spans="1:21">
      <c r="A144" s="198"/>
      <c r="B144" s="198"/>
      <c r="C144" s="198"/>
      <c r="D144" s="198"/>
      <c r="E144" s="198"/>
      <c r="F144" s="198"/>
      <c r="G144" s="198"/>
      <c r="H144" s="198"/>
      <c r="I144" s="198"/>
      <c r="J144" s="198"/>
      <c r="K144" s="198"/>
      <c r="L144" s="198"/>
      <c r="M144" s="198"/>
      <c r="N144" s="198"/>
      <c r="O144" s="198"/>
      <c r="P144" s="198"/>
      <c r="Q144" s="198"/>
      <c r="R144" s="198"/>
      <c r="S144" s="198"/>
      <c r="T144" s="198"/>
      <c r="U144" s="198"/>
    </row>
    <row r="145" spans="1:21">
      <c r="A145" s="198"/>
      <c r="B145" s="198"/>
      <c r="C145" s="198"/>
      <c r="D145" s="198"/>
      <c r="E145" s="198"/>
      <c r="F145" s="198"/>
      <c r="G145" s="198"/>
      <c r="H145" s="198"/>
      <c r="I145" s="198"/>
      <c r="J145" s="198"/>
      <c r="K145" s="198"/>
      <c r="L145" s="198"/>
      <c r="M145" s="198"/>
      <c r="N145" s="198"/>
      <c r="O145" s="198"/>
      <c r="P145" s="198"/>
      <c r="Q145" s="198"/>
      <c r="R145" s="198"/>
      <c r="S145" s="198"/>
      <c r="T145" s="198"/>
      <c r="U145" s="198"/>
    </row>
    <row r="146" spans="1:21">
      <c r="A146" s="198"/>
      <c r="B146" s="198"/>
      <c r="C146" s="198"/>
      <c r="D146" s="198"/>
      <c r="E146" s="198"/>
      <c r="F146" s="198"/>
      <c r="G146" s="198"/>
      <c r="H146" s="198"/>
      <c r="I146" s="198"/>
      <c r="J146" s="198"/>
      <c r="K146" s="198"/>
      <c r="L146" s="198"/>
      <c r="M146" s="198"/>
      <c r="N146" s="198"/>
      <c r="O146" s="198"/>
      <c r="P146" s="198"/>
      <c r="Q146" s="198"/>
      <c r="R146" s="198"/>
      <c r="S146" s="198"/>
      <c r="T146" s="198"/>
      <c r="U146" s="198"/>
    </row>
    <row r="147" spans="1:21">
      <c r="A147" s="198"/>
      <c r="B147" s="198"/>
      <c r="C147" s="198"/>
      <c r="D147" s="198"/>
      <c r="E147" s="198"/>
      <c r="F147" s="198"/>
      <c r="G147" s="198"/>
      <c r="H147" s="198"/>
      <c r="I147" s="198"/>
      <c r="J147" s="198"/>
      <c r="K147" s="198"/>
      <c r="L147" s="198"/>
      <c r="M147" s="198"/>
      <c r="N147" s="198"/>
      <c r="O147" s="198"/>
      <c r="P147" s="198"/>
      <c r="Q147" s="198"/>
      <c r="R147" s="198"/>
      <c r="S147" s="198"/>
      <c r="T147" s="198"/>
      <c r="U147" s="198"/>
    </row>
    <row r="148" spans="1:21">
      <c r="A148" s="198"/>
      <c r="B148" s="198"/>
      <c r="C148" s="198"/>
      <c r="D148" s="198"/>
      <c r="E148" s="198"/>
      <c r="F148" s="198"/>
      <c r="G148" s="198"/>
      <c r="H148" s="198"/>
      <c r="I148" s="198"/>
      <c r="J148" s="198"/>
      <c r="K148" s="198"/>
      <c r="L148" s="198"/>
      <c r="M148" s="198"/>
      <c r="N148" s="198"/>
      <c r="O148" s="198"/>
      <c r="P148" s="198"/>
      <c r="Q148" s="198"/>
      <c r="R148" s="198"/>
      <c r="S148" s="198"/>
      <c r="T148" s="198"/>
      <c r="U148" s="198"/>
    </row>
    <row r="149" spans="1:21">
      <c r="A149" s="198"/>
      <c r="B149" s="198"/>
      <c r="C149" s="198"/>
      <c r="D149" s="198"/>
      <c r="E149" s="198"/>
      <c r="F149" s="198"/>
      <c r="G149" s="198"/>
      <c r="H149" s="198"/>
      <c r="I149" s="198"/>
      <c r="J149" s="198"/>
      <c r="K149" s="198"/>
      <c r="L149" s="198"/>
      <c r="M149" s="198"/>
      <c r="N149" s="198"/>
      <c r="O149" s="198"/>
      <c r="P149" s="198"/>
      <c r="Q149" s="198"/>
      <c r="R149" s="198"/>
      <c r="S149" s="198"/>
      <c r="T149" s="198"/>
      <c r="U149" s="198"/>
    </row>
    <row r="150" spans="1:21">
      <c r="A150" s="198"/>
      <c r="B150" s="198"/>
      <c r="C150" s="198"/>
      <c r="D150" s="198"/>
      <c r="E150" s="198"/>
      <c r="F150" s="198"/>
      <c r="G150" s="198"/>
      <c r="H150" s="198"/>
      <c r="I150" s="198"/>
      <c r="J150" s="198"/>
      <c r="K150" s="198"/>
      <c r="L150" s="198"/>
      <c r="M150" s="198"/>
      <c r="N150" s="198"/>
      <c r="O150" s="198"/>
      <c r="P150" s="198"/>
      <c r="Q150" s="198"/>
      <c r="R150" s="198"/>
      <c r="S150" s="198"/>
      <c r="T150" s="198"/>
      <c r="U150" s="198"/>
    </row>
    <row r="151" spans="1:21">
      <c r="A151" s="198"/>
      <c r="B151" s="198"/>
      <c r="C151" s="198"/>
      <c r="D151" s="198"/>
      <c r="E151" s="198"/>
      <c r="F151" s="198"/>
      <c r="G151" s="198"/>
      <c r="H151" s="198"/>
      <c r="I151" s="198"/>
      <c r="J151" s="198"/>
      <c r="K151" s="198"/>
      <c r="L151" s="198"/>
      <c r="M151" s="198"/>
      <c r="N151" s="198"/>
      <c r="O151" s="198"/>
      <c r="P151" s="198"/>
      <c r="Q151" s="198"/>
      <c r="R151" s="198"/>
      <c r="S151" s="198"/>
      <c r="T151" s="198"/>
      <c r="U151" s="198"/>
    </row>
    <row r="152" spans="1:21">
      <c r="A152" s="198"/>
      <c r="B152" s="198"/>
      <c r="C152" s="198"/>
      <c r="D152" s="198"/>
      <c r="E152" s="198"/>
      <c r="F152" s="198"/>
      <c r="G152" s="198"/>
      <c r="H152" s="198"/>
      <c r="I152" s="198"/>
      <c r="J152" s="198"/>
      <c r="K152" s="198"/>
      <c r="L152" s="198"/>
      <c r="M152" s="198"/>
      <c r="N152" s="198"/>
      <c r="O152" s="198"/>
      <c r="P152" s="198"/>
      <c r="Q152" s="198"/>
      <c r="R152" s="198"/>
      <c r="S152" s="198"/>
      <c r="T152" s="198"/>
      <c r="U152" s="198"/>
    </row>
    <row r="153" spans="1:21">
      <c r="A153" s="198"/>
      <c r="B153" s="198"/>
      <c r="C153" s="198"/>
      <c r="D153" s="198"/>
      <c r="E153" s="198"/>
      <c r="F153" s="198"/>
      <c r="G153" s="198"/>
      <c r="H153" s="198"/>
      <c r="I153" s="198"/>
      <c r="J153" s="198"/>
      <c r="K153" s="198"/>
      <c r="L153" s="198"/>
      <c r="M153" s="198"/>
      <c r="N153" s="198"/>
      <c r="O153" s="198"/>
      <c r="P153" s="198"/>
      <c r="Q153" s="198"/>
      <c r="R153" s="198"/>
      <c r="S153" s="198"/>
      <c r="T153" s="198"/>
      <c r="U153" s="198"/>
    </row>
    <row r="154" spans="1:21">
      <c r="A154" s="198"/>
      <c r="B154" s="198"/>
      <c r="C154" s="198"/>
      <c r="D154" s="198"/>
      <c r="E154" s="198"/>
      <c r="F154" s="198"/>
      <c r="G154" s="198"/>
      <c r="H154" s="198"/>
      <c r="I154" s="198"/>
      <c r="J154" s="198"/>
      <c r="K154" s="198"/>
      <c r="L154" s="198"/>
      <c r="M154" s="198"/>
      <c r="N154" s="198"/>
      <c r="O154" s="198"/>
      <c r="P154" s="198"/>
      <c r="Q154" s="198"/>
      <c r="R154" s="198"/>
      <c r="S154" s="198"/>
      <c r="T154" s="198"/>
      <c r="U154" s="198"/>
    </row>
    <row r="155" spans="1:21">
      <c r="A155" s="198"/>
      <c r="B155" s="198"/>
      <c r="C155" s="198"/>
      <c r="D155" s="198"/>
      <c r="E155" s="198"/>
      <c r="F155" s="198"/>
      <c r="G155" s="198"/>
      <c r="H155" s="198"/>
      <c r="I155" s="198"/>
      <c r="J155" s="198"/>
      <c r="K155" s="198"/>
      <c r="L155" s="198"/>
      <c r="M155" s="198"/>
      <c r="N155" s="198"/>
      <c r="O155" s="198"/>
      <c r="P155" s="198"/>
      <c r="Q155" s="198"/>
      <c r="R155" s="198"/>
      <c r="S155" s="198"/>
      <c r="T155" s="198"/>
      <c r="U155" s="198"/>
    </row>
    <row r="156" spans="1:21">
      <c r="A156" s="198"/>
      <c r="B156" s="198"/>
      <c r="C156" s="198"/>
      <c r="D156" s="198"/>
      <c r="E156" s="198"/>
      <c r="F156" s="198"/>
      <c r="G156" s="198"/>
      <c r="H156" s="198"/>
      <c r="I156" s="198"/>
      <c r="J156" s="198"/>
      <c r="K156" s="198"/>
      <c r="L156" s="198"/>
      <c r="M156" s="198"/>
      <c r="N156" s="198"/>
      <c r="O156" s="198"/>
      <c r="P156" s="198"/>
      <c r="Q156" s="198"/>
      <c r="R156" s="198"/>
      <c r="S156" s="198"/>
      <c r="T156" s="198"/>
      <c r="U156" s="198"/>
    </row>
    <row r="157" spans="1:21">
      <c r="A157" s="198"/>
      <c r="B157" s="198"/>
      <c r="C157" s="198"/>
      <c r="D157" s="198"/>
      <c r="E157" s="198"/>
      <c r="F157" s="198"/>
      <c r="G157" s="198"/>
      <c r="H157" s="198"/>
      <c r="I157" s="198"/>
      <c r="J157" s="198"/>
      <c r="K157" s="198"/>
      <c r="L157" s="198"/>
      <c r="M157" s="198"/>
      <c r="N157" s="198"/>
      <c r="O157" s="198"/>
      <c r="P157" s="198"/>
      <c r="Q157" s="198"/>
      <c r="R157" s="198"/>
      <c r="S157" s="198"/>
      <c r="T157" s="198"/>
      <c r="U157" s="198"/>
    </row>
    <row r="158" spans="1:21">
      <c r="A158" s="198"/>
      <c r="B158" s="198"/>
      <c r="C158" s="198"/>
      <c r="D158" s="198"/>
      <c r="E158" s="198"/>
      <c r="F158" s="198"/>
      <c r="G158" s="198"/>
      <c r="H158" s="198"/>
      <c r="I158" s="198"/>
      <c r="J158" s="198"/>
      <c r="K158" s="198"/>
      <c r="L158" s="198"/>
      <c r="M158" s="198"/>
      <c r="N158" s="198"/>
      <c r="O158" s="198"/>
      <c r="P158" s="198"/>
      <c r="Q158" s="198"/>
      <c r="R158" s="198"/>
      <c r="S158" s="198"/>
      <c r="T158" s="198"/>
      <c r="U158" s="198"/>
    </row>
    <row r="159" spans="1:21">
      <c r="A159" s="198"/>
      <c r="B159" s="198"/>
      <c r="C159" s="198"/>
      <c r="D159" s="198"/>
      <c r="E159" s="198"/>
      <c r="F159" s="198"/>
      <c r="G159" s="198"/>
      <c r="H159" s="198"/>
      <c r="I159" s="198"/>
      <c r="J159" s="198"/>
      <c r="K159" s="198"/>
      <c r="L159" s="198"/>
      <c r="M159" s="198"/>
      <c r="N159" s="198"/>
      <c r="O159" s="198"/>
      <c r="P159" s="198"/>
      <c r="Q159" s="198"/>
      <c r="R159" s="198"/>
      <c r="S159" s="198"/>
      <c r="T159" s="198"/>
      <c r="U159" s="198"/>
    </row>
    <row r="160" spans="1:21">
      <c r="A160" s="198"/>
      <c r="B160" s="198"/>
      <c r="C160" s="198"/>
      <c r="D160" s="198"/>
      <c r="E160" s="198"/>
      <c r="F160" s="198"/>
      <c r="G160" s="198"/>
      <c r="H160" s="198"/>
      <c r="I160" s="198"/>
      <c r="J160" s="198"/>
      <c r="K160" s="198"/>
      <c r="L160" s="198"/>
      <c r="M160" s="198"/>
      <c r="N160" s="198"/>
      <c r="O160" s="198"/>
      <c r="P160" s="198"/>
      <c r="Q160" s="198"/>
      <c r="R160" s="198"/>
      <c r="S160" s="198"/>
      <c r="T160" s="198"/>
      <c r="U160" s="198"/>
    </row>
    <row r="161" spans="1:21">
      <c r="A161" s="198"/>
      <c r="B161" s="198"/>
      <c r="C161" s="198"/>
      <c r="D161" s="198"/>
      <c r="E161" s="198"/>
      <c r="F161" s="198"/>
      <c r="G161" s="198"/>
      <c r="H161" s="198"/>
      <c r="I161" s="198"/>
      <c r="J161" s="198"/>
      <c r="K161" s="198"/>
      <c r="L161" s="198"/>
      <c r="M161" s="198"/>
      <c r="N161" s="198"/>
      <c r="O161" s="198"/>
      <c r="P161" s="198"/>
      <c r="Q161" s="198"/>
      <c r="R161" s="198"/>
      <c r="S161" s="198"/>
      <c r="T161" s="198"/>
      <c r="U161" s="198"/>
    </row>
    <row r="162" spans="1:21">
      <c r="A162" s="198"/>
      <c r="B162" s="198"/>
      <c r="C162" s="198"/>
      <c r="D162" s="198"/>
      <c r="E162" s="198"/>
      <c r="F162" s="198"/>
      <c r="G162" s="198"/>
      <c r="H162" s="198"/>
      <c r="I162" s="198"/>
      <c r="J162" s="198"/>
      <c r="K162" s="198"/>
      <c r="L162" s="198"/>
      <c r="M162" s="198"/>
      <c r="N162" s="198"/>
      <c r="O162" s="198"/>
      <c r="P162" s="198"/>
      <c r="Q162" s="198"/>
      <c r="R162" s="198"/>
      <c r="S162" s="198"/>
      <c r="T162" s="198"/>
      <c r="U162" s="198"/>
    </row>
    <row r="163" spans="1:21">
      <c r="A163" s="198"/>
      <c r="B163" s="198"/>
      <c r="C163" s="198"/>
      <c r="D163" s="198"/>
      <c r="E163" s="198"/>
      <c r="F163" s="198"/>
      <c r="G163" s="198"/>
      <c r="H163" s="198"/>
      <c r="I163" s="198"/>
      <c r="J163" s="198"/>
      <c r="K163" s="198"/>
      <c r="L163" s="198"/>
      <c r="M163" s="198"/>
      <c r="N163" s="198"/>
      <c r="O163" s="198"/>
      <c r="P163" s="198"/>
      <c r="Q163" s="198"/>
      <c r="R163" s="198"/>
      <c r="S163" s="198"/>
      <c r="T163" s="198"/>
      <c r="U163" s="198"/>
    </row>
    <row r="164" spans="1:21">
      <c r="A164" s="198"/>
      <c r="B164" s="198"/>
      <c r="C164" s="198"/>
      <c r="D164" s="198"/>
      <c r="E164" s="198"/>
      <c r="F164" s="198"/>
      <c r="G164" s="198"/>
      <c r="H164" s="198"/>
      <c r="I164" s="198"/>
      <c r="J164" s="198"/>
      <c r="K164" s="198"/>
      <c r="L164" s="198"/>
      <c r="M164" s="198"/>
      <c r="N164" s="198"/>
      <c r="O164" s="198"/>
      <c r="P164" s="198"/>
      <c r="Q164" s="198"/>
      <c r="R164" s="198"/>
      <c r="S164" s="198"/>
      <c r="T164" s="198"/>
      <c r="U164" s="198"/>
    </row>
    <row r="165" spans="1:21">
      <c r="A165" s="198"/>
      <c r="B165" s="198"/>
      <c r="C165" s="198"/>
      <c r="D165" s="198"/>
      <c r="E165" s="198"/>
      <c r="F165" s="198"/>
      <c r="G165" s="198"/>
      <c r="H165" s="198"/>
      <c r="I165" s="198"/>
      <c r="J165" s="198"/>
      <c r="K165" s="198"/>
      <c r="L165" s="198"/>
      <c r="M165" s="198"/>
      <c r="N165" s="198"/>
      <c r="O165" s="198"/>
      <c r="P165" s="198"/>
      <c r="Q165" s="198"/>
      <c r="R165" s="198"/>
      <c r="S165" s="198"/>
      <c r="T165" s="198"/>
      <c r="U165" s="198"/>
    </row>
    <row r="166" spans="1:21">
      <c r="A166" s="198"/>
      <c r="B166" s="198"/>
      <c r="C166" s="198"/>
      <c r="D166" s="198"/>
      <c r="E166" s="198"/>
      <c r="F166" s="198"/>
      <c r="G166" s="198"/>
      <c r="H166" s="198"/>
      <c r="I166" s="198"/>
      <c r="J166" s="198"/>
      <c r="K166" s="198"/>
      <c r="L166" s="198"/>
      <c r="M166" s="198"/>
      <c r="N166" s="198"/>
      <c r="O166" s="198"/>
      <c r="P166" s="198"/>
      <c r="Q166" s="198"/>
      <c r="R166" s="198"/>
      <c r="S166" s="198"/>
      <c r="T166" s="198"/>
      <c r="U166" s="198"/>
    </row>
    <row r="167" spans="1:21">
      <c r="A167" s="198"/>
      <c r="B167" s="198"/>
      <c r="C167" s="198"/>
      <c r="D167" s="198"/>
      <c r="E167" s="198"/>
      <c r="F167" s="198"/>
      <c r="G167" s="198"/>
      <c r="H167" s="198"/>
      <c r="I167" s="198"/>
      <c r="J167" s="198"/>
      <c r="K167" s="198"/>
      <c r="L167" s="198"/>
      <c r="M167" s="198"/>
      <c r="N167" s="198"/>
      <c r="O167" s="198"/>
      <c r="P167" s="198"/>
      <c r="Q167" s="198"/>
      <c r="R167" s="198"/>
      <c r="S167" s="198"/>
      <c r="T167" s="198"/>
      <c r="U167" s="198"/>
    </row>
    <row r="168" spans="1:21">
      <c r="A168" s="198"/>
      <c r="B168" s="198"/>
      <c r="C168" s="198"/>
      <c r="D168" s="198"/>
      <c r="E168" s="198"/>
      <c r="F168" s="198"/>
      <c r="G168" s="198"/>
      <c r="H168" s="198"/>
      <c r="I168" s="198"/>
      <c r="J168" s="198"/>
      <c r="K168" s="198"/>
      <c r="L168" s="198"/>
      <c r="M168" s="198"/>
      <c r="N168" s="198"/>
      <c r="O168" s="198"/>
      <c r="P168" s="198"/>
      <c r="Q168" s="198"/>
      <c r="R168" s="198"/>
      <c r="S168" s="198"/>
      <c r="T168" s="198"/>
      <c r="U168" s="198"/>
    </row>
    <row r="169" spans="1:21">
      <c r="A169" s="198"/>
      <c r="B169" s="198"/>
      <c r="C169" s="198"/>
      <c r="D169" s="198"/>
      <c r="E169" s="198"/>
      <c r="F169" s="198"/>
      <c r="G169" s="198"/>
      <c r="H169" s="198"/>
      <c r="I169" s="198"/>
      <c r="J169" s="198"/>
      <c r="K169" s="198"/>
      <c r="L169" s="198"/>
      <c r="M169" s="198"/>
      <c r="N169" s="198"/>
      <c r="O169" s="198"/>
      <c r="P169" s="198"/>
      <c r="Q169" s="198"/>
      <c r="R169" s="198"/>
      <c r="S169" s="198"/>
      <c r="T169" s="198"/>
      <c r="U169" s="198"/>
    </row>
    <row r="170" spans="1:21">
      <c r="A170" s="198"/>
      <c r="B170" s="198"/>
      <c r="C170" s="198"/>
      <c r="D170" s="198"/>
      <c r="E170" s="198"/>
      <c r="F170" s="198"/>
      <c r="G170" s="198"/>
      <c r="H170" s="198"/>
      <c r="I170" s="198"/>
      <c r="J170" s="198"/>
      <c r="K170" s="198"/>
      <c r="L170" s="198"/>
      <c r="M170" s="198"/>
      <c r="N170" s="198"/>
      <c r="O170" s="198"/>
      <c r="P170" s="198"/>
      <c r="Q170" s="198"/>
      <c r="R170" s="198"/>
      <c r="S170" s="198"/>
      <c r="T170" s="198"/>
      <c r="U170" s="198"/>
    </row>
    <row r="171" spans="1:21">
      <c r="A171" s="198"/>
      <c r="B171" s="198"/>
      <c r="C171" s="198"/>
      <c r="D171" s="198"/>
      <c r="E171" s="198"/>
      <c r="F171" s="198"/>
      <c r="G171" s="198"/>
      <c r="H171" s="198"/>
      <c r="I171" s="198"/>
      <c r="J171" s="198"/>
      <c r="K171" s="198"/>
      <c r="L171" s="198"/>
      <c r="M171" s="198"/>
      <c r="N171" s="198"/>
      <c r="O171" s="198"/>
      <c r="P171" s="198"/>
      <c r="Q171" s="198"/>
      <c r="R171" s="198"/>
      <c r="S171" s="198"/>
      <c r="T171" s="198"/>
      <c r="U171" s="198"/>
    </row>
    <row r="172" spans="1:21">
      <c r="A172" s="198"/>
      <c r="B172" s="198"/>
      <c r="C172" s="198"/>
      <c r="D172" s="198"/>
      <c r="E172" s="198"/>
      <c r="F172" s="198"/>
      <c r="G172" s="198"/>
      <c r="H172" s="198"/>
      <c r="I172" s="198"/>
      <c r="J172" s="198"/>
      <c r="K172" s="198"/>
      <c r="L172" s="198"/>
      <c r="M172" s="198"/>
      <c r="N172" s="198"/>
      <c r="O172" s="198"/>
      <c r="P172" s="198"/>
      <c r="Q172" s="198"/>
      <c r="R172" s="198"/>
      <c r="S172" s="198"/>
      <c r="T172" s="198"/>
      <c r="U172" s="198"/>
    </row>
    <row r="173" spans="1:21">
      <c r="A173" s="198"/>
      <c r="B173" s="198"/>
      <c r="C173" s="198"/>
      <c r="D173" s="198"/>
      <c r="E173" s="198"/>
      <c r="F173" s="198"/>
      <c r="G173" s="198"/>
      <c r="H173" s="198"/>
      <c r="I173" s="198"/>
      <c r="J173" s="198"/>
      <c r="K173" s="198"/>
      <c r="L173" s="198"/>
      <c r="M173" s="198"/>
      <c r="N173" s="198"/>
      <c r="O173" s="198"/>
      <c r="P173" s="198"/>
      <c r="Q173" s="198"/>
      <c r="R173" s="198"/>
      <c r="S173" s="198"/>
      <c r="T173" s="198"/>
      <c r="U173" s="198"/>
    </row>
    <row r="174" spans="1:21">
      <c r="A174" s="198"/>
      <c r="B174" s="198"/>
      <c r="C174" s="198"/>
      <c r="D174" s="198"/>
      <c r="E174" s="198"/>
      <c r="F174" s="198"/>
      <c r="G174" s="198"/>
      <c r="H174" s="198"/>
      <c r="I174" s="198"/>
      <c r="J174" s="198"/>
      <c r="K174" s="198"/>
      <c r="L174" s="198"/>
      <c r="M174" s="198"/>
      <c r="N174" s="198"/>
      <c r="O174" s="198"/>
      <c r="P174" s="198"/>
      <c r="Q174" s="198"/>
      <c r="R174" s="198"/>
      <c r="S174" s="198"/>
      <c r="T174" s="198"/>
      <c r="U174" s="198"/>
    </row>
    <row r="175" spans="1:21">
      <c r="A175" s="198"/>
      <c r="B175" s="198"/>
      <c r="C175" s="198"/>
      <c r="D175" s="198"/>
      <c r="E175" s="198"/>
      <c r="F175" s="198"/>
      <c r="G175" s="198"/>
      <c r="H175" s="198"/>
      <c r="I175" s="198"/>
      <c r="J175" s="198"/>
      <c r="K175" s="198"/>
      <c r="L175" s="198"/>
      <c r="M175" s="198"/>
      <c r="N175" s="198"/>
      <c r="O175" s="198"/>
      <c r="P175" s="198"/>
      <c r="Q175" s="198"/>
      <c r="R175" s="198"/>
      <c r="S175" s="198"/>
      <c r="T175" s="198"/>
      <c r="U175" s="198"/>
    </row>
    <row r="176" spans="1:21">
      <c r="A176" s="198"/>
      <c r="B176" s="198"/>
      <c r="C176" s="198"/>
      <c r="D176" s="198"/>
      <c r="E176" s="198"/>
      <c r="F176" s="198"/>
      <c r="G176" s="198"/>
      <c r="H176" s="198"/>
      <c r="I176" s="198"/>
      <c r="J176" s="198"/>
      <c r="K176" s="198"/>
      <c r="L176" s="198"/>
      <c r="M176" s="198"/>
      <c r="N176" s="198"/>
      <c r="O176" s="198"/>
      <c r="P176" s="198"/>
      <c r="Q176" s="198"/>
      <c r="R176" s="198"/>
      <c r="S176" s="198"/>
      <c r="T176" s="198"/>
      <c r="U176" s="198"/>
    </row>
    <row r="177" spans="1:21">
      <c r="A177" s="198"/>
      <c r="B177" s="198"/>
      <c r="C177" s="198"/>
      <c r="D177" s="198"/>
      <c r="E177" s="198"/>
      <c r="F177" s="198"/>
      <c r="G177" s="198"/>
      <c r="H177" s="198"/>
      <c r="I177" s="198"/>
      <c r="J177" s="198"/>
      <c r="K177" s="198"/>
      <c r="L177" s="198"/>
      <c r="M177" s="198"/>
      <c r="N177" s="198"/>
      <c r="O177" s="198"/>
      <c r="P177" s="198"/>
      <c r="Q177" s="198"/>
      <c r="R177" s="198"/>
      <c r="S177" s="198"/>
      <c r="T177" s="198"/>
      <c r="U177" s="198"/>
    </row>
    <row r="178" spans="1:21">
      <c r="A178" s="198"/>
      <c r="B178" s="198"/>
      <c r="C178" s="198"/>
      <c r="D178" s="198"/>
      <c r="E178" s="198"/>
      <c r="F178" s="198"/>
      <c r="G178" s="198"/>
      <c r="H178" s="198"/>
      <c r="I178" s="198"/>
      <c r="J178" s="198"/>
      <c r="K178" s="198"/>
      <c r="L178" s="198"/>
      <c r="M178" s="198"/>
      <c r="N178" s="198"/>
      <c r="O178" s="198"/>
      <c r="P178" s="198"/>
      <c r="Q178" s="198"/>
      <c r="R178" s="198"/>
      <c r="S178" s="198"/>
      <c r="T178" s="198"/>
      <c r="U178" s="198"/>
    </row>
    <row r="179" spans="1:21">
      <c r="A179" s="198"/>
      <c r="B179" s="198"/>
      <c r="C179" s="198"/>
      <c r="D179" s="198"/>
      <c r="E179" s="198"/>
      <c r="F179" s="198"/>
      <c r="G179" s="198"/>
      <c r="H179" s="198"/>
      <c r="I179" s="198"/>
      <c r="J179" s="198"/>
      <c r="K179" s="198"/>
      <c r="L179" s="198"/>
      <c r="M179" s="198"/>
      <c r="N179" s="198"/>
      <c r="O179" s="198"/>
      <c r="P179" s="198"/>
      <c r="Q179" s="198"/>
      <c r="R179" s="198"/>
      <c r="S179" s="198"/>
      <c r="T179" s="198"/>
      <c r="U179" s="198"/>
    </row>
    <row r="180" spans="1:21">
      <c r="A180" s="198"/>
      <c r="B180" s="198"/>
      <c r="C180" s="198"/>
      <c r="D180" s="198"/>
      <c r="E180" s="198"/>
      <c r="F180" s="198"/>
      <c r="G180" s="198"/>
      <c r="H180" s="198"/>
      <c r="I180" s="198"/>
      <c r="J180" s="198"/>
      <c r="K180" s="198"/>
      <c r="L180" s="198"/>
      <c r="M180" s="198"/>
      <c r="N180" s="198"/>
      <c r="O180" s="198"/>
      <c r="P180" s="198"/>
      <c r="Q180" s="198"/>
      <c r="R180" s="198"/>
      <c r="S180" s="198"/>
      <c r="T180" s="198"/>
      <c r="U180" s="198"/>
    </row>
    <row r="181" spans="1:21">
      <c r="A181" s="198"/>
      <c r="B181" s="198"/>
      <c r="C181" s="198"/>
      <c r="D181" s="198"/>
      <c r="E181" s="198"/>
      <c r="F181" s="198"/>
      <c r="G181" s="198"/>
      <c r="H181" s="198"/>
      <c r="I181" s="198"/>
      <c r="J181" s="198"/>
      <c r="K181" s="198"/>
      <c r="L181" s="198"/>
      <c r="M181" s="198"/>
      <c r="N181" s="198"/>
      <c r="O181" s="198"/>
      <c r="P181" s="198"/>
      <c r="Q181" s="198"/>
      <c r="R181" s="198"/>
      <c r="S181" s="198"/>
      <c r="T181" s="198"/>
      <c r="U181" s="198"/>
    </row>
    <row r="182" spans="1:21">
      <c r="A182" s="198"/>
      <c r="B182" s="198"/>
      <c r="C182" s="198"/>
      <c r="D182" s="198"/>
      <c r="E182" s="198"/>
      <c r="F182" s="198"/>
      <c r="G182" s="198"/>
      <c r="H182" s="198"/>
      <c r="I182" s="198"/>
      <c r="J182" s="198"/>
      <c r="K182" s="198"/>
      <c r="L182" s="198"/>
      <c r="M182" s="198"/>
      <c r="N182" s="198"/>
      <c r="O182" s="198"/>
      <c r="P182" s="198"/>
      <c r="Q182" s="198"/>
      <c r="R182" s="198"/>
      <c r="S182" s="198"/>
      <c r="T182" s="198"/>
      <c r="U182" s="198"/>
    </row>
    <row r="183" spans="1:21">
      <c r="A183" s="1003"/>
      <c r="B183" s="198"/>
      <c r="C183" s="198"/>
      <c r="D183" s="198"/>
      <c r="E183" s="198"/>
      <c r="F183" s="198"/>
      <c r="G183" s="198"/>
      <c r="H183" s="198"/>
      <c r="I183" s="198"/>
      <c r="J183" s="198"/>
      <c r="K183" s="198"/>
      <c r="L183" s="198"/>
      <c r="M183" s="198"/>
      <c r="N183" s="198"/>
      <c r="O183" s="198"/>
      <c r="P183" s="198"/>
      <c r="Q183" s="198"/>
      <c r="R183" s="198"/>
      <c r="S183" s="198"/>
      <c r="T183" s="198"/>
      <c r="U183" s="198"/>
    </row>
    <row r="184" spans="1:21">
      <c r="A184" s="198"/>
      <c r="B184" s="198"/>
      <c r="C184" s="198"/>
      <c r="D184" s="198"/>
      <c r="E184" s="198"/>
      <c r="F184" s="198"/>
      <c r="G184" s="198"/>
      <c r="H184" s="198"/>
      <c r="I184" s="198"/>
      <c r="J184" s="198"/>
      <c r="K184" s="198"/>
      <c r="L184" s="198"/>
      <c r="M184" s="198"/>
      <c r="N184" s="198"/>
      <c r="O184" s="198"/>
      <c r="P184" s="198"/>
      <c r="Q184" s="198"/>
      <c r="R184" s="198"/>
      <c r="S184" s="198"/>
      <c r="T184" s="198"/>
      <c r="U184" s="198"/>
    </row>
    <row r="185" spans="1:21">
      <c r="A185" s="198"/>
      <c r="B185" s="198"/>
      <c r="C185" s="198"/>
      <c r="D185" s="198"/>
      <c r="E185" s="198"/>
      <c r="F185" s="198"/>
      <c r="G185" s="198"/>
      <c r="H185" s="198"/>
      <c r="I185" s="198"/>
      <c r="J185" s="198"/>
      <c r="K185" s="198"/>
      <c r="L185" s="198"/>
      <c r="M185" s="198"/>
      <c r="N185" s="198"/>
      <c r="O185" s="198"/>
      <c r="P185" s="198"/>
      <c r="Q185" s="198"/>
      <c r="R185" s="198"/>
      <c r="S185" s="198"/>
      <c r="T185" s="198"/>
      <c r="U185" s="198"/>
    </row>
    <row r="186" spans="1:21">
      <c r="A186" s="198"/>
      <c r="B186" s="198"/>
      <c r="C186" s="198"/>
      <c r="D186" s="198"/>
      <c r="E186" s="198"/>
      <c r="F186" s="198"/>
      <c r="G186" s="198"/>
      <c r="H186" s="198"/>
      <c r="I186" s="198"/>
      <c r="J186" s="198"/>
      <c r="K186" s="198"/>
      <c r="L186" s="198"/>
      <c r="M186" s="198"/>
      <c r="N186" s="198"/>
      <c r="O186" s="198"/>
      <c r="P186" s="198"/>
      <c r="Q186" s="198"/>
      <c r="R186" s="198"/>
      <c r="S186" s="198"/>
      <c r="T186" s="198"/>
      <c r="U186" s="198"/>
    </row>
    <row r="187" spans="1:21">
      <c r="A187" s="198"/>
      <c r="B187" s="198"/>
      <c r="C187" s="198"/>
      <c r="D187" s="198"/>
      <c r="E187" s="198"/>
      <c r="F187" s="198"/>
      <c r="G187" s="198"/>
      <c r="H187" s="198"/>
      <c r="I187" s="198"/>
      <c r="J187" s="198"/>
      <c r="K187" s="198"/>
      <c r="L187" s="198"/>
      <c r="M187" s="198"/>
      <c r="N187" s="198"/>
      <c r="O187" s="198"/>
      <c r="P187" s="198"/>
      <c r="Q187" s="198"/>
      <c r="R187" s="198"/>
      <c r="S187" s="198"/>
      <c r="T187" s="198"/>
      <c r="U187" s="198"/>
    </row>
    <row r="188" spans="1:21">
      <c r="A188" s="198"/>
      <c r="B188" s="198"/>
      <c r="C188" s="198"/>
      <c r="D188" s="198"/>
      <c r="E188" s="198"/>
      <c r="F188" s="198"/>
      <c r="G188" s="198"/>
      <c r="H188" s="198"/>
      <c r="I188" s="198"/>
      <c r="J188" s="198"/>
      <c r="K188" s="198"/>
      <c r="L188" s="198"/>
      <c r="M188" s="198"/>
      <c r="N188" s="198"/>
      <c r="O188" s="198"/>
      <c r="P188" s="198"/>
      <c r="Q188" s="198"/>
      <c r="R188" s="198"/>
      <c r="S188" s="198"/>
      <c r="T188" s="198"/>
      <c r="U188" s="198"/>
    </row>
    <row r="189" spans="1:21">
      <c r="A189" s="198"/>
      <c r="B189" s="198"/>
      <c r="C189" s="198"/>
      <c r="D189" s="198"/>
      <c r="E189" s="198"/>
      <c r="F189" s="198"/>
      <c r="G189" s="198"/>
      <c r="H189" s="198"/>
      <c r="I189" s="198"/>
      <c r="J189" s="198"/>
      <c r="K189" s="198"/>
      <c r="L189" s="198"/>
      <c r="M189" s="198"/>
      <c r="N189" s="198"/>
      <c r="O189" s="198"/>
      <c r="P189" s="198"/>
      <c r="Q189" s="198"/>
      <c r="R189" s="198"/>
      <c r="S189" s="198"/>
      <c r="T189" s="198"/>
      <c r="U189" s="198"/>
    </row>
    <row r="190" spans="1:21">
      <c r="A190" s="198"/>
      <c r="B190" s="198"/>
      <c r="C190" s="198"/>
      <c r="D190" s="198"/>
      <c r="E190" s="198"/>
      <c r="F190" s="198"/>
      <c r="G190" s="198"/>
      <c r="H190" s="198"/>
      <c r="I190" s="198"/>
      <c r="J190" s="198"/>
      <c r="K190" s="198"/>
      <c r="L190" s="198"/>
      <c r="M190" s="198"/>
      <c r="N190" s="198"/>
      <c r="O190" s="198"/>
      <c r="P190" s="198"/>
      <c r="Q190" s="198"/>
      <c r="R190" s="198"/>
      <c r="S190" s="198"/>
      <c r="T190" s="198"/>
      <c r="U190" s="198"/>
    </row>
    <row r="191" spans="1:21">
      <c r="A191" s="198"/>
      <c r="B191" s="198"/>
      <c r="C191" s="198"/>
      <c r="D191" s="198"/>
      <c r="E191" s="198"/>
      <c r="F191" s="198"/>
      <c r="G191" s="198"/>
      <c r="H191" s="198"/>
      <c r="I191" s="198"/>
      <c r="J191" s="198"/>
      <c r="K191" s="198"/>
      <c r="L191" s="198"/>
      <c r="M191" s="198"/>
      <c r="N191" s="198"/>
      <c r="O191" s="198"/>
      <c r="P191" s="198"/>
      <c r="Q191" s="198"/>
      <c r="R191" s="198"/>
      <c r="S191" s="198"/>
      <c r="T191" s="198"/>
      <c r="U191" s="198"/>
    </row>
    <row r="192" spans="1:21">
      <c r="A192" s="198"/>
      <c r="B192" s="198"/>
      <c r="C192" s="198"/>
      <c r="D192" s="198"/>
      <c r="E192" s="198"/>
      <c r="F192" s="198"/>
      <c r="G192" s="198"/>
      <c r="H192" s="198"/>
      <c r="I192" s="198"/>
      <c r="J192" s="198"/>
      <c r="K192" s="198"/>
      <c r="L192" s="198"/>
      <c r="M192" s="198"/>
      <c r="N192" s="198"/>
      <c r="O192" s="198"/>
      <c r="P192" s="198"/>
      <c r="Q192" s="198"/>
      <c r="R192" s="198"/>
      <c r="S192" s="198"/>
      <c r="T192" s="198"/>
      <c r="U192" s="198"/>
    </row>
    <row r="193" spans="1:21">
      <c r="A193" s="198"/>
      <c r="B193" s="198"/>
      <c r="C193" s="198"/>
      <c r="D193" s="198"/>
      <c r="E193" s="198"/>
      <c r="F193" s="198"/>
      <c r="G193" s="198"/>
      <c r="H193" s="198"/>
      <c r="I193" s="198"/>
      <c r="J193" s="198"/>
      <c r="K193" s="198"/>
      <c r="L193" s="198"/>
      <c r="M193" s="198"/>
      <c r="N193" s="198"/>
      <c r="O193" s="198"/>
      <c r="P193" s="198"/>
      <c r="Q193" s="198"/>
      <c r="R193" s="198"/>
      <c r="S193" s="198"/>
      <c r="T193" s="198"/>
      <c r="U193" s="198"/>
    </row>
    <row r="194" spans="1:21">
      <c r="A194" s="198"/>
      <c r="B194" s="198"/>
      <c r="C194" s="198"/>
      <c r="D194" s="198"/>
      <c r="E194" s="198"/>
      <c r="F194" s="198"/>
      <c r="G194" s="198"/>
      <c r="H194" s="198"/>
      <c r="I194" s="198"/>
      <c r="J194" s="198"/>
      <c r="K194" s="198"/>
      <c r="L194" s="198"/>
      <c r="M194" s="198"/>
      <c r="N194" s="198"/>
      <c r="O194" s="198"/>
      <c r="P194" s="198"/>
      <c r="Q194" s="198"/>
      <c r="R194" s="198"/>
      <c r="S194" s="198"/>
      <c r="T194" s="198"/>
      <c r="U194" s="198"/>
    </row>
    <row r="195" spans="1:21">
      <c r="A195" s="198"/>
      <c r="B195" s="198"/>
      <c r="C195" s="198"/>
      <c r="D195" s="198"/>
      <c r="E195" s="198"/>
      <c r="F195" s="198"/>
      <c r="G195" s="198"/>
      <c r="H195" s="198"/>
      <c r="I195" s="198"/>
      <c r="J195" s="198"/>
      <c r="K195" s="198"/>
      <c r="L195" s="198"/>
      <c r="M195" s="198"/>
      <c r="N195" s="198"/>
      <c r="O195" s="198"/>
      <c r="P195" s="198"/>
      <c r="Q195" s="198"/>
      <c r="R195" s="198"/>
      <c r="S195" s="198"/>
      <c r="T195" s="198"/>
      <c r="U195" s="198"/>
    </row>
    <row r="196" spans="1:21">
      <c r="A196" s="198"/>
      <c r="B196" s="198"/>
      <c r="C196" s="198"/>
      <c r="D196" s="198"/>
      <c r="E196" s="198"/>
      <c r="F196" s="198"/>
      <c r="G196" s="198"/>
      <c r="H196" s="198"/>
      <c r="I196" s="198"/>
      <c r="J196" s="198"/>
      <c r="K196" s="198"/>
      <c r="L196" s="198"/>
      <c r="M196" s="198"/>
      <c r="N196" s="198"/>
      <c r="O196" s="198"/>
      <c r="P196" s="198"/>
      <c r="Q196" s="198"/>
      <c r="R196" s="198"/>
      <c r="S196" s="198"/>
      <c r="T196" s="198"/>
      <c r="U196" s="198"/>
    </row>
    <row r="197" spans="1:21">
      <c r="A197" s="198"/>
      <c r="B197" s="198"/>
      <c r="C197" s="198"/>
      <c r="D197" s="198"/>
      <c r="E197" s="198"/>
      <c r="F197" s="198"/>
      <c r="G197" s="198"/>
      <c r="H197" s="198"/>
      <c r="I197" s="198"/>
      <c r="J197" s="198"/>
      <c r="K197" s="198"/>
      <c r="L197" s="198"/>
      <c r="M197" s="198"/>
      <c r="N197" s="198"/>
      <c r="O197" s="198"/>
      <c r="P197" s="198"/>
      <c r="Q197" s="198"/>
      <c r="R197" s="198"/>
      <c r="S197" s="198"/>
      <c r="T197" s="198"/>
      <c r="U197" s="198"/>
    </row>
    <row r="198" spans="1:21">
      <c r="A198" s="198"/>
      <c r="B198" s="198"/>
      <c r="C198" s="198"/>
      <c r="D198" s="198"/>
      <c r="E198" s="198"/>
      <c r="F198" s="198"/>
      <c r="G198" s="198"/>
      <c r="H198" s="198"/>
      <c r="I198" s="198"/>
      <c r="J198" s="198"/>
      <c r="K198" s="198"/>
      <c r="L198" s="198"/>
      <c r="M198" s="198"/>
      <c r="N198" s="198"/>
      <c r="O198" s="198"/>
      <c r="P198" s="198"/>
      <c r="Q198" s="198"/>
      <c r="R198" s="198"/>
      <c r="S198" s="198"/>
      <c r="T198" s="198"/>
      <c r="U198" s="198"/>
    </row>
    <row r="199" spans="1:21">
      <c r="A199" s="198"/>
      <c r="B199" s="198"/>
      <c r="C199" s="198"/>
      <c r="D199" s="198"/>
      <c r="E199" s="198"/>
      <c r="F199" s="198"/>
      <c r="G199" s="198"/>
      <c r="H199" s="198"/>
      <c r="I199" s="198"/>
      <c r="J199" s="198"/>
      <c r="K199" s="198"/>
      <c r="L199" s="198"/>
      <c r="M199" s="198"/>
      <c r="N199" s="198"/>
      <c r="O199" s="198"/>
      <c r="P199" s="198"/>
      <c r="Q199" s="198"/>
      <c r="R199" s="198"/>
      <c r="S199" s="198"/>
      <c r="T199" s="198"/>
      <c r="U199" s="198"/>
    </row>
    <row r="200" spans="1:21">
      <c r="A200" s="198"/>
      <c r="B200" s="198"/>
      <c r="C200" s="198"/>
      <c r="D200" s="198"/>
      <c r="E200" s="198"/>
      <c r="F200" s="198"/>
      <c r="G200" s="198"/>
      <c r="H200" s="198"/>
      <c r="I200" s="198"/>
      <c r="J200" s="198"/>
      <c r="K200" s="198"/>
      <c r="L200" s="198"/>
      <c r="M200" s="198"/>
      <c r="N200" s="198"/>
      <c r="O200" s="198"/>
      <c r="P200" s="198"/>
      <c r="Q200" s="198"/>
      <c r="R200" s="198"/>
      <c r="S200" s="198"/>
      <c r="T200" s="198"/>
      <c r="U200" s="198"/>
    </row>
    <row r="201" spans="1:21">
      <c r="A201" s="198"/>
      <c r="B201" s="198"/>
      <c r="C201" s="198"/>
      <c r="D201" s="198"/>
      <c r="E201" s="198"/>
      <c r="F201" s="198"/>
      <c r="G201" s="198"/>
      <c r="H201" s="198"/>
      <c r="I201" s="198"/>
      <c r="J201" s="198"/>
      <c r="K201" s="198"/>
      <c r="L201" s="198"/>
      <c r="M201" s="198"/>
      <c r="N201" s="198"/>
      <c r="O201" s="198"/>
      <c r="P201" s="198"/>
      <c r="Q201" s="198"/>
      <c r="R201" s="198"/>
      <c r="S201" s="198"/>
      <c r="T201" s="198"/>
      <c r="U201" s="198"/>
    </row>
    <row r="202" spans="1:21">
      <c r="A202" s="198"/>
      <c r="B202" s="198"/>
      <c r="C202" s="198"/>
      <c r="D202" s="198"/>
      <c r="E202" s="198"/>
      <c r="F202" s="198"/>
      <c r="G202" s="198"/>
      <c r="H202" s="198"/>
      <c r="I202" s="198"/>
      <c r="J202" s="198"/>
      <c r="K202" s="198"/>
      <c r="L202" s="198"/>
      <c r="M202" s="198"/>
      <c r="N202" s="198"/>
      <c r="O202" s="198"/>
      <c r="P202" s="198"/>
      <c r="Q202" s="198"/>
      <c r="R202" s="198"/>
      <c r="S202" s="198"/>
      <c r="T202" s="198"/>
      <c r="U202" s="198"/>
    </row>
    <row r="203" spans="1:21">
      <c r="A203" s="198"/>
      <c r="B203" s="198"/>
      <c r="C203" s="198"/>
      <c r="D203" s="198"/>
      <c r="E203" s="198"/>
      <c r="F203" s="198"/>
      <c r="G203" s="198"/>
      <c r="H203" s="198"/>
      <c r="I203" s="198"/>
      <c r="J203" s="198"/>
      <c r="K203" s="198"/>
      <c r="L203" s="198"/>
      <c r="M203" s="198"/>
      <c r="N203" s="198"/>
      <c r="O203" s="198"/>
      <c r="P203" s="198"/>
      <c r="Q203" s="198"/>
      <c r="R203" s="198"/>
      <c r="S203" s="198"/>
      <c r="T203" s="198"/>
      <c r="U203" s="198"/>
    </row>
    <row r="204" spans="1:21">
      <c r="A204" s="198"/>
      <c r="B204" s="198"/>
      <c r="C204" s="198"/>
      <c r="D204" s="198"/>
      <c r="E204" s="198"/>
      <c r="F204" s="198"/>
      <c r="G204" s="198"/>
      <c r="H204" s="198"/>
      <c r="I204" s="198"/>
      <c r="J204" s="198"/>
      <c r="K204" s="198"/>
      <c r="L204" s="198"/>
      <c r="M204" s="198"/>
      <c r="N204" s="198"/>
      <c r="O204" s="198"/>
      <c r="P204" s="198"/>
      <c r="Q204" s="198"/>
      <c r="R204" s="198"/>
      <c r="S204" s="198"/>
      <c r="T204" s="198"/>
      <c r="U204" s="198"/>
    </row>
    <row r="205" spans="1:21">
      <c r="A205" s="198"/>
      <c r="B205" s="198"/>
      <c r="C205" s="198"/>
      <c r="D205" s="198"/>
      <c r="E205" s="198"/>
      <c r="F205" s="198"/>
      <c r="G205" s="198"/>
      <c r="H205" s="198"/>
      <c r="I205" s="198"/>
      <c r="J205" s="198"/>
      <c r="K205" s="198"/>
      <c r="L205" s="198"/>
      <c r="M205" s="198"/>
      <c r="N205" s="198"/>
      <c r="O205" s="198"/>
      <c r="P205" s="198"/>
      <c r="Q205" s="198"/>
      <c r="R205" s="198"/>
      <c r="S205" s="198"/>
      <c r="T205" s="198"/>
      <c r="U205" s="198"/>
    </row>
    <row r="206" spans="1:21">
      <c r="A206" s="198"/>
      <c r="B206" s="198"/>
      <c r="C206" s="198"/>
      <c r="D206" s="198"/>
      <c r="E206" s="198"/>
      <c r="F206" s="198"/>
      <c r="G206" s="198"/>
      <c r="H206" s="198"/>
      <c r="I206" s="198"/>
      <c r="J206" s="198"/>
      <c r="K206" s="198"/>
      <c r="L206" s="198"/>
      <c r="M206" s="198"/>
      <c r="N206" s="198"/>
      <c r="O206" s="198"/>
      <c r="P206" s="198"/>
      <c r="Q206" s="198"/>
      <c r="R206" s="198"/>
      <c r="S206" s="198"/>
      <c r="T206" s="198"/>
      <c r="U206" s="198"/>
    </row>
    <row r="207" spans="1:21">
      <c r="A207" s="198"/>
      <c r="B207" s="198"/>
      <c r="C207" s="198"/>
      <c r="D207" s="198"/>
      <c r="E207" s="198"/>
      <c r="F207" s="198"/>
      <c r="G207" s="198"/>
      <c r="H207" s="198"/>
      <c r="I207" s="198"/>
      <c r="J207" s="198"/>
      <c r="K207" s="198"/>
      <c r="L207" s="198"/>
      <c r="M207" s="198"/>
      <c r="N207" s="198"/>
      <c r="O207" s="198"/>
      <c r="P207" s="198"/>
      <c r="Q207" s="198"/>
      <c r="R207" s="198"/>
      <c r="S207" s="198"/>
      <c r="T207" s="198"/>
      <c r="U207" s="198"/>
    </row>
    <row r="208" spans="1:21">
      <c r="A208" s="198"/>
      <c r="B208" s="198"/>
      <c r="C208" s="198"/>
      <c r="D208" s="198"/>
      <c r="E208" s="198"/>
      <c r="F208" s="198"/>
      <c r="G208" s="198"/>
      <c r="H208" s="198"/>
      <c r="I208" s="198"/>
      <c r="J208" s="198"/>
      <c r="K208" s="198"/>
      <c r="L208" s="198"/>
      <c r="M208" s="198"/>
      <c r="N208" s="198"/>
      <c r="O208" s="198"/>
      <c r="P208" s="198"/>
      <c r="Q208" s="198"/>
      <c r="R208" s="198"/>
      <c r="S208" s="198"/>
      <c r="T208" s="198"/>
      <c r="U208" s="198"/>
    </row>
    <row r="209" spans="1:21">
      <c r="A209" s="198"/>
      <c r="B209" s="198"/>
      <c r="C209" s="198"/>
      <c r="D209" s="198"/>
      <c r="E209" s="198"/>
      <c r="F209" s="198"/>
      <c r="G209" s="198"/>
      <c r="H209" s="198"/>
      <c r="I209" s="198"/>
      <c r="J209" s="198"/>
      <c r="K209" s="198"/>
      <c r="L209" s="198"/>
      <c r="M209" s="198"/>
      <c r="N209" s="198"/>
      <c r="O209" s="198"/>
      <c r="P209" s="198"/>
      <c r="Q209" s="198"/>
      <c r="R209" s="198"/>
      <c r="S209" s="198"/>
      <c r="T209" s="198"/>
      <c r="U209" s="198"/>
    </row>
    <row r="210" spans="1:21">
      <c r="A210" s="198"/>
      <c r="B210" s="198"/>
      <c r="C210" s="198"/>
      <c r="D210" s="198"/>
      <c r="E210" s="198"/>
      <c r="F210" s="198"/>
      <c r="G210" s="198"/>
      <c r="H210" s="198"/>
      <c r="I210" s="198"/>
      <c r="J210" s="198"/>
      <c r="K210" s="198"/>
      <c r="L210" s="198"/>
      <c r="M210" s="198"/>
      <c r="N210" s="198"/>
      <c r="O210" s="198"/>
      <c r="P210" s="198"/>
      <c r="Q210" s="198"/>
      <c r="R210" s="198"/>
      <c r="S210" s="198"/>
      <c r="T210" s="198"/>
      <c r="U210" s="198"/>
    </row>
    <row r="211" spans="1:21">
      <c r="A211" s="198"/>
      <c r="B211" s="198"/>
      <c r="C211" s="198"/>
      <c r="D211" s="198"/>
      <c r="E211" s="198"/>
      <c r="F211" s="198"/>
      <c r="G211" s="198"/>
      <c r="H211" s="198"/>
      <c r="I211" s="198"/>
      <c r="J211" s="198"/>
      <c r="K211" s="198"/>
      <c r="L211" s="198"/>
      <c r="M211" s="198"/>
      <c r="N211" s="198"/>
      <c r="O211" s="198"/>
      <c r="P211" s="198"/>
      <c r="Q211" s="198"/>
      <c r="R211" s="198"/>
      <c r="S211" s="198"/>
      <c r="T211" s="198"/>
      <c r="U211" s="198"/>
    </row>
    <row r="212" spans="1:21">
      <c r="A212" s="198"/>
      <c r="B212" s="198"/>
      <c r="C212" s="198"/>
      <c r="D212" s="198"/>
      <c r="E212" s="198"/>
      <c r="F212" s="198"/>
      <c r="G212" s="198"/>
      <c r="H212" s="198"/>
      <c r="I212" s="198"/>
      <c r="J212" s="198"/>
      <c r="K212" s="198"/>
      <c r="L212" s="198"/>
      <c r="M212" s="198"/>
      <c r="N212" s="198"/>
      <c r="O212" s="198"/>
      <c r="P212" s="198"/>
      <c r="Q212" s="198"/>
      <c r="R212" s="198"/>
      <c r="S212" s="198"/>
      <c r="T212" s="198"/>
      <c r="U212" s="198"/>
    </row>
    <row r="213" spans="1:21">
      <c r="A213" s="198"/>
      <c r="B213" s="198"/>
      <c r="C213" s="198"/>
      <c r="D213" s="198"/>
      <c r="E213" s="198"/>
      <c r="F213" s="198"/>
      <c r="G213" s="198"/>
      <c r="H213" s="198"/>
      <c r="I213" s="198"/>
      <c r="J213" s="198"/>
      <c r="K213" s="198"/>
      <c r="L213" s="198"/>
      <c r="M213" s="198"/>
      <c r="N213" s="198"/>
      <c r="O213" s="198"/>
      <c r="P213" s="198"/>
      <c r="Q213" s="198"/>
      <c r="R213" s="198"/>
      <c r="S213" s="198"/>
      <c r="T213" s="198"/>
      <c r="U213" s="198"/>
    </row>
    <row r="214" spans="1:21">
      <c r="A214" s="198"/>
      <c r="B214" s="198"/>
      <c r="C214" s="198"/>
      <c r="D214" s="198"/>
      <c r="E214" s="198"/>
      <c r="F214" s="198"/>
      <c r="G214" s="198"/>
      <c r="H214" s="198"/>
      <c r="I214" s="198"/>
      <c r="J214" s="198"/>
      <c r="K214" s="198"/>
      <c r="L214" s="198"/>
      <c r="M214" s="198"/>
      <c r="N214" s="198"/>
      <c r="O214" s="198"/>
      <c r="P214" s="198"/>
      <c r="Q214" s="198"/>
      <c r="R214" s="198"/>
      <c r="S214" s="198"/>
      <c r="T214" s="198"/>
      <c r="U214" s="198"/>
    </row>
    <row r="215" spans="1:21">
      <c r="A215" s="198"/>
      <c r="B215" s="198"/>
      <c r="C215" s="198"/>
      <c r="D215" s="198"/>
      <c r="E215" s="198"/>
      <c r="F215" s="198"/>
      <c r="G215" s="198"/>
      <c r="H215" s="198"/>
      <c r="I215" s="198"/>
      <c r="J215" s="198"/>
      <c r="K215" s="198"/>
      <c r="L215" s="198"/>
      <c r="M215" s="198"/>
      <c r="N215" s="198"/>
      <c r="O215" s="198"/>
      <c r="P215" s="198"/>
      <c r="Q215" s="198"/>
      <c r="R215" s="198"/>
      <c r="S215" s="198"/>
      <c r="T215" s="198"/>
      <c r="U215" s="198"/>
    </row>
    <row r="216" spans="1:21">
      <c r="A216" s="198"/>
      <c r="B216" s="198"/>
      <c r="C216" s="198"/>
      <c r="D216" s="198"/>
      <c r="E216" s="198"/>
      <c r="F216" s="198"/>
      <c r="G216" s="198"/>
      <c r="H216" s="198"/>
      <c r="I216" s="198"/>
      <c r="J216" s="198"/>
      <c r="K216" s="198"/>
      <c r="L216" s="198"/>
      <c r="M216" s="198"/>
      <c r="N216" s="198"/>
      <c r="O216" s="198"/>
      <c r="P216" s="198"/>
      <c r="Q216" s="198"/>
      <c r="R216" s="198"/>
      <c r="S216" s="198"/>
      <c r="T216" s="198"/>
      <c r="U216" s="198"/>
    </row>
    <row r="217" spans="1:21">
      <c r="A217" s="198"/>
      <c r="B217" s="198"/>
      <c r="C217" s="198"/>
      <c r="D217" s="198"/>
      <c r="E217" s="198"/>
      <c r="F217" s="198"/>
      <c r="G217" s="198"/>
      <c r="H217" s="198"/>
      <c r="I217" s="198"/>
      <c r="J217" s="198"/>
      <c r="K217" s="198"/>
      <c r="L217" s="198"/>
      <c r="M217" s="198"/>
      <c r="N217" s="198"/>
      <c r="O217" s="198"/>
      <c r="P217" s="198"/>
      <c r="Q217" s="198"/>
      <c r="R217" s="198"/>
      <c r="S217" s="198"/>
      <c r="T217" s="198"/>
      <c r="U217" s="198"/>
    </row>
    <row r="218" spans="1:21">
      <c r="A218" s="198"/>
      <c r="B218" s="198"/>
      <c r="C218" s="198"/>
      <c r="D218" s="198"/>
      <c r="E218" s="198"/>
      <c r="F218" s="198"/>
      <c r="G218" s="198"/>
      <c r="H218" s="198"/>
      <c r="I218" s="198"/>
      <c r="J218" s="198"/>
      <c r="K218" s="198"/>
      <c r="L218" s="198"/>
      <c r="M218" s="198"/>
      <c r="N218" s="198"/>
      <c r="O218" s="198"/>
      <c r="P218" s="198"/>
      <c r="Q218" s="198"/>
      <c r="R218" s="198"/>
      <c r="S218" s="198"/>
      <c r="T218" s="198"/>
      <c r="U218" s="198"/>
    </row>
    <row r="219" spans="1:21">
      <c r="A219" s="198"/>
      <c r="B219" s="198"/>
      <c r="C219" s="198"/>
      <c r="D219" s="198"/>
      <c r="E219" s="198"/>
      <c r="F219" s="198"/>
      <c r="G219" s="198"/>
      <c r="H219" s="198"/>
      <c r="I219" s="198"/>
      <c r="J219" s="198"/>
      <c r="K219" s="198"/>
      <c r="L219" s="198"/>
      <c r="M219" s="198"/>
      <c r="N219" s="198"/>
      <c r="O219" s="198"/>
      <c r="P219" s="198"/>
      <c r="Q219" s="198"/>
      <c r="R219" s="198"/>
      <c r="S219" s="198"/>
      <c r="T219" s="198"/>
      <c r="U219" s="198"/>
    </row>
    <row r="220" spans="1:21">
      <c r="A220" s="198"/>
      <c r="B220" s="198"/>
      <c r="C220" s="198"/>
      <c r="D220" s="198"/>
      <c r="E220" s="198"/>
      <c r="F220" s="198"/>
      <c r="G220" s="198"/>
      <c r="H220" s="198"/>
      <c r="I220" s="198"/>
      <c r="J220" s="198"/>
      <c r="K220" s="198"/>
      <c r="L220" s="198"/>
      <c r="M220" s="198"/>
      <c r="N220" s="198"/>
      <c r="O220" s="198"/>
      <c r="P220" s="198"/>
      <c r="Q220" s="198"/>
      <c r="R220" s="198"/>
      <c r="S220" s="198"/>
      <c r="T220" s="198"/>
      <c r="U220" s="198"/>
    </row>
    <row r="221" spans="1:21">
      <c r="A221" s="198"/>
      <c r="B221" s="198"/>
      <c r="C221" s="198"/>
      <c r="D221" s="198"/>
      <c r="E221" s="198"/>
      <c r="F221" s="198"/>
      <c r="G221" s="198"/>
      <c r="H221" s="198"/>
      <c r="I221" s="198"/>
      <c r="J221" s="198"/>
      <c r="K221" s="198"/>
      <c r="L221" s="198"/>
      <c r="M221" s="198"/>
      <c r="N221" s="198"/>
      <c r="O221" s="198"/>
      <c r="P221" s="198"/>
      <c r="Q221" s="198"/>
      <c r="R221" s="198"/>
      <c r="S221" s="198"/>
      <c r="T221" s="198"/>
      <c r="U221" s="198"/>
    </row>
    <row r="222" spans="1:21">
      <c r="A222" s="198"/>
      <c r="B222" s="198"/>
      <c r="C222" s="198"/>
      <c r="D222" s="198"/>
      <c r="E222" s="198"/>
      <c r="F222" s="198"/>
      <c r="G222" s="198"/>
      <c r="H222" s="198"/>
      <c r="I222" s="198"/>
      <c r="J222" s="198"/>
      <c r="K222" s="198"/>
      <c r="L222" s="198"/>
      <c r="M222" s="198"/>
      <c r="N222" s="198"/>
      <c r="O222" s="198"/>
      <c r="P222" s="198"/>
      <c r="Q222" s="198"/>
      <c r="R222" s="198"/>
      <c r="S222" s="198"/>
      <c r="T222" s="198"/>
      <c r="U222" s="198"/>
    </row>
    <row r="223" spans="1:21">
      <c r="A223" s="198"/>
      <c r="B223" s="198"/>
      <c r="C223" s="198"/>
      <c r="D223" s="198"/>
      <c r="E223" s="198"/>
      <c r="F223" s="198"/>
      <c r="G223" s="198"/>
      <c r="H223" s="198"/>
      <c r="I223" s="198"/>
      <c r="J223" s="198"/>
      <c r="K223" s="198"/>
      <c r="L223" s="198"/>
      <c r="M223" s="198"/>
      <c r="N223" s="198"/>
      <c r="O223" s="198"/>
      <c r="P223" s="198"/>
      <c r="Q223" s="198"/>
      <c r="R223" s="198"/>
      <c r="S223" s="198"/>
      <c r="T223" s="198"/>
      <c r="U223" s="198"/>
    </row>
    <row r="224" spans="1:21">
      <c r="A224" s="198"/>
      <c r="B224" s="198"/>
      <c r="C224" s="198"/>
      <c r="D224" s="198"/>
      <c r="E224" s="198"/>
      <c r="F224" s="198"/>
      <c r="G224" s="198"/>
      <c r="H224" s="198"/>
      <c r="I224" s="198"/>
      <c r="J224" s="198"/>
      <c r="K224" s="198"/>
      <c r="L224" s="198"/>
      <c r="M224" s="198"/>
      <c r="N224" s="198"/>
      <c r="O224" s="198"/>
      <c r="P224" s="198"/>
      <c r="Q224" s="198"/>
      <c r="R224" s="198"/>
      <c r="S224" s="198"/>
      <c r="T224" s="198"/>
      <c r="U224" s="198"/>
    </row>
    <row r="225" spans="1:21">
      <c r="A225" s="198"/>
      <c r="B225" s="198"/>
      <c r="C225" s="198"/>
      <c r="D225" s="198"/>
      <c r="E225" s="198"/>
      <c r="F225" s="198"/>
      <c r="G225" s="198"/>
      <c r="H225" s="198"/>
      <c r="I225" s="198"/>
      <c r="J225" s="198"/>
      <c r="K225" s="198"/>
      <c r="L225" s="198"/>
      <c r="M225" s="198"/>
      <c r="N225" s="198"/>
      <c r="O225" s="198"/>
      <c r="P225" s="198"/>
      <c r="Q225" s="198"/>
      <c r="R225" s="198"/>
      <c r="S225" s="198"/>
      <c r="T225" s="198"/>
      <c r="U225" s="198"/>
    </row>
    <row r="226" spans="1:21">
      <c r="A226" s="198"/>
      <c r="B226" s="198"/>
      <c r="C226" s="198"/>
      <c r="D226" s="198"/>
      <c r="E226" s="198"/>
      <c r="F226" s="198"/>
      <c r="G226" s="198"/>
      <c r="H226" s="198"/>
      <c r="I226" s="198"/>
      <c r="J226" s="198"/>
      <c r="K226" s="198"/>
      <c r="L226" s="198"/>
      <c r="M226" s="198"/>
      <c r="N226" s="198"/>
      <c r="O226" s="198"/>
      <c r="P226" s="198"/>
      <c r="Q226" s="198"/>
      <c r="R226" s="198"/>
      <c r="S226" s="198"/>
      <c r="T226" s="198"/>
      <c r="U226" s="198"/>
    </row>
    <row r="227" spans="1:21">
      <c r="A227" s="198"/>
      <c r="B227" s="198"/>
      <c r="C227" s="198"/>
      <c r="D227" s="198"/>
      <c r="E227" s="198"/>
      <c r="F227" s="198"/>
      <c r="G227" s="198"/>
      <c r="H227" s="198"/>
      <c r="I227" s="198"/>
      <c r="J227" s="198"/>
      <c r="K227" s="198"/>
      <c r="L227" s="198"/>
      <c r="M227" s="198"/>
      <c r="N227" s="198"/>
      <c r="O227" s="198"/>
      <c r="P227" s="198"/>
      <c r="Q227" s="198"/>
      <c r="R227" s="198"/>
      <c r="S227" s="198"/>
      <c r="T227" s="198"/>
      <c r="U227" s="198"/>
    </row>
    <row r="228" spans="1:21">
      <c r="A228" s="198"/>
      <c r="B228" s="198"/>
      <c r="C228" s="198"/>
      <c r="D228" s="198"/>
      <c r="E228" s="198"/>
      <c r="F228" s="198"/>
      <c r="G228" s="198"/>
      <c r="H228" s="198"/>
      <c r="I228" s="198"/>
      <c r="J228" s="198"/>
      <c r="K228" s="198"/>
      <c r="L228" s="198"/>
      <c r="M228" s="198"/>
      <c r="N228" s="198"/>
      <c r="O228" s="198"/>
      <c r="P228" s="198"/>
      <c r="Q228" s="198"/>
      <c r="R228" s="198"/>
      <c r="S228" s="198"/>
      <c r="T228" s="198"/>
      <c r="U228" s="198"/>
    </row>
    <row r="229" spans="1:21">
      <c r="A229" s="198"/>
      <c r="B229" s="198"/>
      <c r="C229" s="198"/>
      <c r="D229" s="198"/>
      <c r="E229" s="198"/>
      <c r="F229" s="198"/>
      <c r="G229" s="198"/>
      <c r="H229" s="198"/>
      <c r="I229" s="198"/>
      <c r="J229" s="198"/>
      <c r="K229" s="198"/>
      <c r="L229" s="198"/>
      <c r="M229" s="198"/>
      <c r="N229" s="198"/>
      <c r="O229" s="198"/>
      <c r="P229" s="198"/>
      <c r="Q229" s="198"/>
      <c r="R229" s="198"/>
      <c r="S229" s="198"/>
      <c r="T229" s="198"/>
      <c r="U229" s="198"/>
    </row>
    <row r="230" spans="1:21">
      <c r="A230" s="198"/>
      <c r="B230" s="198"/>
      <c r="C230" s="198"/>
      <c r="D230" s="198"/>
      <c r="E230" s="198"/>
      <c r="F230" s="198"/>
      <c r="G230" s="198"/>
      <c r="H230" s="198"/>
      <c r="I230" s="198"/>
      <c r="J230" s="198"/>
      <c r="K230" s="198"/>
      <c r="L230" s="198"/>
      <c r="M230" s="198"/>
      <c r="N230" s="198"/>
      <c r="O230" s="198"/>
      <c r="P230" s="198"/>
      <c r="Q230" s="198"/>
      <c r="R230" s="198"/>
      <c r="S230" s="198"/>
      <c r="T230" s="198"/>
      <c r="U230" s="198"/>
    </row>
    <row r="231" spans="1:21">
      <c r="A231" s="198"/>
      <c r="B231" s="198"/>
      <c r="C231" s="198"/>
      <c r="D231" s="198"/>
      <c r="E231" s="198"/>
      <c r="F231" s="198"/>
      <c r="G231" s="198"/>
      <c r="H231" s="198"/>
      <c r="I231" s="198"/>
      <c r="J231" s="198"/>
      <c r="K231" s="198"/>
      <c r="L231" s="198"/>
      <c r="M231" s="198"/>
      <c r="N231" s="198"/>
      <c r="O231" s="198"/>
      <c r="P231" s="198"/>
      <c r="Q231" s="198"/>
      <c r="R231" s="198"/>
      <c r="S231" s="198"/>
      <c r="T231" s="198"/>
      <c r="U231" s="198"/>
    </row>
    <row r="232" spans="1:21">
      <c r="A232" s="198"/>
      <c r="B232" s="198"/>
      <c r="C232" s="198"/>
      <c r="D232" s="198"/>
      <c r="E232" s="198"/>
      <c r="F232" s="198"/>
      <c r="G232" s="198"/>
      <c r="H232" s="198"/>
      <c r="I232" s="198"/>
      <c r="J232" s="198"/>
      <c r="K232" s="198"/>
      <c r="L232" s="198"/>
      <c r="M232" s="198"/>
      <c r="N232" s="198"/>
      <c r="O232" s="198"/>
      <c r="P232" s="198"/>
      <c r="Q232" s="198"/>
      <c r="R232" s="198"/>
      <c r="S232" s="198"/>
      <c r="T232" s="198"/>
      <c r="U232" s="198"/>
    </row>
    <row r="233" spans="1:21">
      <c r="A233" s="198"/>
      <c r="B233" s="198"/>
      <c r="C233" s="198"/>
      <c r="D233" s="198"/>
      <c r="E233" s="198"/>
      <c r="F233" s="198"/>
      <c r="G233" s="198"/>
      <c r="H233" s="198"/>
      <c r="I233" s="198"/>
      <c r="J233" s="198"/>
      <c r="K233" s="198"/>
      <c r="L233" s="198"/>
      <c r="M233" s="198"/>
      <c r="N233" s="198"/>
      <c r="O233" s="198"/>
      <c r="P233" s="198"/>
      <c r="Q233" s="198"/>
      <c r="R233" s="198"/>
      <c r="S233" s="198"/>
      <c r="T233" s="198"/>
      <c r="U233" s="198"/>
    </row>
    <row r="234" spans="1:21">
      <c r="A234" s="198"/>
      <c r="B234" s="198"/>
      <c r="C234" s="198"/>
      <c r="D234" s="198"/>
      <c r="E234" s="198"/>
      <c r="F234" s="198"/>
      <c r="G234" s="198"/>
      <c r="H234" s="198"/>
      <c r="I234" s="198"/>
      <c r="J234" s="198"/>
      <c r="K234" s="198"/>
      <c r="L234" s="198"/>
      <c r="M234" s="198"/>
      <c r="N234" s="198"/>
      <c r="O234" s="198"/>
      <c r="P234" s="198"/>
      <c r="Q234" s="198"/>
      <c r="R234" s="198"/>
      <c r="S234" s="198"/>
      <c r="T234" s="198"/>
      <c r="U234" s="198"/>
    </row>
    <row r="235" spans="1:21">
      <c r="A235" s="198"/>
      <c r="B235" s="198"/>
      <c r="C235" s="198"/>
      <c r="D235" s="198"/>
      <c r="E235" s="198"/>
      <c r="F235" s="198"/>
      <c r="G235" s="198"/>
      <c r="H235" s="198"/>
      <c r="I235" s="198"/>
      <c r="J235" s="198"/>
      <c r="K235" s="198"/>
      <c r="L235" s="198"/>
      <c r="M235" s="198"/>
      <c r="N235" s="198"/>
      <c r="O235" s="198"/>
      <c r="P235" s="198"/>
      <c r="Q235" s="198"/>
      <c r="R235" s="198"/>
      <c r="S235" s="198"/>
      <c r="T235" s="198"/>
      <c r="U235" s="198"/>
    </row>
    <row r="236" spans="1:21">
      <c r="A236" s="198"/>
      <c r="B236" s="198"/>
      <c r="C236" s="198"/>
      <c r="D236" s="198"/>
      <c r="E236" s="198"/>
      <c r="F236" s="198"/>
      <c r="G236" s="198"/>
      <c r="H236" s="198"/>
      <c r="I236" s="198"/>
      <c r="J236" s="198"/>
      <c r="K236" s="198"/>
      <c r="L236" s="198"/>
      <c r="M236" s="198"/>
      <c r="N236" s="198"/>
      <c r="O236" s="198"/>
      <c r="P236" s="198"/>
      <c r="Q236" s="198"/>
      <c r="R236" s="198"/>
      <c r="S236" s="198"/>
      <c r="T236" s="198"/>
      <c r="U236" s="198"/>
    </row>
    <row r="237" spans="1:21">
      <c r="A237" s="198"/>
      <c r="B237" s="198"/>
      <c r="C237" s="198"/>
      <c r="D237" s="198"/>
      <c r="E237" s="198"/>
      <c r="F237" s="198"/>
      <c r="G237" s="198"/>
      <c r="H237" s="198"/>
      <c r="I237" s="198"/>
      <c r="J237" s="198"/>
      <c r="K237" s="198"/>
      <c r="L237" s="198"/>
      <c r="M237" s="198"/>
      <c r="N237" s="198"/>
      <c r="O237" s="198"/>
      <c r="P237" s="198"/>
      <c r="Q237" s="198"/>
      <c r="R237" s="198"/>
      <c r="S237" s="198"/>
      <c r="T237" s="198"/>
      <c r="U237" s="198"/>
    </row>
    <row r="238" spans="1:21">
      <c r="A238" s="198"/>
      <c r="B238" s="198"/>
      <c r="C238" s="198"/>
      <c r="D238" s="198"/>
      <c r="E238" s="198"/>
      <c r="F238" s="198"/>
      <c r="G238" s="198"/>
      <c r="H238" s="198"/>
      <c r="I238" s="198"/>
      <c r="J238" s="198"/>
      <c r="K238" s="198"/>
      <c r="L238" s="198"/>
      <c r="M238" s="198"/>
      <c r="N238" s="198"/>
      <c r="O238" s="198"/>
      <c r="P238" s="198"/>
      <c r="Q238" s="198"/>
      <c r="R238" s="198"/>
      <c r="S238" s="198"/>
      <c r="T238" s="198"/>
      <c r="U238" s="198"/>
    </row>
    <row r="239" spans="1:21">
      <c r="A239" s="198"/>
      <c r="B239" s="198"/>
      <c r="C239" s="198"/>
      <c r="D239" s="198"/>
      <c r="E239" s="198"/>
      <c r="F239" s="198"/>
      <c r="G239" s="198"/>
      <c r="H239" s="198"/>
      <c r="I239" s="198"/>
      <c r="J239" s="198"/>
      <c r="K239" s="198"/>
      <c r="L239" s="198"/>
      <c r="M239" s="198"/>
      <c r="N239" s="198"/>
      <c r="O239" s="198"/>
      <c r="P239" s="198"/>
      <c r="Q239" s="198"/>
      <c r="R239" s="198"/>
      <c r="S239" s="198"/>
      <c r="T239" s="198"/>
      <c r="U239" s="198"/>
    </row>
    <row r="240" spans="1:21">
      <c r="A240" s="1003"/>
      <c r="B240" s="1003"/>
      <c r="C240" s="1003"/>
      <c r="D240" s="198"/>
      <c r="E240" s="198"/>
      <c r="F240" s="198"/>
      <c r="G240" s="198"/>
      <c r="H240" s="198"/>
      <c r="I240" s="198"/>
      <c r="J240" s="198"/>
      <c r="K240" s="198"/>
      <c r="L240" s="198"/>
      <c r="M240" s="198"/>
      <c r="N240" s="198"/>
      <c r="O240" s="198"/>
      <c r="P240" s="198"/>
      <c r="Q240" s="198"/>
      <c r="R240" s="198"/>
      <c r="S240" s="198"/>
      <c r="T240" s="198"/>
      <c r="U240" s="198"/>
    </row>
    <row r="241" spans="1:21">
      <c r="A241" s="198"/>
      <c r="B241" s="198"/>
      <c r="C241" s="198"/>
      <c r="D241" s="198"/>
      <c r="E241" s="198"/>
      <c r="F241" s="198"/>
      <c r="G241" s="198"/>
      <c r="H241" s="198"/>
      <c r="I241" s="198"/>
      <c r="J241" s="198"/>
      <c r="K241" s="198"/>
      <c r="L241" s="198"/>
      <c r="M241" s="198"/>
      <c r="N241" s="198"/>
      <c r="O241" s="198"/>
      <c r="P241" s="198"/>
      <c r="Q241" s="198"/>
      <c r="R241" s="198"/>
      <c r="S241" s="198"/>
      <c r="T241" s="198"/>
      <c r="U241" s="198"/>
    </row>
    <row r="242" spans="1:21">
      <c r="A242" s="198"/>
      <c r="B242" s="198"/>
      <c r="C242" s="198"/>
      <c r="D242" s="198"/>
      <c r="E242" s="198"/>
      <c r="F242" s="198"/>
      <c r="G242" s="198"/>
      <c r="H242" s="198"/>
      <c r="I242" s="198"/>
      <c r="J242" s="198"/>
      <c r="K242" s="198"/>
      <c r="L242" s="198"/>
      <c r="M242" s="198"/>
      <c r="N242" s="198"/>
      <c r="O242" s="198"/>
      <c r="P242" s="198"/>
      <c r="Q242" s="198"/>
      <c r="R242" s="198"/>
      <c r="S242" s="198"/>
      <c r="T242" s="198"/>
      <c r="U242" s="198"/>
    </row>
    <row r="243" spans="1:21">
      <c r="A243" s="198"/>
      <c r="B243" s="198"/>
      <c r="C243" s="198"/>
      <c r="D243" s="198"/>
      <c r="E243" s="198"/>
      <c r="F243" s="198"/>
      <c r="G243" s="198"/>
      <c r="H243" s="198"/>
      <c r="I243" s="198"/>
      <c r="J243" s="198"/>
      <c r="K243" s="198"/>
      <c r="L243" s="198"/>
      <c r="M243" s="198"/>
      <c r="N243" s="198"/>
      <c r="O243" s="198"/>
      <c r="P243" s="198"/>
      <c r="Q243" s="198"/>
      <c r="R243" s="198"/>
      <c r="S243" s="198"/>
      <c r="T243" s="198"/>
      <c r="U243" s="198"/>
    </row>
    <row r="244" spans="1:21">
      <c r="A244" s="198"/>
      <c r="B244" s="198"/>
      <c r="C244" s="198"/>
      <c r="D244" s="198"/>
      <c r="E244" s="198"/>
      <c r="F244" s="198"/>
      <c r="G244" s="198"/>
      <c r="H244" s="198"/>
      <c r="I244" s="198"/>
      <c r="J244" s="198"/>
      <c r="K244" s="198"/>
      <c r="L244" s="198"/>
      <c r="M244" s="198"/>
      <c r="N244" s="198"/>
      <c r="O244" s="198"/>
      <c r="P244" s="198"/>
      <c r="Q244" s="198"/>
      <c r="R244" s="198"/>
      <c r="S244" s="198"/>
      <c r="T244" s="198"/>
      <c r="U244" s="198"/>
    </row>
    <row r="245" spans="1:21">
      <c r="A245" s="198"/>
      <c r="B245" s="198"/>
      <c r="C245" s="198"/>
      <c r="D245" s="198"/>
      <c r="E245" s="198"/>
      <c r="F245" s="198"/>
      <c r="G245" s="198"/>
      <c r="H245" s="198"/>
      <c r="I245" s="198"/>
      <c r="J245" s="198"/>
      <c r="K245" s="198"/>
      <c r="L245" s="198"/>
      <c r="M245" s="198"/>
      <c r="N245" s="198"/>
      <c r="O245" s="198"/>
      <c r="P245" s="198"/>
      <c r="Q245" s="198"/>
      <c r="R245" s="198"/>
      <c r="S245" s="198"/>
      <c r="T245" s="198"/>
      <c r="U245" s="198"/>
    </row>
    <row r="246" spans="1:21">
      <c r="A246" s="198"/>
      <c r="B246" s="198"/>
      <c r="C246" s="198"/>
      <c r="D246" s="198"/>
      <c r="E246" s="198"/>
      <c r="F246" s="198"/>
      <c r="G246" s="198"/>
      <c r="H246" s="198"/>
      <c r="I246" s="198"/>
      <c r="J246" s="198"/>
      <c r="K246" s="198"/>
      <c r="L246" s="198"/>
      <c r="M246" s="198"/>
      <c r="N246" s="198"/>
      <c r="O246" s="198"/>
      <c r="P246" s="198"/>
      <c r="Q246" s="198"/>
      <c r="R246" s="198"/>
      <c r="S246" s="198"/>
      <c r="T246" s="198"/>
      <c r="U246" s="198"/>
    </row>
    <row r="247" spans="1:21">
      <c r="A247" s="198"/>
      <c r="B247" s="198"/>
      <c r="C247" s="198"/>
      <c r="D247" s="198"/>
      <c r="E247" s="198"/>
      <c r="F247" s="198"/>
      <c r="G247" s="198"/>
      <c r="H247" s="198"/>
      <c r="I247" s="198"/>
      <c r="J247" s="198"/>
      <c r="K247" s="198"/>
      <c r="L247" s="198"/>
      <c r="M247" s="198"/>
      <c r="N247" s="198"/>
      <c r="O247" s="198"/>
      <c r="P247" s="198"/>
      <c r="Q247" s="198"/>
      <c r="R247" s="198"/>
      <c r="S247" s="198"/>
      <c r="T247" s="198"/>
      <c r="U247" s="198"/>
    </row>
    <row r="248" spans="1:21">
      <c r="A248" s="198"/>
      <c r="B248" s="198"/>
      <c r="C248" s="198"/>
      <c r="D248" s="198"/>
      <c r="E248" s="198"/>
      <c r="F248" s="198"/>
      <c r="G248" s="198"/>
      <c r="H248" s="198"/>
      <c r="I248" s="198"/>
      <c r="J248" s="198"/>
      <c r="K248" s="198"/>
      <c r="L248" s="198"/>
      <c r="M248" s="198"/>
      <c r="N248" s="198"/>
      <c r="O248" s="198"/>
      <c r="P248" s="198"/>
      <c r="Q248" s="198"/>
      <c r="R248" s="198"/>
      <c r="S248" s="198"/>
      <c r="T248" s="198"/>
      <c r="U248" s="198"/>
    </row>
    <row r="249" spans="1:21">
      <c r="A249" s="198"/>
      <c r="B249" s="198"/>
      <c r="C249" s="198"/>
      <c r="D249" s="198"/>
      <c r="E249" s="198"/>
      <c r="F249" s="198"/>
      <c r="G249" s="198"/>
      <c r="H249" s="198"/>
      <c r="I249" s="198"/>
      <c r="J249" s="198"/>
      <c r="K249" s="198"/>
      <c r="L249" s="198"/>
      <c r="M249" s="198"/>
      <c r="N249" s="198"/>
      <c r="O249" s="198"/>
      <c r="P249" s="198"/>
      <c r="Q249" s="198"/>
      <c r="R249" s="198"/>
      <c r="S249" s="198"/>
      <c r="T249" s="198"/>
      <c r="U249" s="198"/>
    </row>
    <row r="250" spans="1:21">
      <c r="A250" s="198"/>
      <c r="B250" s="198"/>
      <c r="C250" s="198"/>
      <c r="D250" s="198"/>
      <c r="E250" s="198"/>
      <c r="F250" s="198"/>
      <c r="G250" s="198"/>
      <c r="H250" s="198"/>
      <c r="I250" s="198"/>
      <c r="J250" s="198"/>
      <c r="K250" s="198"/>
      <c r="L250" s="198"/>
      <c r="M250" s="198"/>
      <c r="N250" s="198"/>
      <c r="O250" s="198"/>
      <c r="P250" s="198"/>
      <c r="Q250" s="198"/>
      <c r="R250" s="198"/>
      <c r="S250" s="198"/>
      <c r="T250" s="198"/>
      <c r="U250" s="198"/>
    </row>
    <row r="251" spans="1:21">
      <c r="A251" s="198"/>
      <c r="B251" s="198"/>
      <c r="C251" s="198"/>
      <c r="D251" s="198"/>
      <c r="E251" s="198"/>
      <c r="F251" s="198"/>
      <c r="G251" s="198"/>
      <c r="H251" s="198"/>
      <c r="I251" s="198"/>
      <c r="J251" s="198"/>
      <c r="K251" s="198"/>
      <c r="L251" s="198"/>
      <c r="M251" s="198"/>
      <c r="N251" s="198"/>
      <c r="O251" s="198"/>
      <c r="P251" s="198"/>
      <c r="Q251" s="198"/>
      <c r="R251" s="198"/>
      <c r="S251" s="198"/>
      <c r="T251" s="198"/>
      <c r="U251" s="198"/>
    </row>
    <row r="252" spans="1:21">
      <c r="A252" s="198"/>
      <c r="B252" s="198"/>
      <c r="C252" s="198"/>
      <c r="D252" s="198"/>
      <c r="E252" s="198"/>
      <c r="F252" s="198"/>
      <c r="G252" s="198"/>
      <c r="H252" s="198"/>
      <c r="I252" s="198"/>
      <c r="J252" s="198"/>
      <c r="K252" s="198"/>
      <c r="L252" s="198"/>
      <c r="M252" s="198"/>
      <c r="N252" s="198"/>
      <c r="O252" s="198"/>
      <c r="P252" s="198"/>
      <c r="Q252" s="198"/>
      <c r="R252" s="198"/>
      <c r="S252" s="198"/>
      <c r="T252" s="198"/>
      <c r="U252" s="198"/>
    </row>
    <row r="253" spans="1:21">
      <c r="A253" s="198"/>
      <c r="B253" s="198"/>
      <c r="C253" s="198"/>
      <c r="D253" s="198"/>
      <c r="E253" s="198"/>
      <c r="F253" s="198"/>
      <c r="G253" s="198"/>
      <c r="H253" s="198"/>
      <c r="I253" s="198"/>
      <c r="J253" s="198"/>
      <c r="K253" s="198"/>
      <c r="L253" s="198"/>
      <c r="M253" s="198"/>
      <c r="N253" s="198"/>
      <c r="O253" s="198"/>
      <c r="P253" s="198"/>
      <c r="Q253" s="198"/>
      <c r="R253" s="198"/>
      <c r="S253" s="198"/>
      <c r="T253" s="198"/>
      <c r="U253" s="198"/>
    </row>
    <row r="254" spans="1:21">
      <c r="A254" s="198"/>
      <c r="B254" s="198"/>
      <c r="C254" s="198"/>
      <c r="D254" s="198"/>
      <c r="E254" s="198"/>
      <c r="F254" s="198"/>
      <c r="G254" s="198"/>
      <c r="H254" s="198"/>
      <c r="I254" s="198"/>
      <c r="J254" s="198"/>
      <c r="K254" s="198"/>
      <c r="L254" s="198"/>
      <c r="M254" s="198"/>
      <c r="N254" s="198"/>
      <c r="O254" s="198"/>
      <c r="P254" s="198"/>
      <c r="Q254" s="198"/>
      <c r="R254" s="198"/>
      <c r="S254" s="198"/>
      <c r="T254" s="198"/>
      <c r="U254" s="198"/>
    </row>
    <row r="255" spans="1:21">
      <c r="A255" s="198"/>
      <c r="B255" s="198"/>
      <c r="C255" s="198"/>
      <c r="D255" s="198"/>
      <c r="E255" s="198"/>
      <c r="F255" s="198"/>
      <c r="G255" s="198"/>
      <c r="H255" s="198"/>
      <c r="I255" s="198"/>
      <c r="J255" s="198"/>
      <c r="K255" s="198"/>
      <c r="L255" s="198"/>
      <c r="M255" s="198"/>
      <c r="N255" s="198"/>
      <c r="O255" s="198"/>
      <c r="P255" s="198"/>
      <c r="Q255" s="198"/>
      <c r="R255" s="198"/>
      <c r="S255" s="198"/>
      <c r="T255" s="198"/>
      <c r="U255" s="198"/>
    </row>
    <row r="256" spans="1:21">
      <c r="A256" s="198"/>
      <c r="B256" s="198"/>
      <c r="C256" s="198"/>
      <c r="D256" s="198"/>
      <c r="E256" s="198"/>
      <c r="F256" s="198"/>
      <c r="G256" s="198"/>
      <c r="H256" s="198"/>
      <c r="I256" s="198"/>
      <c r="J256" s="198"/>
      <c r="K256" s="198"/>
      <c r="L256" s="198"/>
      <c r="M256" s="198"/>
      <c r="N256" s="198"/>
      <c r="O256" s="198"/>
      <c r="P256" s="198"/>
      <c r="Q256" s="198"/>
      <c r="R256" s="198"/>
      <c r="S256" s="198"/>
      <c r="T256" s="198"/>
      <c r="U256" s="198"/>
    </row>
    <row r="257" spans="1:21">
      <c r="A257" s="198"/>
      <c r="B257" s="198"/>
      <c r="C257" s="198"/>
      <c r="D257" s="198"/>
      <c r="E257" s="198"/>
      <c r="F257" s="198"/>
      <c r="G257" s="198"/>
      <c r="H257" s="198"/>
      <c r="I257" s="198"/>
      <c r="J257" s="198"/>
      <c r="K257" s="198"/>
      <c r="L257" s="198"/>
      <c r="M257" s="198"/>
      <c r="N257" s="198"/>
      <c r="O257" s="198"/>
      <c r="P257" s="198"/>
      <c r="Q257" s="198"/>
      <c r="R257" s="198"/>
      <c r="S257" s="198"/>
      <c r="T257" s="198"/>
      <c r="U257" s="198"/>
    </row>
    <row r="258" spans="1:21">
      <c r="A258" s="198"/>
      <c r="B258" s="198"/>
      <c r="C258" s="198"/>
      <c r="D258" s="198"/>
      <c r="E258" s="198"/>
      <c r="F258" s="198"/>
      <c r="G258" s="198"/>
      <c r="H258" s="198"/>
      <c r="I258" s="198"/>
      <c r="J258" s="198"/>
      <c r="K258" s="198"/>
      <c r="L258" s="198"/>
      <c r="M258" s="198"/>
      <c r="N258" s="198"/>
      <c r="O258" s="198"/>
      <c r="P258" s="198"/>
      <c r="Q258" s="198"/>
      <c r="R258" s="198"/>
      <c r="S258" s="198"/>
      <c r="T258" s="198"/>
      <c r="U258" s="198"/>
    </row>
    <row r="259" spans="1:21">
      <c r="A259" s="198"/>
      <c r="B259" s="198"/>
      <c r="C259" s="198"/>
      <c r="D259" s="198"/>
      <c r="E259" s="198"/>
      <c r="F259" s="198"/>
      <c r="G259" s="198"/>
      <c r="H259" s="198"/>
      <c r="I259" s="198"/>
      <c r="J259" s="198"/>
      <c r="K259" s="198"/>
      <c r="L259" s="198"/>
      <c r="M259" s="198"/>
      <c r="N259" s="198"/>
      <c r="O259" s="198"/>
      <c r="P259" s="198"/>
      <c r="Q259" s="198"/>
      <c r="R259" s="198"/>
      <c r="S259" s="198"/>
      <c r="T259" s="198"/>
      <c r="U259" s="198"/>
    </row>
    <row r="260" spans="1:21">
      <c r="A260" s="198"/>
      <c r="B260" s="198"/>
      <c r="C260" s="198"/>
      <c r="D260" s="198"/>
      <c r="E260" s="198"/>
      <c r="F260" s="198"/>
      <c r="G260" s="198"/>
      <c r="H260" s="198"/>
      <c r="I260" s="198"/>
      <c r="J260" s="198"/>
      <c r="K260" s="198"/>
      <c r="L260" s="198"/>
      <c r="M260" s="198"/>
      <c r="N260" s="198"/>
      <c r="O260" s="198"/>
      <c r="P260" s="198"/>
      <c r="Q260" s="198"/>
      <c r="R260" s="198"/>
      <c r="S260" s="198"/>
      <c r="T260" s="198"/>
      <c r="U260" s="198"/>
    </row>
    <row r="261" spans="1:21">
      <c r="A261" s="198"/>
      <c r="B261" s="198"/>
      <c r="C261" s="198"/>
      <c r="D261" s="198"/>
      <c r="E261" s="198"/>
      <c r="F261" s="198"/>
      <c r="G261" s="198"/>
      <c r="H261" s="198"/>
      <c r="I261" s="198"/>
      <c r="J261" s="198"/>
      <c r="K261" s="198"/>
      <c r="L261" s="198"/>
      <c r="M261" s="198"/>
      <c r="N261" s="198"/>
      <c r="O261" s="198"/>
      <c r="P261" s="198"/>
      <c r="Q261" s="198"/>
      <c r="R261" s="198"/>
      <c r="S261" s="198"/>
      <c r="T261" s="198"/>
      <c r="U261" s="198"/>
    </row>
    <row r="262" spans="1:21">
      <c r="A262" s="198"/>
      <c r="B262" s="198"/>
      <c r="C262" s="198"/>
      <c r="D262" s="198"/>
      <c r="E262" s="198"/>
      <c r="F262" s="198"/>
      <c r="G262" s="198"/>
      <c r="H262" s="198"/>
      <c r="I262" s="198"/>
      <c r="J262" s="198"/>
      <c r="K262" s="198"/>
      <c r="L262" s="198"/>
      <c r="M262" s="198"/>
      <c r="N262" s="198"/>
      <c r="O262" s="198"/>
      <c r="P262" s="198"/>
      <c r="Q262" s="198"/>
      <c r="R262" s="198"/>
      <c r="S262" s="198"/>
      <c r="T262" s="198"/>
      <c r="U262" s="198"/>
    </row>
    <row r="263" spans="1:21">
      <c r="A263" s="198"/>
      <c r="B263" s="198"/>
      <c r="C263" s="198"/>
      <c r="D263" s="198"/>
      <c r="E263" s="198"/>
      <c r="F263" s="198"/>
      <c r="G263" s="198"/>
      <c r="H263" s="198"/>
      <c r="I263" s="198"/>
      <c r="J263" s="198"/>
      <c r="K263" s="198"/>
      <c r="L263" s="198"/>
      <c r="M263" s="198"/>
      <c r="N263" s="198"/>
      <c r="O263" s="198"/>
      <c r="P263" s="198"/>
      <c r="Q263" s="198"/>
      <c r="R263" s="198"/>
      <c r="S263" s="198"/>
      <c r="T263" s="198"/>
      <c r="U263" s="198"/>
    </row>
    <row r="264" spans="1:21">
      <c r="A264" s="198"/>
      <c r="B264" s="198"/>
      <c r="C264" s="198"/>
      <c r="D264" s="198"/>
      <c r="E264" s="198"/>
      <c r="F264" s="198"/>
      <c r="G264" s="198"/>
      <c r="H264" s="198"/>
      <c r="I264" s="198"/>
      <c r="J264" s="198"/>
      <c r="K264" s="198"/>
      <c r="L264" s="198"/>
      <c r="M264" s="198"/>
      <c r="N264" s="198"/>
      <c r="O264" s="198"/>
      <c r="P264" s="198"/>
      <c r="Q264" s="198"/>
      <c r="R264" s="198"/>
      <c r="S264" s="198"/>
      <c r="T264" s="198"/>
      <c r="U264" s="198"/>
    </row>
    <row r="265" spans="1:21">
      <c r="A265" s="198"/>
      <c r="B265" s="198"/>
      <c r="C265" s="198"/>
      <c r="D265" s="198"/>
      <c r="E265" s="198"/>
      <c r="F265" s="198"/>
      <c r="G265" s="198"/>
      <c r="H265" s="198"/>
      <c r="I265" s="198"/>
      <c r="J265" s="198"/>
      <c r="K265" s="198"/>
      <c r="L265" s="198"/>
      <c r="M265" s="198"/>
      <c r="N265" s="198"/>
      <c r="O265" s="198"/>
      <c r="P265" s="198"/>
      <c r="Q265" s="198"/>
      <c r="R265" s="198"/>
      <c r="S265" s="198"/>
      <c r="T265" s="198"/>
      <c r="U265" s="198"/>
    </row>
    <row r="266" spans="1:21">
      <c r="A266" s="198"/>
      <c r="B266" s="198"/>
      <c r="C266" s="198"/>
      <c r="D266" s="198"/>
      <c r="E266" s="198"/>
      <c r="F266" s="198"/>
      <c r="G266" s="198"/>
      <c r="H266" s="198"/>
      <c r="I266" s="198"/>
      <c r="J266" s="198"/>
      <c r="K266" s="198"/>
      <c r="L266" s="198"/>
      <c r="M266" s="198"/>
      <c r="N266" s="198"/>
      <c r="O266" s="198"/>
      <c r="P266" s="198"/>
      <c r="Q266" s="198"/>
      <c r="R266" s="198"/>
      <c r="S266" s="198"/>
      <c r="T266" s="198"/>
      <c r="U266" s="198"/>
    </row>
    <row r="267" spans="1:21">
      <c r="A267" s="198"/>
      <c r="B267" s="198"/>
      <c r="C267" s="198"/>
      <c r="D267" s="198"/>
      <c r="E267" s="198"/>
      <c r="F267" s="198"/>
      <c r="G267" s="198"/>
      <c r="H267" s="198"/>
      <c r="I267" s="198"/>
      <c r="J267" s="198"/>
      <c r="K267" s="198"/>
      <c r="L267" s="198"/>
      <c r="M267" s="198"/>
      <c r="N267" s="198"/>
      <c r="O267" s="198"/>
      <c r="P267" s="198"/>
      <c r="Q267" s="198"/>
      <c r="R267" s="198"/>
      <c r="S267" s="198"/>
      <c r="T267" s="198"/>
      <c r="U267" s="198"/>
    </row>
    <row r="268" spans="1:21">
      <c r="A268" s="198"/>
      <c r="B268" s="198"/>
      <c r="C268" s="198"/>
      <c r="D268" s="198"/>
      <c r="E268" s="198"/>
      <c r="F268" s="198"/>
      <c r="G268" s="198"/>
      <c r="H268" s="198"/>
      <c r="I268" s="198"/>
      <c r="J268" s="198"/>
      <c r="K268" s="198"/>
      <c r="L268" s="198"/>
      <c r="M268" s="198"/>
      <c r="N268" s="198"/>
      <c r="O268" s="198"/>
      <c r="P268" s="198"/>
      <c r="Q268" s="198"/>
      <c r="R268" s="198"/>
      <c r="S268" s="198"/>
      <c r="T268" s="198"/>
      <c r="U268" s="198"/>
    </row>
    <row r="269" spans="1:21">
      <c r="A269" s="198"/>
      <c r="B269" s="198"/>
      <c r="C269" s="198"/>
      <c r="D269" s="198"/>
      <c r="E269" s="198"/>
      <c r="F269" s="198"/>
      <c r="G269" s="198"/>
      <c r="H269" s="198"/>
      <c r="I269" s="198"/>
      <c r="J269" s="198"/>
      <c r="K269" s="198"/>
      <c r="L269" s="198"/>
      <c r="M269" s="198"/>
      <c r="N269" s="198"/>
      <c r="O269" s="198"/>
      <c r="P269" s="198"/>
      <c r="Q269" s="198"/>
      <c r="R269" s="198"/>
      <c r="S269" s="198"/>
      <c r="T269" s="198"/>
      <c r="U269" s="198"/>
    </row>
    <row r="270" spans="1:21">
      <c r="A270" s="198"/>
      <c r="B270" s="198"/>
      <c r="C270" s="198"/>
      <c r="D270" s="198"/>
      <c r="E270" s="198"/>
      <c r="F270" s="198"/>
      <c r="G270" s="198"/>
      <c r="H270" s="198"/>
      <c r="I270" s="198"/>
      <c r="J270" s="198"/>
      <c r="K270" s="198"/>
      <c r="L270" s="198"/>
      <c r="M270" s="198"/>
      <c r="N270" s="198"/>
      <c r="O270" s="198"/>
      <c r="P270" s="198"/>
      <c r="Q270" s="198"/>
      <c r="R270" s="198"/>
      <c r="S270" s="198"/>
      <c r="T270" s="198"/>
      <c r="U270" s="198"/>
    </row>
    <row r="271" spans="1:21">
      <c r="A271" s="198"/>
      <c r="B271" s="198"/>
      <c r="C271" s="198"/>
      <c r="D271" s="198"/>
      <c r="E271" s="198"/>
      <c r="F271" s="198"/>
      <c r="G271" s="198"/>
      <c r="H271" s="198"/>
      <c r="I271" s="198"/>
      <c r="J271" s="198"/>
      <c r="K271" s="198"/>
      <c r="L271" s="198"/>
      <c r="M271" s="198"/>
      <c r="N271" s="198"/>
      <c r="O271" s="198"/>
      <c r="P271" s="198"/>
      <c r="Q271" s="198"/>
      <c r="R271" s="198"/>
      <c r="S271" s="198"/>
      <c r="T271" s="198"/>
      <c r="U271" s="198"/>
    </row>
    <row r="272" spans="1:21">
      <c r="A272" s="198"/>
      <c r="B272" s="198"/>
      <c r="C272" s="198"/>
      <c r="D272" s="198"/>
      <c r="E272" s="198"/>
      <c r="F272" s="198"/>
      <c r="G272" s="198"/>
      <c r="H272" s="198"/>
      <c r="I272" s="198"/>
      <c r="J272" s="198"/>
      <c r="K272" s="198"/>
      <c r="L272" s="198"/>
      <c r="M272" s="198"/>
      <c r="N272" s="198"/>
      <c r="O272" s="198"/>
      <c r="P272" s="198"/>
      <c r="Q272" s="198"/>
      <c r="R272" s="198"/>
      <c r="S272" s="198"/>
      <c r="T272" s="198"/>
      <c r="U272" s="198"/>
    </row>
    <row r="273" spans="1:21">
      <c r="A273" s="198"/>
      <c r="B273" s="198"/>
      <c r="C273" s="198"/>
      <c r="D273" s="198"/>
      <c r="E273" s="198"/>
      <c r="F273" s="198"/>
      <c r="G273" s="198"/>
      <c r="H273" s="198"/>
      <c r="I273" s="198"/>
      <c r="J273" s="198"/>
      <c r="K273" s="198"/>
      <c r="L273" s="198"/>
      <c r="M273" s="198"/>
      <c r="N273" s="198"/>
      <c r="O273" s="198"/>
      <c r="P273" s="198"/>
      <c r="Q273" s="198"/>
      <c r="R273" s="198"/>
      <c r="S273" s="198"/>
      <c r="T273" s="198"/>
      <c r="U273" s="198"/>
    </row>
    <row r="274" spans="1:21">
      <c r="A274" s="198"/>
      <c r="B274" s="198"/>
      <c r="C274" s="198"/>
      <c r="D274" s="198"/>
      <c r="E274" s="198"/>
      <c r="F274" s="198"/>
      <c r="G274" s="198"/>
      <c r="H274" s="198"/>
      <c r="I274" s="198"/>
      <c r="J274" s="198"/>
      <c r="K274" s="198"/>
      <c r="L274" s="198"/>
      <c r="M274" s="198"/>
      <c r="N274" s="198"/>
      <c r="O274" s="198"/>
      <c r="P274" s="198"/>
      <c r="Q274" s="198"/>
      <c r="R274" s="198"/>
      <c r="S274" s="198"/>
      <c r="T274" s="198"/>
      <c r="U274" s="198"/>
    </row>
    <row r="275" spans="1:21">
      <c r="A275" s="198"/>
      <c r="B275" s="198"/>
      <c r="C275" s="198"/>
      <c r="D275" s="198"/>
      <c r="E275" s="198"/>
      <c r="F275" s="198"/>
      <c r="G275" s="198"/>
      <c r="H275" s="198"/>
      <c r="I275" s="198"/>
      <c r="J275" s="198"/>
      <c r="K275" s="198"/>
      <c r="L275" s="198"/>
      <c r="M275" s="198"/>
      <c r="N275" s="198"/>
      <c r="O275" s="198"/>
      <c r="P275" s="198"/>
      <c r="Q275" s="198"/>
      <c r="R275" s="198"/>
      <c r="S275" s="198"/>
      <c r="T275" s="198"/>
      <c r="U275" s="198"/>
    </row>
    <row r="276" spans="1:21">
      <c r="A276" s="198"/>
      <c r="B276" s="198"/>
      <c r="C276" s="198"/>
      <c r="D276" s="198"/>
      <c r="E276" s="198"/>
      <c r="F276" s="198"/>
      <c r="G276" s="198"/>
      <c r="H276" s="198"/>
      <c r="I276" s="198"/>
      <c r="J276" s="198"/>
      <c r="K276" s="198"/>
      <c r="L276" s="198"/>
      <c r="M276" s="198"/>
      <c r="N276" s="198"/>
      <c r="O276" s="198"/>
      <c r="P276" s="198"/>
      <c r="Q276" s="198"/>
      <c r="R276" s="198"/>
      <c r="S276" s="198"/>
      <c r="T276" s="198"/>
      <c r="U276" s="198"/>
    </row>
    <row r="277" spans="1:21">
      <c r="A277" s="198"/>
      <c r="B277" s="198"/>
      <c r="C277" s="198"/>
      <c r="D277" s="198"/>
      <c r="E277" s="198"/>
      <c r="F277" s="198"/>
      <c r="G277" s="198"/>
      <c r="H277" s="198"/>
      <c r="I277" s="198"/>
      <c r="J277" s="198"/>
      <c r="K277" s="198"/>
      <c r="L277" s="198"/>
      <c r="M277" s="198"/>
      <c r="N277" s="198"/>
      <c r="O277" s="198"/>
      <c r="P277" s="198"/>
      <c r="Q277" s="198"/>
      <c r="R277" s="198"/>
      <c r="S277" s="198"/>
      <c r="T277" s="198"/>
      <c r="U277" s="198"/>
    </row>
    <row r="278" spans="1:21">
      <c r="A278" s="198"/>
      <c r="B278" s="198"/>
      <c r="C278" s="198"/>
      <c r="D278" s="198"/>
      <c r="E278" s="198"/>
      <c r="F278" s="198"/>
      <c r="G278" s="198"/>
      <c r="H278" s="198"/>
      <c r="I278" s="198"/>
      <c r="J278" s="198"/>
      <c r="K278" s="198"/>
      <c r="L278" s="198"/>
      <c r="M278" s="198"/>
      <c r="N278" s="198"/>
      <c r="O278" s="198"/>
      <c r="P278" s="198"/>
      <c r="Q278" s="198"/>
      <c r="R278" s="198"/>
      <c r="S278" s="198"/>
      <c r="T278" s="198"/>
      <c r="U278" s="198"/>
    </row>
    <row r="279" spans="1:21">
      <c r="A279" s="198"/>
      <c r="B279" s="198"/>
      <c r="C279" s="198"/>
      <c r="D279" s="198"/>
      <c r="E279" s="198"/>
      <c r="F279" s="198"/>
      <c r="G279" s="198"/>
      <c r="H279" s="198"/>
      <c r="I279" s="198"/>
      <c r="J279" s="198"/>
      <c r="K279" s="198"/>
      <c r="L279" s="198"/>
      <c r="M279" s="198"/>
      <c r="N279" s="198"/>
      <c r="O279" s="198"/>
      <c r="P279" s="198"/>
      <c r="Q279" s="198"/>
      <c r="R279" s="198"/>
      <c r="S279" s="198"/>
      <c r="T279" s="198"/>
      <c r="U279" s="198"/>
    </row>
    <row r="280" spans="1:21">
      <c r="A280" s="198"/>
      <c r="B280" s="198"/>
      <c r="C280" s="198"/>
      <c r="D280" s="198"/>
      <c r="E280" s="198"/>
      <c r="F280" s="198"/>
      <c r="G280" s="198"/>
      <c r="H280" s="198"/>
      <c r="I280" s="198"/>
      <c r="J280" s="198"/>
      <c r="K280" s="198"/>
      <c r="L280" s="198"/>
      <c r="M280" s="198"/>
      <c r="N280" s="198"/>
      <c r="O280" s="198"/>
      <c r="P280" s="198"/>
      <c r="Q280" s="198"/>
      <c r="R280" s="198"/>
      <c r="S280" s="198"/>
      <c r="T280" s="198"/>
      <c r="U280" s="198"/>
    </row>
    <row r="281" spans="1:21">
      <c r="A281" s="198"/>
      <c r="B281" s="198"/>
      <c r="C281" s="198"/>
      <c r="D281" s="198"/>
      <c r="E281" s="198"/>
      <c r="F281" s="198"/>
      <c r="G281" s="198"/>
      <c r="H281" s="198"/>
      <c r="I281" s="198"/>
      <c r="J281" s="198"/>
      <c r="K281" s="198"/>
      <c r="L281" s="198"/>
      <c r="M281" s="198"/>
      <c r="N281" s="198"/>
      <c r="O281" s="198"/>
      <c r="P281" s="198"/>
      <c r="Q281" s="198"/>
      <c r="R281" s="198"/>
      <c r="S281" s="198"/>
      <c r="T281" s="198"/>
      <c r="U281" s="198"/>
    </row>
    <row r="282" spans="1:21">
      <c r="A282" s="198"/>
      <c r="B282" s="198"/>
      <c r="C282" s="198"/>
      <c r="D282" s="198"/>
      <c r="E282" s="198"/>
      <c r="F282" s="198"/>
      <c r="G282" s="198"/>
      <c r="H282" s="198"/>
      <c r="I282" s="198"/>
      <c r="J282" s="198"/>
      <c r="K282" s="198"/>
      <c r="L282" s="198"/>
      <c r="M282" s="198"/>
      <c r="N282" s="198"/>
      <c r="O282" s="198"/>
      <c r="P282" s="198"/>
      <c r="Q282" s="198"/>
      <c r="R282" s="198"/>
      <c r="S282" s="198"/>
      <c r="T282" s="198"/>
      <c r="U282" s="198"/>
    </row>
    <row r="283" spans="1:21">
      <c r="A283" s="198"/>
      <c r="B283" s="198"/>
      <c r="C283" s="198"/>
      <c r="D283" s="198"/>
      <c r="E283" s="198"/>
      <c r="F283" s="198"/>
      <c r="G283" s="198"/>
      <c r="H283" s="198"/>
      <c r="I283" s="198"/>
      <c r="J283" s="198"/>
      <c r="K283" s="198"/>
      <c r="L283" s="198"/>
      <c r="M283" s="198"/>
      <c r="N283" s="198"/>
      <c r="O283" s="198"/>
      <c r="P283" s="198"/>
      <c r="Q283" s="198"/>
      <c r="R283" s="198"/>
      <c r="S283" s="198"/>
      <c r="T283" s="198"/>
      <c r="U283" s="198"/>
    </row>
    <row r="284" spans="1:21">
      <c r="A284" s="198"/>
      <c r="B284" s="198"/>
      <c r="C284" s="198"/>
      <c r="D284" s="198"/>
      <c r="E284" s="198"/>
      <c r="F284" s="198"/>
      <c r="G284" s="198"/>
      <c r="H284" s="198"/>
      <c r="I284" s="198"/>
      <c r="J284" s="198"/>
      <c r="K284" s="198"/>
      <c r="L284" s="198"/>
      <c r="M284" s="198"/>
      <c r="N284" s="198"/>
      <c r="O284" s="198"/>
      <c r="P284" s="198"/>
      <c r="Q284" s="198"/>
      <c r="R284" s="198"/>
      <c r="S284" s="198"/>
      <c r="T284" s="198"/>
      <c r="U284" s="198"/>
    </row>
    <row r="285" spans="1:21">
      <c r="A285" s="198"/>
      <c r="B285" s="198"/>
      <c r="C285" s="198"/>
      <c r="D285" s="198"/>
      <c r="E285" s="198"/>
      <c r="F285" s="198"/>
      <c r="G285" s="198"/>
      <c r="H285" s="198"/>
      <c r="I285" s="198"/>
      <c r="J285" s="198"/>
      <c r="K285" s="198"/>
      <c r="L285" s="198"/>
      <c r="M285" s="198"/>
      <c r="N285" s="198"/>
      <c r="O285" s="198"/>
      <c r="P285" s="198"/>
      <c r="Q285" s="198"/>
      <c r="R285" s="198"/>
      <c r="S285" s="198"/>
      <c r="T285" s="198"/>
      <c r="U285" s="198"/>
    </row>
    <row r="286" spans="1:21">
      <c r="A286" s="198"/>
      <c r="B286" s="198"/>
      <c r="C286" s="198"/>
      <c r="D286" s="198"/>
      <c r="E286" s="198"/>
      <c r="F286" s="198"/>
      <c r="G286" s="198"/>
      <c r="H286" s="198"/>
      <c r="I286" s="198"/>
      <c r="J286" s="198"/>
      <c r="K286" s="198"/>
      <c r="L286" s="198"/>
      <c r="M286" s="198"/>
      <c r="N286" s="198"/>
      <c r="O286" s="198"/>
      <c r="P286" s="198"/>
      <c r="Q286" s="198"/>
      <c r="R286" s="198"/>
      <c r="S286" s="198"/>
      <c r="T286" s="198"/>
      <c r="U286" s="198"/>
    </row>
    <row r="287" spans="1:21">
      <c r="A287" s="198"/>
      <c r="B287" s="198"/>
      <c r="C287" s="198"/>
      <c r="D287" s="198"/>
      <c r="E287" s="198"/>
      <c r="F287" s="198"/>
      <c r="G287" s="198"/>
      <c r="H287" s="198"/>
      <c r="I287" s="198"/>
      <c r="J287" s="198"/>
      <c r="K287" s="198"/>
      <c r="L287" s="198"/>
      <c r="M287" s="198"/>
      <c r="N287" s="198"/>
      <c r="O287" s="198"/>
      <c r="P287" s="198"/>
      <c r="Q287" s="198"/>
      <c r="R287" s="198"/>
      <c r="S287" s="198"/>
      <c r="T287" s="198"/>
      <c r="U287" s="198"/>
    </row>
    <row r="288" spans="1:21">
      <c r="A288" s="198"/>
      <c r="B288" s="198"/>
      <c r="C288" s="198"/>
      <c r="D288" s="198"/>
      <c r="E288" s="198"/>
      <c r="F288" s="198"/>
      <c r="G288" s="198"/>
      <c r="H288" s="198"/>
      <c r="I288" s="198"/>
      <c r="J288" s="198"/>
      <c r="K288" s="198"/>
      <c r="L288" s="198"/>
      <c r="M288" s="198"/>
      <c r="N288" s="198"/>
      <c r="O288" s="198"/>
      <c r="P288" s="198"/>
      <c r="Q288" s="198"/>
      <c r="R288" s="198"/>
      <c r="S288" s="198"/>
      <c r="T288" s="198"/>
      <c r="U288" s="198"/>
    </row>
    <row r="289" spans="1:21">
      <c r="A289" s="198"/>
      <c r="B289" s="198"/>
      <c r="C289" s="198"/>
      <c r="D289" s="198"/>
      <c r="E289" s="198"/>
      <c r="F289" s="198"/>
      <c r="G289" s="198"/>
      <c r="H289" s="198"/>
      <c r="I289" s="198"/>
      <c r="J289" s="198"/>
      <c r="K289" s="198"/>
      <c r="L289" s="198"/>
      <c r="M289" s="198"/>
      <c r="N289" s="198"/>
      <c r="O289" s="198"/>
      <c r="P289" s="198"/>
      <c r="Q289" s="198"/>
      <c r="R289" s="198"/>
      <c r="S289" s="198"/>
      <c r="T289" s="198"/>
      <c r="U289" s="198"/>
    </row>
    <row r="290" spans="1:21">
      <c r="A290" s="198"/>
      <c r="B290" s="198"/>
      <c r="C290" s="198"/>
      <c r="D290" s="198"/>
      <c r="E290" s="198"/>
      <c r="F290" s="198"/>
      <c r="G290" s="198"/>
      <c r="H290" s="198"/>
      <c r="I290" s="198"/>
      <c r="J290" s="198"/>
      <c r="K290" s="198"/>
      <c r="L290" s="198"/>
      <c r="M290" s="198"/>
      <c r="N290" s="198"/>
      <c r="O290" s="198"/>
      <c r="P290" s="198"/>
      <c r="Q290" s="198"/>
      <c r="R290" s="198"/>
      <c r="S290" s="198"/>
      <c r="T290" s="198"/>
      <c r="U290" s="198"/>
    </row>
    <row r="291" spans="1:21">
      <c r="A291" s="198"/>
      <c r="B291" s="198"/>
      <c r="C291" s="198"/>
      <c r="D291" s="198"/>
      <c r="E291" s="198"/>
      <c r="F291" s="198"/>
      <c r="G291" s="198"/>
      <c r="H291" s="198"/>
      <c r="I291" s="198"/>
      <c r="J291" s="198"/>
      <c r="K291" s="198"/>
      <c r="L291" s="198"/>
      <c r="M291" s="198"/>
      <c r="N291" s="198"/>
      <c r="O291" s="198"/>
      <c r="P291" s="198"/>
      <c r="Q291" s="198"/>
      <c r="R291" s="198"/>
      <c r="S291" s="198"/>
      <c r="T291" s="198"/>
      <c r="U291" s="198"/>
    </row>
    <row r="292" spans="1:21">
      <c r="A292" s="198"/>
      <c r="B292" s="198"/>
      <c r="C292" s="198"/>
      <c r="D292" s="198"/>
      <c r="E292" s="198"/>
      <c r="F292" s="198"/>
      <c r="G292" s="198"/>
      <c r="H292" s="198"/>
      <c r="I292" s="198"/>
      <c r="J292" s="198"/>
      <c r="K292" s="198"/>
      <c r="L292" s="198"/>
      <c r="M292" s="198"/>
      <c r="N292" s="198"/>
      <c r="O292" s="198"/>
      <c r="P292" s="198"/>
      <c r="Q292" s="198"/>
      <c r="R292" s="198"/>
      <c r="S292" s="198"/>
      <c r="T292" s="198"/>
      <c r="U292" s="198"/>
    </row>
    <row r="293" spans="1:21">
      <c r="A293" s="198"/>
      <c r="B293" s="198"/>
      <c r="C293" s="198"/>
      <c r="D293" s="198"/>
      <c r="E293" s="198"/>
      <c r="F293" s="198"/>
      <c r="G293" s="198"/>
      <c r="H293" s="198"/>
      <c r="I293" s="198"/>
      <c r="J293" s="198"/>
      <c r="K293" s="198"/>
      <c r="L293" s="198"/>
      <c r="M293" s="198"/>
      <c r="N293" s="198"/>
      <c r="O293" s="198"/>
      <c r="P293" s="198"/>
      <c r="Q293" s="198"/>
      <c r="R293" s="198"/>
      <c r="S293" s="198"/>
      <c r="T293" s="198"/>
      <c r="U293" s="198"/>
    </row>
    <row r="294" spans="1:21">
      <c r="A294" s="198"/>
      <c r="B294" s="198"/>
      <c r="C294" s="198"/>
      <c r="D294" s="198"/>
      <c r="E294" s="198"/>
      <c r="F294" s="198"/>
      <c r="G294" s="198"/>
    </row>
    <row r="295" spans="1:21">
      <c r="A295" s="198"/>
      <c r="B295" s="198"/>
      <c r="C295" s="198"/>
      <c r="D295" s="198"/>
      <c r="E295" s="198"/>
      <c r="F295" s="198"/>
      <c r="G295" s="198"/>
    </row>
    <row r="296" spans="1:21">
      <c r="A296" s="198"/>
      <c r="B296" s="198"/>
      <c r="C296" s="198"/>
      <c r="D296" s="198"/>
      <c r="E296" s="198"/>
      <c r="F296" s="198"/>
      <c r="G296" s="198"/>
    </row>
    <row r="297" spans="1:21">
      <c r="A297" s="1003"/>
      <c r="B297" s="198"/>
      <c r="C297" s="198"/>
      <c r="D297" s="198"/>
      <c r="E297" s="198"/>
      <c r="F297" s="198"/>
      <c r="G297" s="198"/>
    </row>
    <row r="350" spans="8:21">
      <c r="H350" s="198"/>
      <c r="I350" s="198"/>
      <c r="J350" s="198"/>
      <c r="K350" s="198"/>
      <c r="L350" s="198"/>
      <c r="M350" s="198"/>
      <c r="N350" s="198"/>
      <c r="O350" s="198"/>
      <c r="P350" s="198"/>
      <c r="Q350" s="198"/>
      <c r="R350" s="198"/>
      <c r="S350" s="198"/>
      <c r="T350" s="198"/>
      <c r="U350" s="198"/>
    </row>
    <row r="351" spans="8:21">
      <c r="H351" s="198"/>
      <c r="I351" s="198"/>
      <c r="J351" s="198"/>
      <c r="K351" s="198"/>
      <c r="L351" s="198"/>
      <c r="M351" s="198"/>
      <c r="N351" s="198"/>
      <c r="O351" s="198"/>
      <c r="P351" s="198"/>
      <c r="Q351" s="198"/>
      <c r="R351" s="198"/>
      <c r="S351" s="198"/>
      <c r="T351" s="198"/>
      <c r="U351" s="198"/>
    </row>
    <row r="352" spans="8:21">
      <c r="H352" s="198"/>
      <c r="I352" s="198"/>
      <c r="J352" s="198"/>
      <c r="K352" s="198"/>
      <c r="L352" s="198"/>
      <c r="M352" s="198"/>
      <c r="N352" s="198"/>
      <c r="O352" s="198"/>
      <c r="P352" s="198"/>
      <c r="Q352" s="198"/>
      <c r="R352" s="198"/>
      <c r="S352" s="198"/>
      <c r="T352" s="198"/>
      <c r="U352" s="198"/>
    </row>
    <row r="354" spans="1:21">
      <c r="A354" s="198"/>
      <c r="B354" s="198"/>
      <c r="C354" s="198"/>
      <c r="D354" s="198"/>
      <c r="E354" s="198"/>
      <c r="F354" s="198"/>
      <c r="G354" s="198"/>
      <c r="H354" s="198"/>
      <c r="I354" s="198"/>
      <c r="J354" s="198"/>
      <c r="K354" s="198"/>
      <c r="L354" s="198"/>
      <c r="M354" s="198"/>
      <c r="N354" s="198"/>
      <c r="O354" s="198"/>
      <c r="P354" s="198"/>
      <c r="Q354" s="198"/>
      <c r="R354" s="198"/>
      <c r="S354" s="198"/>
      <c r="T354" s="198"/>
      <c r="U354" s="198"/>
    </row>
    <row r="355" spans="1:21">
      <c r="A355" s="198"/>
      <c r="B355" s="198"/>
      <c r="C355" s="198"/>
      <c r="D355" s="198"/>
      <c r="E355" s="198"/>
      <c r="F355" s="198"/>
      <c r="G355" s="198"/>
      <c r="H355" s="198"/>
      <c r="I355" s="198"/>
      <c r="J355" s="198"/>
      <c r="K355" s="198"/>
      <c r="L355" s="198"/>
      <c r="M355" s="198"/>
      <c r="N355" s="198"/>
      <c r="O355" s="198"/>
      <c r="P355" s="198"/>
      <c r="Q355" s="198"/>
      <c r="R355" s="198"/>
      <c r="S355" s="198"/>
      <c r="T355" s="198"/>
      <c r="U355" s="198"/>
    </row>
    <row r="356" spans="1:21">
      <c r="A356" s="198"/>
      <c r="B356" s="198"/>
      <c r="C356" s="198"/>
      <c r="D356" s="198"/>
      <c r="E356" s="198"/>
      <c r="F356" s="198"/>
      <c r="G356" s="198"/>
      <c r="H356" s="198"/>
      <c r="I356" s="198"/>
      <c r="J356" s="198"/>
      <c r="K356" s="198"/>
      <c r="L356" s="198"/>
      <c r="M356" s="198"/>
      <c r="N356" s="198"/>
      <c r="O356" s="198"/>
      <c r="P356" s="198"/>
      <c r="Q356" s="198"/>
      <c r="R356" s="198"/>
      <c r="S356" s="198"/>
      <c r="T356" s="198"/>
      <c r="U356" s="198"/>
    </row>
    <row r="357" spans="1:21">
      <c r="H357" s="198"/>
      <c r="I357" s="198"/>
      <c r="J357" s="198"/>
      <c r="K357" s="198"/>
      <c r="L357" s="198"/>
      <c r="M357" s="198"/>
      <c r="N357" s="198"/>
      <c r="O357" s="198"/>
      <c r="P357" s="198"/>
      <c r="Q357" s="198"/>
      <c r="R357" s="198"/>
      <c r="S357" s="198"/>
      <c r="T357" s="198"/>
      <c r="U357" s="198"/>
    </row>
    <row r="358" spans="1:21">
      <c r="A358" s="198"/>
      <c r="B358" s="198"/>
      <c r="C358" s="198"/>
      <c r="D358" s="198"/>
      <c r="E358" s="198"/>
      <c r="F358" s="198"/>
      <c r="G358" s="198"/>
      <c r="H358" s="198"/>
      <c r="I358" s="198"/>
      <c r="J358" s="198"/>
      <c r="K358" s="198"/>
      <c r="L358" s="198"/>
      <c r="M358" s="198"/>
      <c r="N358" s="198"/>
      <c r="O358" s="198"/>
      <c r="P358" s="198"/>
      <c r="Q358" s="198"/>
      <c r="R358" s="198"/>
      <c r="S358" s="198"/>
      <c r="T358" s="198"/>
      <c r="U358" s="198"/>
    </row>
    <row r="359" spans="1:21">
      <c r="A359" s="198"/>
      <c r="B359" s="198"/>
      <c r="C359" s="198"/>
      <c r="D359" s="198"/>
      <c r="E359" s="198"/>
      <c r="F359" s="198"/>
      <c r="G359" s="198"/>
    </row>
    <row r="360" spans="1:21">
      <c r="A360" s="198"/>
      <c r="B360" s="198"/>
      <c r="C360" s="198"/>
      <c r="D360" s="198"/>
      <c r="E360" s="198"/>
      <c r="F360" s="198"/>
      <c r="G360" s="198"/>
    </row>
    <row r="361" spans="1:21">
      <c r="A361" s="198"/>
      <c r="B361" s="198"/>
      <c r="C361" s="198"/>
      <c r="D361" s="198"/>
      <c r="E361" s="198"/>
      <c r="F361" s="198"/>
      <c r="G361" s="198"/>
    </row>
    <row r="362" spans="1:21">
      <c r="A362" s="198"/>
      <c r="B362" s="198"/>
      <c r="C362" s="198"/>
      <c r="D362" s="198"/>
      <c r="E362" s="198"/>
      <c r="F362" s="198"/>
      <c r="G362" s="198"/>
    </row>
  </sheetData>
  <mergeCells count="3">
    <mergeCell ref="A1:F1"/>
    <mergeCell ref="A8:F8"/>
    <mergeCell ref="A10:F10"/>
  </mergeCells>
  <pageMargins left="0.7" right="0.7" top="0.75" bottom="0.75" header="0.3" footer="0.3"/>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A15C-2FDA-4DB3-B6E7-42CDC4E086D9}">
  <sheetPr>
    <tabColor rgb="FFC00000"/>
  </sheetPr>
  <dimension ref="A1:K25"/>
  <sheetViews>
    <sheetView workbookViewId="0">
      <selection activeCell="M15" sqref="M15"/>
    </sheetView>
  </sheetViews>
  <sheetFormatPr defaultRowHeight="12.75"/>
  <cols>
    <col min="1" max="1" width="21.140625" style="63" customWidth="1"/>
    <col min="2" max="2" width="27" style="63" customWidth="1"/>
    <col min="3" max="3" width="14.7109375" style="63" customWidth="1"/>
    <col min="4" max="4" width="12.7109375" style="63" customWidth="1"/>
    <col min="5" max="5" width="9.140625" style="63"/>
    <col min="6" max="6" width="11.85546875" style="63" customWidth="1"/>
    <col min="7" max="7" width="12.42578125" style="63" customWidth="1"/>
    <col min="8" max="8" width="16.28515625" style="63" customWidth="1"/>
    <col min="9" max="256" width="9.140625" style="63"/>
    <col min="257" max="257" width="21.140625" style="63" customWidth="1"/>
    <col min="258" max="258" width="27" style="63" customWidth="1"/>
    <col min="259" max="259" width="14.7109375" style="63" customWidth="1"/>
    <col min="260" max="260" width="12.7109375" style="63" customWidth="1"/>
    <col min="261" max="261" width="9.140625" style="63"/>
    <col min="262" max="262" width="11.85546875" style="63" customWidth="1"/>
    <col min="263" max="263" width="12.42578125" style="63" customWidth="1"/>
    <col min="264" max="264" width="16.28515625" style="63" customWidth="1"/>
    <col min="265" max="512" width="9.140625" style="63"/>
    <col min="513" max="513" width="21.140625" style="63" customWidth="1"/>
    <col min="514" max="514" width="27" style="63" customWidth="1"/>
    <col min="515" max="515" width="14.7109375" style="63" customWidth="1"/>
    <col min="516" max="516" width="12.7109375" style="63" customWidth="1"/>
    <col min="517" max="517" width="9.140625" style="63"/>
    <col min="518" max="518" width="11.85546875" style="63" customWidth="1"/>
    <col min="519" max="519" width="12.42578125" style="63" customWidth="1"/>
    <col min="520" max="520" width="16.28515625" style="63" customWidth="1"/>
    <col min="521" max="768" width="9.140625" style="63"/>
    <col min="769" max="769" width="21.140625" style="63" customWidth="1"/>
    <col min="770" max="770" width="27" style="63" customWidth="1"/>
    <col min="771" max="771" width="14.7109375" style="63" customWidth="1"/>
    <col min="772" max="772" width="12.7109375" style="63" customWidth="1"/>
    <col min="773" max="773" width="9.140625" style="63"/>
    <col min="774" max="774" width="11.85546875" style="63" customWidth="1"/>
    <col min="775" max="775" width="12.42578125" style="63" customWidth="1"/>
    <col min="776" max="776" width="16.28515625" style="63" customWidth="1"/>
    <col min="777" max="1024" width="9.140625" style="63"/>
    <col min="1025" max="1025" width="21.140625" style="63" customWidth="1"/>
    <col min="1026" max="1026" width="27" style="63" customWidth="1"/>
    <col min="1027" max="1027" width="14.7109375" style="63" customWidth="1"/>
    <col min="1028" max="1028" width="12.7109375" style="63" customWidth="1"/>
    <col min="1029" max="1029" width="9.140625" style="63"/>
    <col min="1030" max="1030" width="11.85546875" style="63" customWidth="1"/>
    <col min="1031" max="1031" width="12.42578125" style="63" customWidth="1"/>
    <col min="1032" max="1032" width="16.28515625" style="63" customWidth="1"/>
    <col min="1033" max="1280" width="9.140625" style="63"/>
    <col min="1281" max="1281" width="21.140625" style="63" customWidth="1"/>
    <col min="1282" max="1282" width="27" style="63" customWidth="1"/>
    <col min="1283" max="1283" width="14.7109375" style="63" customWidth="1"/>
    <col min="1284" max="1284" width="12.7109375" style="63" customWidth="1"/>
    <col min="1285" max="1285" width="9.140625" style="63"/>
    <col min="1286" max="1286" width="11.85546875" style="63" customWidth="1"/>
    <col min="1287" max="1287" width="12.42578125" style="63" customWidth="1"/>
    <col min="1288" max="1288" width="16.28515625" style="63" customWidth="1"/>
    <col min="1289" max="1536" width="9.140625" style="63"/>
    <col min="1537" max="1537" width="21.140625" style="63" customWidth="1"/>
    <col min="1538" max="1538" width="27" style="63" customWidth="1"/>
    <col min="1539" max="1539" width="14.7109375" style="63" customWidth="1"/>
    <col min="1540" max="1540" width="12.7109375" style="63" customWidth="1"/>
    <col min="1541" max="1541" width="9.140625" style="63"/>
    <col min="1542" max="1542" width="11.85546875" style="63" customWidth="1"/>
    <col min="1543" max="1543" width="12.42578125" style="63" customWidth="1"/>
    <col min="1544" max="1544" width="16.28515625" style="63" customWidth="1"/>
    <col min="1545" max="1792" width="9.140625" style="63"/>
    <col min="1793" max="1793" width="21.140625" style="63" customWidth="1"/>
    <col min="1794" max="1794" width="27" style="63" customWidth="1"/>
    <col min="1795" max="1795" width="14.7109375" style="63" customWidth="1"/>
    <col min="1796" max="1796" width="12.7109375" style="63" customWidth="1"/>
    <col min="1797" max="1797" width="9.140625" style="63"/>
    <col min="1798" max="1798" width="11.85546875" style="63" customWidth="1"/>
    <col min="1799" max="1799" width="12.42578125" style="63" customWidth="1"/>
    <col min="1800" max="1800" width="16.28515625" style="63" customWidth="1"/>
    <col min="1801" max="2048" width="9.140625" style="63"/>
    <col min="2049" max="2049" width="21.140625" style="63" customWidth="1"/>
    <col min="2050" max="2050" width="27" style="63" customWidth="1"/>
    <col min="2051" max="2051" width="14.7109375" style="63" customWidth="1"/>
    <col min="2052" max="2052" width="12.7109375" style="63" customWidth="1"/>
    <col min="2053" max="2053" width="9.140625" style="63"/>
    <col min="2054" max="2054" width="11.85546875" style="63" customWidth="1"/>
    <col min="2055" max="2055" width="12.42578125" style="63" customWidth="1"/>
    <col min="2056" max="2056" width="16.28515625" style="63" customWidth="1"/>
    <col min="2057" max="2304" width="9.140625" style="63"/>
    <col min="2305" max="2305" width="21.140625" style="63" customWidth="1"/>
    <col min="2306" max="2306" width="27" style="63" customWidth="1"/>
    <col min="2307" max="2307" width="14.7109375" style="63" customWidth="1"/>
    <col min="2308" max="2308" width="12.7109375" style="63" customWidth="1"/>
    <col min="2309" max="2309" width="9.140625" style="63"/>
    <col min="2310" max="2310" width="11.85546875" style="63" customWidth="1"/>
    <col min="2311" max="2311" width="12.42578125" style="63" customWidth="1"/>
    <col min="2312" max="2312" width="16.28515625" style="63" customWidth="1"/>
    <col min="2313" max="2560" width="9.140625" style="63"/>
    <col min="2561" max="2561" width="21.140625" style="63" customWidth="1"/>
    <col min="2562" max="2562" width="27" style="63" customWidth="1"/>
    <col min="2563" max="2563" width="14.7109375" style="63" customWidth="1"/>
    <col min="2564" max="2564" width="12.7109375" style="63" customWidth="1"/>
    <col min="2565" max="2565" width="9.140625" style="63"/>
    <col min="2566" max="2566" width="11.85546875" style="63" customWidth="1"/>
    <col min="2567" max="2567" width="12.42578125" style="63" customWidth="1"/>
    <col min="2568" max="2568" width="16.28515625" style="63" customWidth="1"/>
    <col min="2569" max="2816" width="9.140625" style="63"/>
    <col min="2817" max="2817" width="21.140625" style="63" customWidth="1"/>
    <col min="2818" max="2818" width="27" style="63" customWidth="1"/>
    <col min="2819" max="2819" width="14.7109375" style="63" customWidth="1"/>
    <col min="2820" max="2820" width="12.7109375" style="63" customWidth="1"/>
    <col min="2821" max="2821" width="9.140625" style="63"/>
    <col min="2822" max="2822" width="11.85546875" style="63" customWidth="1"/>
    <col min="2823" max="2823" width="12.42578125" style="63" customWidth="1"/>
    <col min="2824" max="2824" width="16.28515625" style="63" customWidth="1"/>
    <col min="2825" max="3072" width="9.140625" style="63"/>
    <col min="3073" max="3073" width="21.140625" style="63" customWidth="1"/>
    <col min="3074" max="3074" width="27" style="63" customWidth="1"/>
    <col min="3075" max="3075" width="14.7109375" style="63" customWidth="1"/>
    <col min="3076" max="3076" width="12.7109375" style="63" customWidth="1"/>
    <col min="3077" max="3077" width="9.140625" style="63"/>
    <col min="3078" max="3078" width="11.85546875" style="63" customWidth="1"/>
    <col min="3079" max="3079" width="12.42578125" style="63" customWidth="1"/>
    <col min="3080" max="3080" width="16.28515625" style="63" customWidth="1"/>
    <col min="3081" max="3328" width="9.140625" style="63"/>
    <col min="3329" max="3329" width="21.140625" style="63" customWidth="1"/>
    <col min="3330" max="3330" width="27" style="63" customWidth="1"/>
    <col min="3331" max="3331" width="14.7109375" style="63" customWidth="1"/>
    <col min="3332" max="3332" width="12.7109375" style="63" customWidth="1"/>
    <col min="3333" max="3333" width="9.140625" style="63"/>
    <col min="3334" max="3334" width="11.85546875" style="63" customWidth="1"/>
    <col min="3335" max="3335" width="12.42578125" style="63" customWidth="1"/>
    <col min="3336" max="3336" width="16.28515625" style="63" customWidth="1"/>
    <col min="3337" max="3584" width="9.140625" style="63"/>
    <col min="3585" max="3585" width="21.140625" style="63" customWidth="1"/>
    <col min="3586" max="3586" width="27" style="63" customWidth="1"/>
    <col min="3587" max="3587" width="14.7109375" style="63" customWidth="1"/>
    <col min="3588" max="3588" width="12.7109375" style="63" customWidth="1"/>
    <col min="3589" max="3589" width="9.140625" style="63"/>
    <col min="3590" max="3590" width="11.85546875" style="63" customWidth="1"/>
    <col min="3591" max="3591" width="12.42578125" style="63" customWidth="1"/>
    <col min="3592" max="3592" width="16.28515625" style="63" customWidth="1"/>
    <col min="3593" max="3840" width="9.140625" style="63"/>
    <col min="3841" max="3841" width="21.140625" style="63" customWidth="1"/>
    <col min="3842" max="3842" width="27" style="63" customWidth="1"/>
    <col min="3843" max="3843" width="14.7109375" style="63" customWidth="1"/>
    <col min="3844" max="3844" width="12.7109375" style="63" customWidth="1"/>
    <col min="3845" max="3845" width="9.140625" style="63"/>
    <col min="3846" max="3846" width="11.85546875" style="63" customWidth="1"/>
    <col min="3847" max="3847" width="12.42578125" style="63" customWidth="1"/>
    <col min="3848" max="3848" width="16.28515625" style="63" customWidth="1"/>
    <col min="3849" max="4096" width="9.140625" style="63"/>
    <col min="4097" max="4097" width="21.140625" style="63" customWidth="1"/>
    <col min="4098" max="4098" width="27" style="63" customWidth="1"/>
    <col min="4099" max="4099" width="14.7109375" style="63" customWidth="1"/>
    <col min="4100" max="4100" width="12.7109375" style="63" customWidth="1"/>
    <col min="4101" max="4101" width="9.140625" style="63"/>
    <col min="4102" max="4102" width="11.85546875" style="63" customWidth="1"/>
    <col min="4103" max="4103" width="12.42578125" style="63" customWidth="1"/>
    <col min="4104" max="4104" width="16.28515625" style="63" customWidth="1"/>
    <col min="4105" max="4352" width="9.140625" style="63"/>
    <col min="4353" max="4353" width="21.140625" style="63" customWidth="1"/>
    <col min="4354" max="4354" width="27" style="63" customWidth="1"/>
    <col min="4355" max="4355" width="14.7109375" style="63" customWidth="1"/>
    <col min="4356" max="4356" width="12.7109375" style="63" customWidth="1"/>
    <col min="4357" max="4357" width="9.140625" style="63"/>
    <col min="4358" max="4358" width="11.85546875" style="63" customWidth="1"/>
    <col min="4359" max="4359" width="12.42578125" style="63" customWidth="1"/>
    <col min="4360" max="4360" width="16.28515625" style="63" customWidth="1"/>
    <col min="4361" max="4608" width="9.140625" style="63"/>
    <col min="4609" max="4609" width="21.140625" style="63" customWidth="1"/>
    <col min="4610" max="4610" width="27" style="63" customWidth="1"/>
    <col min="4611" max="4611" width="14.7109375" style="63" customWidth="1"/>
    <col min="4612" max="4612" width="12.7109375" style="63" customWidth="1"/>
    <col min="4613" max="4613" width="9.140625" style="63"/>
    <col min="4614" max="4614" width="11.85546875" style="63" customWidth="1"/>
    <col min="4615" max="4615" width="12.42578125" style="63" customWidth="1"/>
    <col min="4616" max="4616" width="16.28515625" style="63" customWidth="1"/>
    <col min="4617" max="4864" width="9.140625" style="63"/>
    <col min="4865" max="4865" width="21.140625" style="63" customWidth="1"/>
    <col min="4866" max="4866" width="27" style="63" customWidth="1"/>
    <col min="4867" max="4867" width="14.7109375" style="63" customWidth="1"/>
    <col min="4868" max="4868" width="12.7109375" style="63" customWidth="1"/>
    <col min="4869" max="4869" width="9.140625" style="63"/>
    <col min="4870" max="4870" width="11.85546875" style="63" customWidth="1"/>
    <col min="4871" max="4871" width="12.42578125" style="63" customWidth="1"/>
    <col min="4872" max="4872" width="16.28515625" style="63" customWidth="1"/>
    <col min="4873" max="5120" width="9.140625" style="63"/>
    <col min="5121" max="5121" width="21.140625" style="63" customWidth="1"/>
    <col min="5122" max="5122" width="27" style="63" customWidth="1"/>
    <col min="5123" max="5123" width="14.7109375" style="63" customWidth="1"/>
    <col min="5124" max="5124" width="12.7109375" style="63" customWidth="1"/>
    <col min="5125" max="5125" width="9.140625" style="63"/>
    <col min="5126" max="5126" width="11.85546875" style="63" customWidth="1"/>
    <col min="5127" max="5127" width="12.42578125" style="63" customWidth="1"/>
    <col min="5128" max="5128" width="16.28515625" style="63" customWidth="1"/>
    <col min="5129" max="5376" width="9.140625" style="63"/>
    <col min="5377" max="5377" width="21.140625" style="63" customWidth="1"/>
    <col min="5378" max="5378" width="27" style="63" customWidth="1"/>
    <col min="5379" max="5379" width="14.7109375" style="63" customWidth="1"/>
    <col min="5380" max="5380" width="12.7109375" style="63" customWidth="1"/>
    <col min="5381" max="5381" width="9.140625" style="63"/>
    <col min="5382" max="5382" width="11.85546875" style="63" customWidth="1"/>
    <col min="5383" max="5383" width="12.42578125" style="63" customWidth="1"/>
    <col min="5384" max="5384" width="16.28515625" style="63" customWidth="1"/>
    <col min="5385" max="5632" width="9.140625" style="63"/>
    <col min="5633" max="5633" width="21.140625" style="63" customWidth="1"/>
    <col min="5634" max="5634" width="27" style="63" customWidth="1"/>
    <col min="5635" max="5635" width="14.7109375" style="63" customWidth="1"/>
    <col min="5636" max="5636" width="12.7109375" style="63" customWidth="1"/>
    <col min="5637" max="5637" width="9.140625" style="63"/>
    <col min="5638" max="5638" width="11.85546875" style="63" customWidth="1"/>
    <col min="5639" max="5639" width="12.42578125" style="63" customWidth="1"/>
    <col min="5640" max="5640" width="16.28515625" style="63" customWidth="1"/>
    <col min="5641" max="5888" width="9.140625" style="63"/>
    <col min="5889" max="5889" width="21.140625" style="63" customWidth="1"/>
    <col min="5890" max="5890" width="27" style="63" customWidth="1"/>
    <col min="5891" max="5891" width="14.7109375" style="63" customWidth="1"/>
    <col min="5892" max="5892" width="12.7109375" style="63" customWidth="1"/>
    <col min="5893" max="5893" width="9.140625" style="63"/>
    <col min="5894" max="5894" width="11.85546875" style="63" customWidth="1"/>
    <col min="5895" max="5895" width="12.42578125" style="63" customWidth="1"/>
    <col min="5896" max="5896" width="16.28515625" style="63" customWidth="1"/>
    <col min="5897" max="6144" width="9.140625" style="63"/>
    <col min="6145" max="6145" width="21.140625" style="63" customWidth="1"/>
    <col min="6146" max="6146" width="27" style="63" customWidth="1"/>
    <col min="6147" max="6147" width="14.7109375" style="63" customWidth="1"/>
    <col min="6148" max="6148" width="12.7109375" style="63" customWidth="1"/>
    <col min="6149" max="6149" width="9.140625" style="63"/>
    <col min="6150" max="6150" width="11.85546875" style="63" customWidth="1"/>
    <col min="6151" max="6151" width="12.42578125" style="63" customWidth="1"/>
    <col min="6152" max="6152" width="16.28515625" style="63" customWidth="1"/>
    <col min="6153" max="6400" width="9.140625" style="63"/>
    <col min="6401" max="6401" width="21.140625" style="63" customWidth="1"/>
    <col min="6402" max="6402" width="27" style="63" customWidth="1"/>
    <col min="6403" max="6403" width="14.7109375" style="63" customWidth="1"/>
    <col min="6404" max="6404" width="12.7109375" style="63" customWidth="1"/>
    <col min="6405" max="6405" width="9.140625" style="63"/>
    <col min="6406" max="6406" width="11.85546875" style="63" customWidth="1"/>
    <col min="6407" max="6407" width="12.42578125" style="63" customWidth="1"/>
    <col min="6408" max="6408" width="16.28515625" style="63" customWidth="1"/>
    <col min="6409" max="6656" width="9.140625" style="63"/>
    <col min="6657" max="6657" width="21.140625" style="63" customWidth="1"/>
    <col min="6658" max="6658" width="27" style="63" customWidth="1"/>
    <col min="6659" max="6659" width="14.7109375" style="63" customWidth="1"/>
    <col min="6660" max="6660" width="12.7109375" style="63" customWidth="1"/>
    <col min="6661" max="6661" width="9.140625" style="63"/>
    <col min="6662" max="6662" width="11.85546875" style="63" customWidth="1"/>
    <col min="6663" max="6663" width="12.42578125" style="63" customWidth="1"/>
    <col min="6664" max="6664" width="16.28515625" style="63" customWidth="1"/>
    <col min="6665" max="6912" width="9.140625" style="63"/>
    <col min="6913" max="6913" width="21.140625" style="63" customWidth="1"/>
    <col min="6914" max="6914" width="27" style="63" customWidth="1"/>
    <col min="6915" max="6915" width="14.7109375" style="63" customWidth="1"/>
    <col min="6916" max="6916" width="12.7109375" style="63" customWidth="1"/>
    <col min="6917" max="6917" width="9.140625" style="63"/>
    <col min="6918" max="6918" width="11.85546875" style="63" customWidth="1"/>
    <col min="6919" max="6919" width="12.42578125" style="63" customWidth="1"/>
    <col min="6920" max="6920" width="16.28515625" style="63" customWidth="1"/>
    <col min="6921" max="7168" width="9.140625" style="63"/>
    <col min="7169" max="7169" width="21.140625" style="63" customWidth="1"/>
    <col min="7170" max="7170" width="27" style="63" customWidth="1"/>
    <col min="7171" max="7171" width="14.7109375" style="63" customWidth="1"/>
    <col min="7172" max="7172" width="12.7109375" style="63" customWidth="1"/>
    <col min="7173" max="7173" width="9.140625" style="63"/>
    <col min="7174" max="7174" width="11.85546875" style="63" customWidth="1"/>
    <col min="7175" max="7175" width="12.42578125" style="63" customWidth="1"/>
    <col min="7176" max="7176" width="16.28515625" style="63" customWidth="1"/>
    <col min="7177" max="7424" width="9.140625" style="63"/>
    <col min="7425" max="7425" width="21.140625" style="63" customWidth="1"/>
    <col min="7426" max="7426" width="27" style="63" customWidth="1"/>
    <col min="7427" max="7427" width="14.7109375" style="63" customWidth="1"/>
    <col min="7428" max="7428" width="12.7109375" style="63" customWidth="1"/>
    <col min="7429" max="7429" width="9.140625" style="63"/>
    <col min="7430" max="7430" width="11.85546875" style="63" customWidth="1"/>
    <col min="7431" max="7431" width="12.42578125" style="63" customWidth="1"/>
    <col min="7432" max="7432" width="16.28515625" style="63" customWidth="1"/>
    <col min="7433" max="7680" width="9.140625" style="63"/>
    <col min="7681" max="7681" width="21.140625" style="63" customWidth="1"/>
    <col min="7682" max="7682" width="27" style="63" customWidth="1"/>
    <col min="7683" max="7683" width="14.7109375" style="63" customWidth="1"/>
    <col min="7684" max="7684" width="12.7109375" style="63" customWidth="1"/>
    <col min="7685" max="7685" width="9.140625" style="63"/>
    <col min="7686" max="7686" width="11.85546875" style="63" customWidth="1"/>
    <col min="7687" max="7687" width="12.42578125" style="63" customWidth="1"/>
    <col min="7688" max="7688" width="16.28515625" style="63" customWidth="1"/>
    <col min="7689" max="7936" width="9.140625" style="63"/>
    <col min="7937" max="7937" width="21.140625" style="63" customWidth="1"/>
    <col min="7938" max="7938" width="27" style="63" customWidth="1"/>
    <col min="7939" max="7939" width="14.7109375" style="63" customWidth="1"/>
    <col min="7940" max="7940" width="12.7109375" style="63" customWidth="1"/>
    <col min="7941" max="7941" width="9.140625" style="63"/>
    <col min="7942" max="7942" width="11.85546875" style="63" customWidth="1"/>
    <col min="7943" max="7943" width="12.42578125" style="63" customWidth="1"/>
    <col min="7944" max="7944" width="16.28515625" style="63" customWidth="1"/>
    <col min="7945" max="8192" width="9.140625" style="63"/>
    <col min="8193" max="8193" width="21.140625" style="63" customWidth="1"/>
    <col min="8194" max="8194" width="27" style="63" customWidth="1"/>
    <col min="8195" max="8195" width="14.7109375" style="63" customWidth="1"/>
    <col min="8196" max="8196" width="12.7109375" style="63" customWidth="1"/>
    <col min="8197" max="8197" width="9.140625" style="63"/>
    <col min="8198" max="8198" width="11.85546875" style="63" customWidth="1"/>
    <col min="8199" max="8199" width="12.42578125" style="63" customWidth="1"/>
    <col min="8200" max="8200" width="16.28515625" style="63" customWidth="1"/>
    <col min="8201" max="8448" width="9.140625" style="63"/>
    <col min="8449" max="8449" width="21.140625" style="63" customWidth="1"/>
    <col min="8450" max="8450" width="27" style="63" customWidth="1"/>
    <col min="8451" max="8451" width="14.7109375" style="63" customWidth="1"/>
    <col min="8452" max="8452" width="12.7109375" style="63" customWidth="1"/>
    <col min="8453" max="8453" width="9.140625" style="63"/>
    <col min="8454" max="8454" width="11.85546875" style="63" customWidth="1"/>
    <col min="8455" max="8455" width="12.42578125" style="63" customWidth="1"/>
    <col min="8456" max="8456" width="16.28515625" style="63" customWidth="1"/>
    <col min="8457" max="8704" width="9.140625" style="63"/>
    <col min="8705" max="8705" width="21.140625" style="63" customWidth="1"/>
    <col min="8706" max="8706" width="27" style="63" customWidth="1"/>
    <col min="8707" max="8707" width="14.7109375" style="63" customWidth="1"/>
    <col min="8708" max="8708" width="12.7109375" style="63" customWidth="1"/>
    <col min="8709" max="8709" width="9.140625" style="63"/>
    <col min="8710" max="8710" width="11.85546875" style="63" customWidth="1"/>
    <col min="8711" max="8711" width="12.42578125" style="63" customWidth="1"/>
    <col min="8712" max="8712" width="16.28515625" style="63" customWidth="1"/>
    <col min="8713" max="8960" width="9.140625" style="63"/>
    <col min="8961" max="8961" width="21.140625" style="63" customWidth="1"/>
    <col min="8962" max="8962" width="27" style="63" customWidth="1"/>
    <col min="8963" max="8963" width="14.7109375" style="63" customWidth="1"/>
    <col min="8964" max="8964" width="12.7109375" style="63" customWidth="1"/>
    <col min="8965" max="8965" width="9.140625" style="63"/>
    <col min="8966" max="8966" width="11.85546875" style="63" customWidth="1"/>
    <col min="8967" max="8967" width="12.42578125" style="63" customWidth="1"/>
    <col min="8968" max="8968" width="16.28515625" style="63" customWidth="1"/>
    <col min="8969" max="9216" width="9.140625" style="63"/>
    <col min="9217" max="9217" width="21.140625" style="63" customWidth="1"/>
    <col min="9218" max="9218" width="27" style="63" customWidth="1"/>
    <col min="9219" max="9219" width="14.7109375" style="63" customWidth="1"/>
    <col min="9220" max="9220" width="12.7109375" style="63" customWidth="1"/>
    <col min="9221" max="9221" width="9.140625" style="63"/>
    <col min="9222" max="9222" width="11.85546875" style="63" customWidth="1"/>
    <col min="9223" max="9223" width="12.42578125" style="63" customWidth="1"/>
    <col min="9224" max="9224" width="16.28515625" style="63" customWidth="1"/>
    <col min="9225" max="9472" width="9.140625" style="63"/>
    <col min="9473" max="9473" width="21.140625" style="63" customWidth="1"/>
    <col min="9474" max="9474" width="27" style="63" customWidth="1"/>
    <col min="9475" max="9475" width="14.7109375" style="63" customWidth="1"/>
    <col min="9476" max="9476" width="12.7109375" style="63" customWidth="1"/>
    <col min="9477" max="9477" width="9.140625" style="63"/>
    <col min="9478" max="9478" width="11.85546875" style="63" customWidth="1"/>
    <col min="9479" max="9479" width="12.42578125" style="63" customWidth="1"/>
    <col min="9480" max="9480" width="16.28515625" style="63" customWidth="1"/>
    <col min="9481" max="9728" width="9.140625" style="63"/>
    <col min="9729" max="9729" width="21.140625" style="63" customWidth="1"/>
    <col min="9730" max="9730" width="27" style="63" customWidth="1"/>
    <col min="9731" max="9731" width="14.7109375" style="63" customWidth="1"/>
    <col min="9732" max="9732" width="12.7109375" style="63" customWidth="1"/>
    <col min="9733" max="9733" width="9.140625" style="63"/>
    <col min="9734" max="9734" width="11.85546875" style="63" customWidth="1"/>
    <col min="9735" max="9735" width="12.42578125" style="63" customWidth="1"/>
    <col min="9736" max="9736" width="16.28515625" style="63" customWidth="1"/>
    <col min="9737" max="9984" width="9.140625" style="63"/>
    <col min="9985" max="9985" width="21.140625" style="63" customWidth="1"/>
    <col min="9986" max="9986" width="27" style="63" customWidth="1"/>
    <col min="9987" max="9987" width="14.7109375" style="63" customWidth="1"/>
    <col min="9988" max="9988" width="12.7109375" style="63" customWidth="1"/>
    <col min="9989" max="9989" width="9.140625" style="63"/>
    <col min="9990" max="9990" width="11.85546875" style="63" customWidth="1"/>
    <col min="9991" max="9991" width="12.42578125" style="63" customWidth="1"/>
    <col min="9992" max="9992" width="16.28515625" style="63" customWidth="1"/>
    <col min="9993" max="10240" width="9.140625" style="63"/>
    <col min="10241" max="10241" width="21.140625" style="63" customWidth="1"/>
    <col min="10242" max="10242" width="27" style="63" customWidth="1"/>
    <col min="10243" max="10243" width="14.7109375" style="63" customWidth="1"/>
    <col min="10244" max="10244" width="12.7109375" style="63" customWidth="1"/>
    <col min="10245" max="10245" width="9.140625" style="63"/>
    <col min="10246" max="10246" width="11.85546875" style="63" customWidth="1"/>
    <col min="10247" max="10247" width="12.42578125" style="63" customWidth="1"/>
    <col min="10248" max="10248" width="16.28515625" style="63" customWidth="1"/>
    <col min="10249" max="10496" width="9.140625" style="63"/>
    <col min="10497" max="10497" width="21.140625" style="63" customWidth="1"/>
    <col min="10498" max="10498" width="27" style="63" customWidth="1"/>
    <col min="10499" max="10499" width="14.7109375" style="63" customWidth="1"/>
    <col min="10500" max="10500" width="12.7109375" style="63" customWidth="1"/>
    <col min="10501" max="10501" width="9.140625" style="63"/>
    <col min="10502" max="10502" width="11.85546875" style="63" customWidth="1"/>
    <col min="10503" max="10503" width="12.42578125" style="63" customWidth="1"/>
    <col min="10504" max="10504" width="16.28515625" style="63" customWidth="1"/>
    <col min="10505" max="10752" width="9.140625" style="63"/>
    <col min="10753" max="10753" width="21.140625" style="63" customWidth="1"/>
    <col min="10754" max="10754" width="27" style="63" customWidth="1"/>
    <col min="10755" max="10755" width="14.7109375" style="63" customWidth="1"/>
    <col min="10756" max="10756" width="12.7109375" style="63" customWidth="1"/>
    <col min="10757" max="10757" width="9.140625" style="63"/>
    <col min="10758" max="10758" width="11.85546875" style="63" customWidth="1"/>
    <col min="10759" max="10759" width="12.42578125" style="63" customWidth="1"/>
    <col min="10760" max="10760" width="16.28515625" style="63" customWidth="1"/>
    <col min="10761" max="11008" width="9.140625" style="63"/>
    <col min="11009" max="11009" width="21.140625" style="63" customWidth="1"/>
    <col min="11010" max="11010" width="27" style="63" customWidth="1"/>
    <col min="11011" max="11011" width="14.7109375" style="63" customWidth="1"/>
    <col min="11012" max="11012" width="12.7109375" style="63" customWidth="1"/>
    <col min="11013" max="11013" width="9.140625" style="63"/>
    <col min="11014" max="11014" width="11.85546875" style="63" customWidth="1"/>
    <col min="11015" max="11015" width="12.42578125" style="63" customWidth="1"/>
    <col min="11016" max="11016" width="16.28515625" style="63" customWidth="1"/>
    <col min="11017" max="11264" width="9.140625" style="63"/>
    <col min="11265" max="11265" width="21.140625" style="63" customWidth="1"/>
    <col min="11266" max="11266" width="27" style="63" customWidth="1"/>
    <col min="11267" max="11267" width="14.7109375" style="63" customWidth="1"/>
    <col min="11268" max="11268" width="12.7109375" style="63" customWidth="1"/>
    <col min="11269" max="11269" width="9.140625" style="63"/>
    <col min="11270" max="11270" width="11.85546875" style="63" customWidth="1"/>
    <col min="11271" max="11271" width="12.42578125" style="63" customWidth="1"/>
    <col min="11272" max="11272" width="16.28515625" style="63" customWidth="1"/>
    <col min="11273" max="11520" width="9.140625" style="63"/>
    <col min="11521" max="11521" width="21.140625" style="63" customWidth="1"/>
    <col min="11522" max="11522" width="27" style="63" customWidth="1"/>
    <col min="11523" max="11523" width="14.7109375" style="63" customWidth="1"/>
    <col min="11524" max="11524" width="12.7109375" style="63" customWidth="1"/>
    <col min="11525" max="11525" width="9.140625" style="63"/>
    <col min="11526" max="11526" width="11.85546875" style="63" customWidth="1"/>
    <col min="11527" max="11527" width="12.42578125" style="63" customWidth="1"/>
    <col min="11528" max="11528" width="16.28515625" style="63" customWidth="1"/>
    <col min="11529" max="11776" width="9.140625" style="63"/>
    <col min="11777" max="11777" width="21.140625" style="63" customWidth="1"/>
    <col min="11778" max="11778" width="27" style="63" customWidth="1"/>
    <col min="11779" max="11779" width="14.7109375" style="63" customWidth="1"/>
    <col min="11780" max="11780" width="12.7109375" style="63" customWidth="1"/>
    <col min="11781" max="11781" width="9.140625" style="63"/>
    <col min="11782" max="11782" width="11.85546875" style="63" customWidth="1"/>
    <col min="11783" max="11783" width="12.42578125" style="63" customWidth="1"/>
    <col min="11784" max="11784" width="16.28515625" style="63" customWidth="1"/>
    <col min="11785" max="12032" width="9.140625" style="63"/>
    <col min="12033" max="12033" width="21.140625" style="63" customWidth="1"/>
    <col min="12034" max="12034" width="27" style="63" customWidth="1"/>
    <col min="12035" max="12035" width="14.7109375" style="63" customWidth="1"/>
    <col min="12036" max="12036" width="12.7109375" style="63" customWidth="1"/>
    <col min="12037" max="12037" width="9.140625" style="63"/>
    <col min="12038" max="12038" width="11.85546875" style="63" customWidth="1"/>
    <col min="12039" max="12039" width="12.42578125" style="63" customWidth="1"/>
    <col min="12040" max="12040" width="16.28515625" style="63" customWidth="1"/>
    <col min="12041" max="12288" width="9.140625" style="63"/>
    <col min="12289" max="12289" width="21.140625" style="63" customWidth="1"/>
    <col min="12290" max="12290" width="27" style="63" customWidth="1"/>
    <col min="12291" max="12291" width="14.7109375" style="63" customWidth="1"/>
    <col min="12292" max="12292" width="12.7109375" style="63" customWidth="1"/>
    <col min="12293" max="12293" width="9.140625" style="63"/>
    <col min="12294" max="12294" width="11.85546875" style="63" customWidth="1"/>
    <col min="12295" max="12295" width="12.42578125" style="63" customWidth="1"/>
    <col min="12296" max="12296" width="16.28515625" style="63" customWidth="1"/>
    <col min="12297" max="12544" width="9.140625" style="63"/>
    <col min="12545" max="12545" width="21.140625" style="63" customWidth="1"/>
    <col min="12546" max="12546" width="27" style="63" customWidth="1"/>
    <col min="12547" max="12547" width="14.7109375" style="63" customWidth="1"/>
    <col min="12548" max="12548" width="12.7109375" style="63" customWidth="1"/>
    <col min="12549" max="12549" width="9.140625" style="63"/>
    <col min="12550" max="12550" width="11.85546875" style="63" customWidth="1"/>
    <col min="12551" max="12551" width="12.42578125" style="63" customWidth="1"/>
    <col min="12552" max="12552" width="16.28515625" style="63" customWidth="1"/>
    <col min="12553" max="12800" width="9.140625" style="63"/>
    <col min="12801" max="12801" width="21.140625" style="63" customWidth="1"/>
    <col min="12802" max="12802" width="27" style="63" customWidth="1"/>
    <col min="12803" max="12803" width="14.7109375" style="63" customWidth="1"/>
    <col min="12804" max="12804" width="12.7109375" style="63" customWidth="1"/>
    <col min="12805" max="12805" width="9.140625" style="63"/>
    <col min="12806" max="12806" width="11.85546875" style="63" customWidth="1"/>
    <col min="12807" max="12807" width="12.42578125" style="63" customWidth="1"/>
    <col min="12808" max="12808" width="16.28515625" style="63" customWidth="1"/>
    <col min="12809" max="13056" width="9.140625" style="63"/>
    <col min="13057" max="13057" width="21.140625" style="63" customWidth="1"/>
    <col min="13058" max="13058" width="27" style="63" customWidth="1"/>
    <col min="13059" max="13059" width="14.7109375" style="63" customWidth="1"/>
    <col min="13060" max="13060" width="12.7109375" style="63" customWidth="1"/>
    <col min="13061" max="13061" width="9.140625" style="63"/>
    <col min="13062" max="13062" width="11.85546875" style="63" customWidth="1"/>
    <col min="13063" max="13063" width="12.42578125" style="63" customWidth="1"/>
    <col min="13064" max="13064" width="16.28515625" style="63" customWidth="1"/>
    <col min="13065" max="13312" width="9.140625" style="63"/>
    <col min="13313" max="13313" width="21.140625" style="63" customWidth="1"/>
    <col min="13314" max="13314" width="27" style="63" customWidth="1"/>
    <col min="13315" max="13315" width="14.7109375" style="63" customWidth="1"/>
    <col min="13316" max="13316" width="12.7109375" style="63" customWidth="1"/>
    <col min="13317" max="13317" width="9.140625" style="63"/>
    <col min="13318" max="13318" width="11.85546875" style="63" customWidth="1"/>
    <col min="13319" max="13319" width="12.42578125" style="63" customWidth="1"/>
    <col min="13320" max="13320" width="16.28515625" style="63" customWidth="1"/>
    <col min="13321" max="13568" width="9.140625" style="63"/>
    <col min="13569" max="13569" width="21.140625" style="63" customWidth="1"/>
    <col min="13570" max="13570" width="27" style="63" customWidth="1"/>
    <col min="13571" max="13571" width="14.7109375" style="63" customWidth="1"/>
    <col min="13572" max="13572" width="12.7109375" style="63" customWidth="1"/>
    <col min="13573" max="13573" width="9.140625" style="63"/>
    <col min="13574" max="13574" width="11.85546875" style="63" customWidth="1"/>
    <col min="13575" max="13575" width="12.42578125" style="63" customWidth="1"/>
    <col min="13576" max="13576" width="16.28515625" style="63" customWidth="1"/>
    <col min="13577" max="13824" width="9.140625" style="63"/>
    <col min="13825" max="13825" width="21.140625" style="63" customWidth="1"/>
    <col min="13826" max="13826" width="27" style="63" customWidth="1"/>
    <col min="13827" max="13827" width="14.7109375" style="63" customWidth="1"/>
    <col min="13828" max="13828" width="12.7109375" style="63" customWidth="1"/>
    <col min="13829" max="13829" width="9.140625" style="63"/>
    <col min="13830" max="13830" width="11.85546875" style="63" customWidth="1"/>
    <col min="13831" max="13831" width="12.42578125" style="63" customWidth="1"/>
    <col min="13832" max="13832" width="16.28515625" style="63" customWidth="1"/>
    <col min="13833" max="14080" width="9.140625" style="63"/>
    <col min="14081" max="14081" width="21.140625" style="63" customWidth="1"/>
    <col min="14082" max="14082" width="27" style="63" customWidth="1"/>
    <col min="14083" max="14083" width="14.7109375" style="63" customWidth="1"/>
    <col min="14084" max="14084" width="12.7109375" style="63" customWidth="1"/>
    <col min="14085" max="14085" width="9.140625" style="63"/>
    <col min="14086" max="14086" width="11.85546875" style="63" customWidth="1"/>
    <col min="14087" max="14087" width="12.42578125" style="63" customWidth="1"/>
    <col min="14088" max="14088" width="16.28515625" style="63" customWidth="1"/>
    <col min="14089" max="14336" width="9.140625" style="63"/>
    <col min="14337" max="14337" width="21.140625" style="63" customWidth="1"/>
    <col min="14338" max="14338" width="27" style="63" customWidth="1"/>
    <col min="14339" max="14339" width="14.7109375" style="63" customWidth="1"/>
    <col min="14340" max="14340" width="12.7109375" style="63" customWidth="1"/>
    <col min="14341" max="14341" width="9.140625" style="63"/>
    <col min="14342" max="14342" width="11.85546875" style="63" customWidth="1"/>
    <col min="14343" max="14343" width="12.42578125" style="63" customWidth="1"/>
    <col min="14344" max="14344" width="16.28515625" style="63" customWidth="1"/>
    <col min="14345" max="14592" width="9.140625" style="63"/>
    <col min="14593" max="14593" width="21.140625" style="63" customWidth="1"/>
    <col min="14594" max="14594" width="27" style="63" customWidth="1"/>
    <col min="14595" max="14595" width="14.7109375" style="63" customWidth="1"/>
    <col min="14596" max="14596" width="12.7109375" style="63" customWidth="1"/>
    <col min="14597" max="14597" width="9.140625" style="63"/>
    <col min="14598" max="14598" width="11.85546875" style="63" customWidth="1"/>
    <col min="14599" max="14599" width="12.42578125" style="63" customWidth="1"/>
    <col min="14600" max="14600" width="16.28515625" style="63" customWidth="1"/>
    <col min="14601" max="14848" width="9.140625" style="63"/>
    <col min="14849" max="14849" width="21.140625" style="63" customWidth="1"/>
    <col min="14850" max="14850" width="27" style="63" customWidth="1"/>
    <col min="14851" max="14851" width="14.7109375" style="63" customWidth="1"/>
    <col min="14852" max="14852" width="12.7109375" style="63" customWidth="1"/>
    <col min="14853" max="14853" width="9.140625" style="63"/>
    <col min="14854" max="14854" width="11.85546875" style="63" customWidth="1"/>
    <col min="14855" max="14855" width="12.42578125" style="63" customWidth="1"/>
    <col min="14856" max="14856" width="16.28515625" style="63" customWidth="1"/>
    <col min="14857" max="15104" width="9.140625" style="63"/>
    <col min="15105" max="15105" width="21.140625" style="63" customWidth="1"/>
    <col min="15106" max="15106" width="27" style="63" customWidth="1"/>
    <col min="15107" max="15107" width="14.7109375" style="63" customWidth="1"/>
    <col min="15108" max="15108" width="12.7109375" style="63" customWidth="1"/>
    <col min="15109" max="15109" width="9.140625" style="63"/>
    <col min="15110" max="15110" width="11.85546875" style="63" customWidth="1"/>
    <col min="15111" max="15111" width="12.42578125" style="63" customWidth="1"/>
    <col min="15112" max="15112" width="16.28515625" style="63" customWidth="1"/>
    <col min="15113" max="15360" width="9.140625" style="63"/>
    <col min="15361" max="15361" width="21.140625" style="63" customWidth="1"/>
    <col min="15362" max="15362" width="27" style="63" customWidth="1"/>
    <col min="15363" max="15363" width="14.7109375" style="63" customWidth="1"/>
    <col min="15364" max="15364" width="12.7109375" style="63" customWidth="1"/>
    <col min="15365" max="15365" width="9.140625" style="63"/>
    <col min="15366" max="15366" width="11.85546875" style="63" customWidth="1"/>
    <col min="15367" max="15367" width="12.42578125" style="63" customWidth="1"/>
    <col min="15368" max="15368" width="16.28515625" style="63" customWidth="1"/>
    <col min="15369" max="15616" width="9.140625" style="63"/>
    <col min="15617" max="15617" width="21.140625" style="63" customWidth="1"/>
    <col min="15618" max="15618" width="27" style="63" customWidth="1"/>
    <col min="15619" max="15619" width="14.7109375" style="63" customWidth="1"/>
    <col min="15620" max="15620" width="12.7109375" style="63" customWidth="1"/>
    <col min="15621" max="15621" width="9.140625" style="63"/>
    <col min="15622" max="15622" width="11.85546875" style="63" customWidth="1"/>
    <col min="15623" max="15623" width="12.42578125" style="63" customWidth="1"/>
    <col min="15624" max="15624" width="16.28515625" style="63" customWidth="1"/>
    <col min="15625" max="15872" width="9.140625" style="63"/>
    <col min="15873" max="15873" width="21.140625" style="63" customWidth="1"/>
    <col min="15874" max="15874" width="27" style="63" customWidth="1"/>
    <col min="15875" max="15875" width="14.7109375" style="63" customWidth="1"/>
    <col min="15876" max="15876" width="12.7109375" style="63" customWidth="1"/>
    <col min="15877" max="15877" width="9.140625" style="63"/>
    <col min="15878" max="15878" width="11.85546875" style="63" customWidth="1"/>
    <col min="15879" max="15879" width="12.42578125" style="63" customWidth="1"/>
    <col min="15880" max="15880" width="16.28515625" style="63" customWidth="1"/>
    <col min="15881" max="16128" width="9.140625" style="63"/>
    <col min="16129" max="16129" width="21.140625" style="63" customWidth="1"/>
    <col min="16130" max="16130" width="27" style="63" customWidth="1"/>
    <col min="16131" max="16131" width="14.7109375" style="63" customWidth="1"/>
    <col min="16132" max="16132" width="12.7109375" style="63" customWidth="1"/>
    <col min="16133" max="16133" width="9.140625" style="63"/>
    <col min="16134" max="16134" width="11.85546875" style="63" customWidth="1"/>
    <col min="16135" max="16135" width="12.42578125" style="63" customWidth="1"/>
    <col min="16136" max="16136" width="16.28515625" style="63" customWidth="1"/>
    <col min="16137" max="16384" width="9.140625" style="63"/>
  </cols>
  <sheetData>
    <row r="1" spans="1:11" ht="37.5" customHeight="1">
      <c r="A1" s="1240" t="s">
        <v>1146</v>
      </c>
      <c r="B1" s="1240"/>
      <c r="C1" s="1240"/>
      <c r="D1" s="1240"/>
      <c r="E1" s="1240"/>
      <c r="F1" s="1240"/>
      <c r="G1" s="1240"/>
      <c r="H1" s="1240"/>
      <c r="I1" s="79"/>
    </row>
    <row r="2" spans="1:11" ht="38.25">
      <c r="A2" s="932" t="s">
        <v>805</v>
      </c>
      <c r="B2" s="933" t="s">
        <v>1147</v>
      </c>
      <c r="C2" s="933" t="s">
        <v>286</v>
      </c>
      <c r="D2" s="933" t="s">
        <v>287</v>
      </c>
      <c r="E2" s="933" t="s">
        <v>196</v>
      </c>
      <c r="F2" s="933" t="s">
        <v>288</v>
      </c>
      <c r="G2" s="933" t="s">
        <v>289</v>
      </c>
      <c r="H2" s="1004" t="s">
        <v>1148</v>
      </c>
      <c r="I2" s="79"/>
      <c r="K2" s="1005"/>
    </row>
    <row r="3" spans="1:11">
      <c r="A3" s="931" t="s">
        <v>147</v>
      </c>
      <c r="B3" s="931" t="s">
        <v>1149</v>
      </c>
      <c r="C3" s="1006">
        <v>3168.8820000000001</v>
      </c>
      <c r="D3" s="1006">
        <v>463.649</v>
      </c>
      <c r="E3" s="1006">
        <v>348.76400000000001</v>
      </c>
      <c r="F3" s="1006">
        <v>201.15899999999999</v>
      </c>
      <c r="G3" s="1006">
        <v>216.89</v>
      </c>
      <c r="H3" s="1006">
        <v>4400</v>
      </c>
      <c r="I3" s="79"/>
      <c r="K3" s="1007"/>
    </row>
    <row r="4" spans="1:11">
      <c r="A4" s="931"/>
      <c r="B4" s="931" t="s">
        <v>1150</v>
      </c>
      <c r="C4" s="1006">
        <v>1985.4079999999999</v>
      </c>
      <c r="D4" s="1006">
        <v>32.566000000000003</v>
      </c>
      <c r="E4" s="1006">
        <v>391.077</v>
      </c>
      <c r="F4" s="1006">
        <v>317.58800000000002</v>
      </c>
      <c r="G4" s="1006">
        <v>383.101</v>
      </c>
      <c r="H4" s="1006">
        <v>3110</v>
      </c>
      <c r="I4" s="79"/>
    </row>
    <row r="5" spans="1:11">
      <c r="A5" s="931"/>
      <c r="B5" s="931" t="s">
        <v>293</v>
      </c>
      <c r="C5" s="1006"/>
      <c r="D5" s="1006"/>
      <c r="E5" s="1006"/>
      <c r="F5" s="1006"/>
      <c r="G5" s="1006"/>
      <c r="H5" s="1006"/>
      <c r="I5" s="79"/>
    </row>
    <row r="6" spans="1:11">
      <c r="A6" s="931"/>
      <c r="B6" s="931" t="s">
        <v>1151</v>
      </c>
      <c r="C6" s="1006">
        <v>7.8259999999999996</v>
      </c>
      <c r="D6" s="1006">
        <v>4.694</v>
      </c>
      <c r="E6" s="1006">
        <v>165.899</v>
      </c>
      <c r="F6" s="1006">
        <v>324.56700000000001</v>
      </c>
      <c r="G6" s="1006">
        <v>313.03800000000001</v>
      </c>
      <c r="H6" s="1006">
        <v>820</v>
      </c>
      <c r="I6" s="79"/>
    </row>
    <row r="7" spans="1:11">
      <c r="A7" s="931"/>
      <c r="B7" s="931" t="s">
        <v>1152</v>
      </c>
      <c r="C7" s="1006">
        <v>113.718</v>
      </c>
      <c r="D7" s="1006">
        <v>10.055999999999999</v>
      </c>
      <c r="E7" s="1006">
        <v>262.18400000000003</v>
      </c>
      <c r="F7" s="1006">
        <v>259.25599999999997</v>
      </c>
      <c r="G7" s="1006">
        <v>404.815</v>
      </c>
      <c r="H7" s="1006">
        <v>1050</v>
      </c>
      <c r="I7" s="79"/>
    </row>
    <row r="8" spans="1:11">
      <c r="A8" s="931"/>
      <c r="B8" s="931" t="s">
        <v>1153</v>
      </c>
      <c r="C8" s="1006">
        <v>1871.713</v>
      </c>
      <c r="D8" s="1006">
        <v>75.403999999999996</v>
      </c>
      <c r="E8" s="1006">
        <v>469.17500000000001</v>
      </c>
      <c r="F8" s="1006">
        <v>309.65499999999997</v>
      </c>
      <c r="G8" s="1006">
        <v>434.26900000000001</v>
      </c>
      <c r="H8" s="1006">
        <v>3160</v>
      </c>
      <c r="I8" s="1008"/>
    </row>
    <row r="9" spans="1:11">
      <c r="A9" s="931"/>
      <c r="B9" s="931" t="s">
        <v>1154</v>
      </c>
      <c r="C9" s="1006">
        <v>4418.5479999999998</v>
      </c>
      <c r="D9" s="1006">
        <v>25.209</v>
      </c>
      <c r="E9" s="1006">
        <v>526.83199999999999</v>
      </c>
      <c r="F9" s="1006">
        <v>363.911</v>
      </c>
      <c r="G9" s="1006">
        <v>356.53100000000001</v>
      </c>
      <c r="H9" s="1006">
        <v>5690</v>
      </c>
      <c r="I9" s="1008"/>
    </row>
    <row r="10" spans="1:11">
      <c r="A10" s="931"/>
      <c r="B10" s="931"/>
      <c r="C10" s="1006"/>
      <c r="D10" s="1006"/>
      <c r="E10" s="1006"/>
      <c r="F10" s="1006"/>
      <c r="G10" s="1006"/>
      <c r="H10" s="1006"/>
      <c r="I10" s="1008"/>
    </row>
    <row r="11" spans="1:11">
      <c r="A11" s="931"/>
      <c r="B11" s="1006"/>
      <c r="C11" s="1006"/>
      <c r="D11" s="1006"/>
      <c r="E11" s="1006"/>
      <c r="F11" s="1006"/>
      <c r="G11" s="1006"/>
      <c r="H11" s="1006"/>
      <c r="I11" s="1008"/>
    </row>
    <row r="12" spans="1:11">
      <c r="A12" s="931" t="s">
        <v>179</v>
      </c>
      <c r="B12" s="931" t="s">
        <v>1155</v>
      </c>
      <c r="C12" s="1006">
        <v>3478.1309999999999</v>
      </c>
      <c r="D12" s="1006">
        <v>1388.0550000000001</v>
      </c>
      <c r="E12" s="1006">
        <v>119.673</v>
      </c>
      <c r="F12" s="1006">
        <v>87.843999999999994</v>
      </c>
      <c r="G12" s="1006">
        <v>436.02600000000001</v>
      </c>
      <c r="H12" s="1006">
        <v>5510</v>
      </c>
      <c r="I12" s="1008"/>
    </row>
    <row r="13" spans="1:11">
      <c r="A13" s="931"/>
      <c r="B13" s="931" t="s">
        <v>1156</v>
      </c>
      <c r="C13" s="1006">
        <v>2921.2759999999998</v>
      </c>
      <c r="D13" s="1006">
        <v>141.81399999999999</v>
      </c>
      <c r="E13" s="1006">
        <v>519.851</v>
      </c>
      <c r="F13" s="1006">
        <v>235.80500000000001</v>
      </c>
      <c r="G13" s="1006">
        <v>638.88599999999997</v>
      </c>
      <c r="H13" s="1006">
        <v>4460</v>
      </c>
      <c r="I13" s="1008"/>
    </row>
    <row r="14" spans="1:11">
      <c r="A14" s="931"/>
      <c r="B14" s="931" t="s">
        <v>293</v>
      </c>
      <c r="C14" s="1006"/>
      <c r="D14" s="1006"/>
      <c r="E14" s="1006"/>
      <c r="F14" s="1006"/>
      <c r="G14" s="1006"/>
      <c r="H14" s="1006"/>
      <c r="I14" s="1008"/>
    </row>
    <row r="15" spans="1:11">
      <c r="A15" s="931"/>
      <c r="B15" s="1009" t="s">
        <v>1157</v>
      </c>
      <c r="C15" s="1006">
        <v>93.094999999999999</v>
      </c>
      <c r="D15" s="1006">
        <v>75.036000000000001</v>
      </c>
      <c r="E15" s="1006">
        <v>16.91</v>
      </c>
      <c r="F15" s="1006">
        <v>324.83800000000002</v>
      </c>
      <c r="G15" s="1006">
        <v>1361.883</v>
      </c>
      <c r="H15" s="1006">
        <v>1870</v>
      </c>
      <c r="I15" s="1008"/>
    </row>
    <row r="16" spans="1:11">
      <c r="A16" s="931"/>
      <c r="B16" s="1009" t="s">
        <v>1158</v>
      </c>
      <c r="C16" s="1006">
        <v>201.47300000000001</v>
      </c>
      <c r="D16" s="1006">
        <v>265.41399999999999</v>
      </c>
      <c r="E16" s="1006">
        <v>145.94999999999999</v>
      </c>
      <c r="F16" s="1006">
        <v>257.38499999999999</v>
      </c>
      <c r="G16" s="1006">
        <v>374.96</v>
      </c>
      <c r="H16" s="1006">
        <v>1250</v>
      </c>
      <c r="I16" s="1008"/>
    </row>
    <row r="17" spans="1:9">
      <c r="A17" s="931"/>
      <c r="B17" s="1009" t="s">
        <v>1159</v>
      </c>
      <c r="C17" s="1006">
        <v>2513.4949999999999</v>
      </c>
      <c r="D17" s="1006">
        <v>184.773</v>
      </c>
      <c r="E17" s="1006">
        <v>737.45</v>
      </c>
      <c r="F17" s="1006">
        <v>170.66900000000001</v>
      </c>
      <c r="G17" s="1006">
        <v>606.1</v>
      </c>
      <c r="H17" s="1006">
        <v>4210</v>
      </c>
      <c r="I17" s="79"/>
    </row>
    <row r="18" spans="1:9">
      <c r="A18" s="935"/>
      <c r="B18" s="1010" t="s">
        <v>1160</v>
      </c>
      <c r="C18" s="1011">
        <v>4778.7190000000001</v>
      </c>
      <c r="D18" s="1011">
        <v>92.747</v>
      </c>
      <c r="E18" s="1011">
        <v>653.14599999999996</v>
      </c>
      <c r="F18" s="1011">
        <v>242.05</v>
      </c>
      <c r="G18" s="1011">
        <v>566.25099999999998</v>
      </c>
      <c r="H18" s="1011">
        <v>6330</v>
      </c>
      <c r="I18" s="1008"/>
    </row>
    <row r="19" spans="1:9">
      <c r="I19" s="883"/>
    </row>
    <row r="20" spans="1:9">
      <c r="A20" s="958" t="s">
        <v>1161</v>
      </c>
      <c r="I20" s="883"/>
    </row>
    <row r="21" spans="1:9">
      <c r="A21" s="958" t="s">
        <v>1162</v>
      </c>
      <c r="I21" s="883"/>
    </row>
    <row r="22" spans="1:9">
      <c r="A22" s="958" t="s">
        <v>1163</v>
      </c>
      <c r="I22" s="883"/>
    </row>
    <row r="23" spans="1:9">
      <c r="A23" s="958" t="s">
        <v>1143</v>
      </c>
      <c r="I23" s="883"/>
    </row>
    <row r="24" spans="1:9" ht="20.25" customHeight="1"/>
    <row r="25" spans="1:9">
      <c r="A25" s="958" t="s">
        <v>973</v>
      </c>
    </row>
  </sheetData>
  <mergeCells count="1">
    <mergeCell ref="A1:H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5FF5-879C-4176-AAF8-CC7478DBAC27}">
  <sheetPr>
    <tabColor theme="5" tint="0.39997558519241921"/>
    <pageSetUpPr fitToPage="1"/>
  </sheetPr>
  <dimension ref="A1:O111"/>
  <sheetViews>
    <sheetView zoomScale="80" zoomScaleNormal="80" zoomScalePageLayoutView="110" workbookViewId="0">
      <selection sqref="A1:N1"/>
    </sheetView>
  </sheetViews>
  <sheetFormatPr defaultColWidth="8.7109375" defaultRowHeight="12"/>
  <cols>
    <col min="1" max="1" width="16.7109375" style="217" customWidth="1"/>
    <col min="2" max="2" width="10.5703125" style="219" bestFit="1" customWidth="1"/>
    <col min="3" max="4" width="13.7109375" style="220" customWidth="1"/>
    <col min="5" max="5" width="8.7109375" style="220" customWidth="1"/>
    <col min="6" max="6" width="11" style="220" customWidth="1"/>
    <col min="7" max="8" width="8.7109375" style="220" customWidth="1"/>
    <col min="9" max="9" width="13.7109375" style="221" customWidth="1"/>
    <col min="10" max="10" width="11.28515625" style="220" customWidth="1"/>
    <col min="11" max="11" width="10.28515625" style="216" customWidth="1"/>
    <col min="12" max="12" width="10.28515625" style="220" customWidth="1"/>
    <col min="13" max="13" width="10.28515625" style="221" customWidth="1"/>
    <col min="14" max="14" width="10.28515625" style="220" customWidth="1"/>
    <col min="15" max="15" width="10.28515625" style="221" customWidth="1"/>
    <col min="16" max="16384" width="8.7109375" style="212"/>
  </cols>
  <sheetData>
    <row r="1" spans="1:15" ht="26.1" customHeight="1">
      <c r="A1" s="1139" t="s">
        <v>533</v>
      </c>
      <c r="B1" s="1139"/>
      <c r="C1" s="1139"/>
      <c r="D1" s="1139"/>
      <c r="E1" s="1139"/>
      <c r="F1" s="1139"/>
      <c r="G1" s="1139"/>
      <c r="H1" s="1139"/>
      <c r="I1" s="1139"/>
      <c r="J1" s="1139"/>
      <c r="K1" s="1139"/>
      <c r="L1" s="1139"/>
      <c r="M1" s="1139"/>
      <c r="N1" s="1139"/>
      <c r="O1" s="211"/>
    </row>
    <row r="2" spans="1:15" ht="60">
      <c r="A2" s="367" t="s">
        <v>532</v>
      </c>
      <c r="B2" s="365" t="s">
        <v>459</v>
      </c>
      <c r="C2" s="365" t="s">
        <v>460</v>
      </c>
      <c r="D2" s="365" t="s">
        <v>461</v>
      </c>
      <c r="E2" s="365" t="s">
        <v>462</v>
      </c>
      <c r="F2" s="365" t="s">
        <v>463</v>
      </c>
      <c r="G2" s="365" t="s">
        <v>464</v>
      </c>
      <c r="H2" s="365" t="s">
        <v>465</v>
      </c>
      <c r="I2" s="365" t="s">
        <v>466</v>
      </c>
      <c r="J2" s="365" t="s">
        <v>467</v>
      </c>
      <c r="K2" s="366" t="s">
        <v>468</v>
      </c>
      <c r="L2" s="365" t="s">
        <v>469</v>
      </c>
      <c r="M2" s="365" t="s">
        <v>165</v>
      </c>
      <c r="N2" s="365" t="s">
        <v>470</v>
      </c>
      <c r="O2" s="213"/>
    </row>
    <row r="3" spans="1:15" ht="17.100000000000001" customHeight="1">
      <c r="A3" s="6" t="s">
        <v>471</v>
      </c>
      <c r="B3" s="214">
        <v>7148575</v>
      </c>
      <c r="C3" s="215">
        <v>25933.316729858623</v>
      </c>
      <c r="D3" s="380">
        <v>3627.7603200440121</v>
      </c>
      <c r="E3" s="7">
        <v>15467.223731318871</v>
      </c>
      <c r="F3" s="380">
        <v>2163.6792971073073</v>
      </c>
      <c r="G3" s="7">
        <v>8585.4388483677631</v>
      </c>
      <c r="H3" s="380">
        <v>1201.000038240875</v>
      </c>
      <c r="I3" s="215">
        <v>8585.4388483677631</v>
      </c>
      <c r="J3" s="380">
        <v>1201.000038240875</v>
      </c>
      <c r="K3" s="215">
        <v>0</v>
      </c>
      <c r="L3" s="380">
        <v>0</v>
      </c>
      <c r="M3" s="215">
        <v>1880.6541501719898</v>
      </c>
      <c r="N3" s="380">
        <v>263.08098469582956</v>
      </c>
      <c r="O3" s="7"/>
    </row>
    <row r="4" spans="1:15">
      <c r="A4" s="6" t="s">
        <v>472</v>
      </c>
      <c r="B4" s="214">
        <v>7253712</v>
      </c>
      <c r="C4" s="215">
        <v>30387.526469066794</v>
      </c>
      <c r="D4" s="380">
        <v>4189.2380713580569</v>
      </c>
      <c r="E4" s="7">
        <v>20483.607243645311</v>
      </c>
      <c r="F4" s="380">
        <v>2823.8793108473715</v>
      </c>
      <c r="G4" s="7">
        <v>8313.8326013164678</v>
      </c>
      <c r="H4" s="380">
        <v>1146.1487030800877</v>
      </c>
      <c r="I4" s="215">
        <v>8313.8326013164678</v>
      </c>
      <c r="J4" s="380">
        <v>1146.1487030800877</v>
      </c>
      <c r="K4" s="215">
        <v>0</v>
      </c>
      <c r="L4" s="380">
        <v>0</v>
      </c>
      <c r="M4" s="215">
        <v>1590.0866241050119</v>
      </c>
      <c r="N4" s="380">
        <v>219.21005743059717</v>
      </c>
      <c r="O4" s="7"/>
    </row>
    <row r="5" spans="1:15">
      <c r="A5" s="6" t="s">
        <v>473</v>
      </c>
      <c r="B5" s="214">
        <v>7453467</v>
      </c>
      <c r="C5" s="215">
        <v>31351.105343605421</v>
      </c>
      <c r="D5" s="380">
        <v>4206.2446031632553</v>
      </c>
      <c r="E5" s="7">
        <v>21954.694580659147</v>
      </c>
      <c r="F5" s="380">
        <v>2945.5680934334514</v>
      </c>
      <c r="G5" s="7">
        <v>7903.3819322465006</v>
      </c>
      <c r="H5" s="380">
        <v>1060.3631749153114</v>
      </c>
      <c r="I5" s="215">
        <v>7903.3819322465006</v>
      </c>
      <c r="J5" s="380">
        <v>1060.3631749153114</v>
      </c>
      <c r="K5" s="215">
        <v>0</v>
      </c>
      <c r="L5" s="380">
        <v>0</v>
      </c>
      <c r="M5" s="215">
        <v>1493.0288306997743</v>
      </c>
      <c r="N5" s="380">
        <v>200.31333481449295</v>
      </c>
      <c r="O5" s="7"/>
    </row>
    <row r="6" spans="1:15">
      <c r="A6" s="6" t="s">
        <v>474</v>
      </c>
      <c r="B6" s="214">
        <v>7805454</v>
      </c>
      <c r="C6" s="215">
        <v>36379.242554700788</v>
      </c>
      <c r="D6" s="380">
        <v>4660.7465183576496</v>
      </c>
      <c r="E6" s="7">
        <v>27230.834475742329</v>
      </c>
      <c r="F6" s="380">
        <v>3488.6932234489282</v>
      </c>
      <c r="G6" s="7">
        <v>7811.9954433309304</v>
      </c>
      <c r="H6" s="380">
        <v>1000.8380605831424</v>
      </c>
      <c r="I6" s="215">
        <v>7811.9954433309304</v>
      </c>
      <c r="J6" s="380">
        <v>1000.8380605831424</v>
      </c>
      <c r="K6" s="215">
        <v>0</v>
      </c>
      <c r="L6" s="380">
        <v>0</v>
      </c>
      <c r="M6" s="215">
        <v>1336.4126356275303</v>
      </c>
      <c r="N6" s="380">
        <v>171.2152343255793</v>
      </c>
      <c r="O6" s="7"/>
    </row>
    <row r="7" spans="1:15">
      <c r="A7" s="6" t="s">
        <v>475</v>
      </c>
      <c r="B7" s="214">
        <v>8479688</v>
      </c>
      <c r="C7" s="215">
        <v>41235.182153740592</v>
      </c>
      <c r="D7" s="380">
        <v>4862.8183199358973</v>
      </c>
      <c r="E7" s="7">
        <v>32253.582856982408</v>
      </c>
      <c r="F7" s="380">
        <v>3803.6284892772478</v>
      </c>
      <c r="G7" s="7">
        <v>7087.8950569057934</v>
      </c>
      <c r="H7" s="380">
        <v>835.86743485205977</v>
      </c>
      <c r="I7" s="215">
        <v>7087.8950569057934</v>
      </c>
      <c r="J7" s="380">
        <v>835.86743485205977</v>
      </c>
      <c r="K7" s="215">
        <v>0</v>
      </c>
      <c r="L7" s="380">
        <v>0</v>
      </c>
      <c r="M7" s="215">
        <v>1893.7042398523986</v>
      </c>
      <c r="N7" s="380">
        <v>223.32239580659083</v>
      </c>
      <c r="O7" s="7"/>
    </row>
    <row r="8" spans="1:15">
      <c r="A8" s="6" t="s">
        <v>476</v>
      </c>
      <c r="B8" s="214">
        <v>8312502</v>
      </c>
      <c r="C8" s="215">
        <v>37794.382944553246</v>
      </c>
      <c r="D8" s="380">
        <v>4546.6915911182032</v>
      </c>
      <c r="E8" s="7">
        <v>28753.33999632757</v>
      </c>
      <c r="F8" s="380">
        <v>3459.0475883587837</v>
      </c>
      <c r="G8" s="7">
        <v>7372.1254385934499</v>
      </c>
      <c r="H8" s="380">
        <v>886.87201983150794</v>
      </c>
      <c r="I8" s="215">
        <v>7372.1254385934499</v>
      </c>
      <c r="J8" s="380">
        <v>886.87201983150794</v>
      </c>
      <c r="K8" s="215">
        <v>0</v>
      </c>
      <c r="L8" s="380">
        <v>0</v>
      </c>
      <c r="M8" s="215">
        <v>1668.917509632224</v>
      </c>
      <c r="N8" s="380">
        <v>200.77198292791076</v>
      </c>
      <c r="O8" s="7"/>
    </row>
    <row r="9" spans="1:15">
      <c r="A9" s="6" t="s">
        <v>78</v>
      </c>
      <c r="B9" s="214">
        <v>8415339</v>
      </c>
      <c r="C9" s="215">
        <v>36634.245053046681</v>
      </c>
      <c r="D9" s="380">
        <v>4353.2702667173226</v>
      </c>
      <c r="E9" s="7">
        <v>26501.359221425537</v>
      </c>
      <c r="F9" s="380">
        <v>3149.1731018115297</v>
      </c>
      <c r="G9" s="7">
        <v>8570.6696053916385</v>
      </c>
      <c r="H9" s="380">
        <v>1018.458033050319</v>
      </c>
      <c r="I9" s="215">
        <v>8570.6696053916385</v>
      </c>
      <c r="J9" s="380">
        <v>1018.458033050319</v>
      </c>
      <c r="K9" s="215">
        <v>0</v>
      </c>
      <c r="L9" s="380">
        <v>0</v>
      </c>
      <c r="M9" s="215">
        <v>1562.2162262295083</v>
      </c>
      <c r="N9" s="380">
        <v>185.63913185547347</v>
      </c>
      <c r="O9" s="7"/>
    </row>
    <row r="10" spans="1:15">
      <c r="A10" s="6" t="s">
        <v>80</v>
      </c>
      <c r="B10" s="214">
        <v>8348482</v>
      </c>
      <c r="C10" s="215">
        <v>34929.81914084874</v>
      </c>
      <c r="D10" s="380">
        <v>4183.9725043245871</v>
      </c>
      <c r="E10" s="7">
        <v>23228.448704568284</v>
      </c>
      <c r="F10" s="380">
        <v>2782.3559665779098</v>
      </c>
      <c r="G10" s="7">
        <v>10085.104738076498</v>
      </c>
      <c r="H10" s="380">
        <v>1208.0165876954036</v>
      </c>
      <c r="I10" s="215">
        <v>10085.104738076498</v>
      </c>
      <c r="J10" s="380">
        <v>1208.0165876954036</v>
      </c>
      <c r="K10" s="215">
        <v>0</v>
      </c>
      <c r="L10" s="380">
        <v>0</v>
      </c>
      <c r="M10" s="215">
        <v>1616.2656982039573</v>
      </c>
      <c r="N10" s="380">
        <v>193.59995005127368</v>
      </c>
      <c r="O10" s="7"/>
    </row>
    <row r="11" spans="1:15">
      <c r="A11" s="6" t="s">
        <v>82</v>
      </c>
      <c r="B11" s="214">
        <v>8487317</v>
      </c>
      <c r="C11" s="215">
        <v>40426.70772785665</v>
      </c>
      <c r="D11" s="380">
        <v>4763.190502706173</v>
      </c>
      <c r="E11" s="7">
        <v>24904.276639081032</v>
      </c>
      <c r="F11" s="380">
        <v>2934.2932093947984</v>
      </c>
      <c r="G11" s="7">
        <v>13690.644877038278</v>
      </c>
      <c r="H11" s="380">
        <v>1613.0709948783908</v>
      </c>
      <c r="I11" s="215">
        <v>13690.644877038278</v>
      </c>
      <c r="J11" s="380">
        <v>1613.0709948783908</v>
      </c>
      <c r="K11" s="215">
        <v>0</v>
      </c>
      <c r="L11" s="380">
        <v>0</v>
      </c>
      <c r="M11" s="215">
        <v>1831.7862117373461</v>
      </c>
      <c r="N11" s="380">
        <v>215.82629843298491</v>
      </c>
      <c r="O11" s="7"/>
    </row>
    <row r="12" spans="1:15">
      <c r="A12" s="6" t="s">
        <v>83</v>
      </c>
      <c r="B12" s="214">
        <v>8819013</v>
      </c>
      <c r="C12" s="215">
        <v>41163.777064976712</v>
      </c>
      <c r="D12" s="380">
        <v>4667.6172339213826</v>
      </c>
      <c r="E12" s="7">
        <v>21414.784749629849</v>
      </c>
      <c r="F12" s="380">
        <v>2428.2518632901265</v>
      </c>
      <c r="G12" s="7">
        <v>18127.774933339617</v>
      </c>
      <c r="H12" s="380">
        <v>2055.5333043890082</v>
      </c>
      <c r="I12" s="215">
        <v>18127.774933339617</v>
      </c>
      <c r="J12" s="380">
        <v>2055.5333043890082</v>
      </c>
      <c r="K12" s="215">
        <v>0</v>
      </c>
      <c r="L12" s="380">
        <v>0</v>
      </c>
      <c r="M12" s="215">
        <v>1621.2173820072553</v>
      </c>
      <c r="N12" s="380">
        <v>183.83206624224903</v>
      </c>
      <c r="O12" s="7"/>
    </row>
    <row r="13" spans="1:15">
      <c r="A13" s="6" t="s">
        <v>85</v>
      </c>
      <c r="B13" s="214">
        <v>9014521</v>
      </c>
      <c r="C13" s="215">
        <v>38766.160947565193</v>
      </c>
      <c r="D13" s="380">
        <v>4300.4127393530052</v>
      </c>
      <c r="E13" s="7">
        <v>18902.526597796736</v>
      </c>
      <c r="F13" s="380">
        <v>2096.8975054577759</v>
      </c>
      <c r="G13" s="7">
        <v>18404.541432585047</v>
      </c>
      <c r="H13" s="380">
        <v>2041.6549512264767</v>
      </c>
      <c r="I13" s="215">
        <v>18404.541432585047</v>
      </c>
      <c r="J13" s="380">
        <v>2041.6549512264767</v>
      </c>
      <c r="K13" s="215">
        <v>0</v>
      </c>
      <c r="L13" s="380">
        <v>0</v>
      </c>
      <c r="M13" s="215">
        <v>1459.0929171834061</v>
      </c>
      <c r="N13" s="380">
        <v>161.86028266875257</v>
      </c>
      <c r="O13" s="7"/>
    </row>
    <row r="14" spans="1:15">
      <c r="A14" s="6" t="s">
        <v>87</v>
      </c>
      <c r="B14" s="214">
        <v>9091648</v>
      </c>
      <c r="C14" s="215">
        <v>36245.39566619062</v>
      </c>
      <c r="D14" s="380">
        <v>3986.6694867850824</v>
      </c>
      <c r="E14" s="7">
        <v>18892.014699016338</v>
      </c>
      <c r="F14" s="380">
        <v>2077.9527208946429</v>
      </c>
      <c r="G14" s="7">
        <v>16038.039087584535</v>
      </c>
      <c r="H14" s="380">
        <v>1764.0409183884524</v>
      </c>
      <c r="I14" s="215">
        <v>16038.039087584535</v>
      </c>
      <c r="J14" s="380">
        <v>1764.0409183884524</v>
      </c>
      <c r="K14" s="215">
        <v>0</v>
      </c>
      <c r="L14" s="380">
        <v>0</v>
      </c>
      <c r="M14" s="215">
        <v>1315.3418795897437</v>
      </c>
      <c r="N14" s="380">
        <v>144.67584750198682</v>
      </c>
      <c r="O14" s="7"/>
    </row>
    <row r="15" spans="1:15">
      <c r="A15" s="6" t="s">
        <v>88</v>
      </c>
      <c r="B15" s="214">
        <v>9166398</v>
      </c>
      <c r="C15" s="215">
        <v>38098.645930787272</v>
      </c>
      <c r="D15" s="380">
        <v>4156.3377382028657</v>
      </c>
      <c r="E15" s="7">
        <v>19065.863979330479</v>
      </c>
      <c r="F15" s="380">
        <v>2079.9733962381383</v>
      </c>
      <c r="G15" s="7">
        <v>17601.695366892232</v>
      </c>
      <c r="H15" s="380">
        <v>1920.2412296402831</v>
      </c>
      <c r="I15" s="215">
        <v>17601.695366892232</v>
      </c>
      <c r="J15" s="380">
        <v>1920.2412296402831</v>
      </c>
      <c r="K15" s="215">
        <v>0</v>
      </c>
      <c r="L15" s="380">
        <v>0</v>
      </c>
      <c r="M15" s="215">
        <v>1431.0865845645644</v>
      </c>
      <c r="N15" s="380">
        <v>156.12311232444461</v>
      </c>
      <c r="O15" s="7"/>
    </row>
    <row r="16" spans="1:15">
      <c r="A16" s="6" t="s">
        <v>89</v>
      </c>
      <c r="B16" s="214">
        <v>8951695</v>
      </c>
      <c r="C16" s="215">
        <v>39906.647459387212</v>
      </c>
      <c r="D16" s="380">
        <v>4457.9990112919641</v>
      </c>
      <c r="E16" s="7">
        <v>19753.828298070632</v>
      </c>
      <c r="F16" s="380">
        <v>2206.7137338873399</v>
      </c>
      <c r="G16" s="7">
        <v>18851.394757704671</v>
      </c>
      <c r="H16" s="380">
        <v>2105.9022629462543</v>
      </c>
      <c r="I16" s="215">
        <v>18851.394757704671</v>
      </c>
      <c r="J16" s="380">
        <v>2105.9022629462543</v>
      </c>
      <c r="K16" s="215">
        <v>0</v>
      </c>
      <c r="L16" s="380">
        <v>0</v>
      </c>
      <c r="M16" s="215">
        <v>1301.4244036119119</v>
      </c>
      <c r="N16" s="380">
        <v>145.38301445836925</v>
      </c>
      <c r="O16" s="7"/>
    </row>
    <row r="17" spans="1:15">
      <c r="A17" s="6" t="s">
        <v>91</v>
      </c>
      <c r="B17" s="214">
        <v>8943433</v>
      </c>
      <c r="C17" s="215">
        <v>41257.517965242318</v>
      </c>
      <c r="D17" s="380">
        <v>4613.1634200471244</v>
      </c>
      <c r="E17" s="7">
        <v>21288.716802532243</v>
      </c>
      <c r="F17" s="380">
        <v>2380.3741586180881</v>
      </c>
      <c r="G17" s="7">
        <v>18628.15728873976</v>
      </c>
      <c r="H17" s="380">
        <v>2082.8866598251211</v>
      </c>
      <c r="I17" s="215">
        <v>18628.15728873976</v>
      </c>
      <c r="J17" s="380">
        <v>2082.8866598251211</v>
      </c>
      <c r="K17" s="215">
        <v>0</v>
      </c>
      <c r="L17" s="380">
        <v>0</v>
      </c>
      <c r="M17" s="215">
        <v>1340.6438739703156</v>
      </c>
      <c r="N17" s="380">
        <v>149.90260160391603</v>
      </c>
      <c r="O17" s="7"/>
    </row>
    <row r="18" spans="1:15">
      <c r="A18" s="6" t="s">
        <v>93</v>
      </c>
      <c r="B18" s="368">
        <v>8895705.333333334</v>
      </c>
      <c r="C18" s="215">
        <v>41553.967230278489</v>
      </c>
      <c r="D18" s="380">
        <v>4671.2391736460195</v>
      </c>
      <c r="E18" s="7">
        <v>21796.05946377599</v>
      </c>
      <c r="F18" s="380">
        <v>2450.1777708512213</v>
      </c>
      <c r="G18" s="7">
        <v>18497.188330867801</v>
      </c>
      <c r="H18" s="380">
        <v>2079.3391459985187</v>
      </c>
      <c r="I18" s="215">
        <v>18497.188330867801</v>
      </c>
      <c r="J18" s="380">
        <v>2079.3391459985187</v>
      </c>
      <c r="K18" s="215">
        <v>0</v>
      </c>
      <c r="L18" s="380">
        <v>0</v>
      </c>
      <c r="M18" s="215">
        <v>1260.7194356347031</v>
      </c>
      <c r="N18" s="380">
        <v>141.72225679627988</v>
      </c>
      <c r="O18" s="7"/>
    </row>
    <row r="19" spans="1:15">
      <c r="A19" s="6" t="s">
        <v>84</v>
      </c>
      <c r="B19" s="214">
        <v>9072473.333333334</v>
      </c>
      <c r="C19" s="215">
        <v>43730.074215458764</v>
      </c>
      <c r="D19" s="380">
        <v>4820.0829706260283</v>
      </c>
      <c r="E19" s="7">
        <v>22743.861126078886</v>
      </c>
      <c r="F19" s="380">
        <v>2506.9085673159561</v>
      </c>
      <c r="G19" s="7">
        <v>19715.085423193585</v>
      </c>
      <c r="H19" s="380">
        <v>2173.0662299946412</v>
      </c>
      <c r="I19" s="215">
        <v>19715.085423193585</v>
      </c>
      <c r="J19" s="380">
        <v>2173.0662299946412</v>
      </c>
      <c r="K19" s="215">
        <v>0</v>
      </c>
      <c r="L19" s="380">
        <v>0</v>
      </c>
      <c r="M19" s="215">
        <v>1271.1276661862917</v>
      </c>
      <c r="N19" s="380">
        <v>140.10817331543089</v>
      </c>
      <c r="O19" s="7"/>
    </row>
    <row r="20" spans="1:15">
      <c r="A20" s="6" t="s">
        <v>95</v>
      </c>
      <c r="B20" s="214">
        <v>9301061.333333334</v>
      </c>
      <c r="C20" s="215">
        <v>46269.865954964545</v>
      </c>
      <c r="D20" s="380">
        <v>4974.6866832435189</v>
      </c>
      <c r="E20" s="7">
        <v>25235.852499546567</v>
      </c>
      <c r="F20" s="380">
        <v>2713.2228887799934</v>
      </c>
      <c r="G20" s="7">
        <v>19818.866831552994</v>
      </c>
      <c r="H20" s="380">
        <v>2130.8177767332568</v>
      </c>
      <c r="I20" s="215">
        <v>19818.866831552994</v>
      </c>
      <c r="J20" s="380">
        <v>2130.8177767332568</v>
      </c>
      <c r="K20" s="215">
        <v>0</v>
      </c>
      <c r="L20" s="380">
        <v>0</v>
      </c>
      <c r="M20" s="215">
        <v>1215.1466238649789</v>
      </c>
      <c r="N20" s="380">
        <v>130.6460177302682</v>
      </c>
      <c r="O20" s="7"/>
    </row>
    <row r="21" spans="1:15">
      <c r="A21" s="6" t="s">
        <v>96</v>
      </c>
      <c r="B21" s="214">
        <v>9546413</v>
      </c>
      <c r="C21" s="215">
        <v>48334.650964394299</v>
      </c>
      <c r="D21" s="380">
        <v>5063.1217153913522</v>
      </c>
      <c r="E21" s="7">
        <v>27608.186118823734</v>
      </c>
      <c r="F21" s="380">
        <v>2891.9957809099328</v>
      </c>
      <c r="G21" s="7">
        <v>19528.121279316543</v>
      </c>
      <c r="H21" s="380">
        <v>2045.5977841432739</v>
      </c>
      <c r="I21" s="215">
        <v>19528.121279316543</v>
      </c>
      <c r="J21" s="380">
        <v>2045.5977841432739</v>
      </c>
      <c r="K21" s="215">
        <v>0</v>
      </c>
      <c r="L21" s="380">
        <v>0</v>
      </c>
      <c r="M21" s="215">
        <v>1198.3435662540192</v>
      </c>
      <c r="N21" s="380">
        <v>125.52815033814473</v>
      </c>
      <c r="O21" s="7"/>
    </row>
    <row r="22" spans="1:15">
      <c r="A22" s="6" t="s">
        <v>97</v>
      </c>
      <c r="B22" s="214">
        <v>9807399.666666666</v>
      </c>
      <c r="C22" s="215">
        <v>51179.289488060989</v>
      </c>
      <c r="D22" s="380">
        <v>5218.4362040438573</v>
      </c>
      <c r="E22" s="7">
        <v>30430.109240918755</v>
      </c>
      <c r="F22" s="380">
        <v>3102.7703851352603</v>
      </c>
      <c r="G22" s="7">
        <v>19620.988980163707</v>
      </c>
      <c r="H22" s="380">
        <v>2000.6311200767532</v>
      </c>
      <c r="I22" s="215">
        <v>19620.988980163707</v>
      </c>
      <c r="J22" s="380">
        <v>2000.6311200767532</v>
      </c>
      <c r="K22" s="215">
        <v>0</v>
      </c>
      <c r="L22" s="380">
        <v>0</v>
      </c>
      <c r="M22" s="215">
        <v>1128.1912669785274</v>
      </c>
      <c r="N22" s="380">
        <v>115.03469883184404</v>
      </c>
      <c r="O22" s="7"/>
    </row>
    <row r="23" spans="1:15">
      <c r="A23" s="6" t="s">
        <v>98</v>
      </c>
      <c r="B23" s="214">
        <v>10173256.333333334</v>
      </c>
      <c r="C23" s="215">
        <v>55107.380150025456</v>
      </c>
      <c r="D23" s="380">
        <v>5416.8870167423738</v>
      </c>
      <c r="E23" s="7">
        <v>33670.443458330723</v>
      </c>
      <c r="F23" s="380">
        <v>3309.7016682856338</v>
      </c>
      <c r="G23" s="7">
        <v>20368.470963251264</v>
      </c>
      <c r="H23" s="380">
        <v>2002.1584334322381</v>
      </c>
      <c r="I23" s="215">
        <v>20368.470963251264</v>
      </c>
      <c r="J23" s="380">
        <v>2002.1584334322381</v>
      </c>
      <c r="K23" s="215">
        <v>0</v>
      </c>
      <c r="L23" s="380">
        <v>0</v>
      </c>
      <c r="M23" s="215">
        <v>1068.4657284434657</v>
      </c>
      <c r="N23" s="380">
        <v>105.02691502450091</v>
      </c>
      <c r="O23" s="7"/>
    </row>
    <row r="24" spans="1:15">
      <c r="A24" s="6" t="s">
        <v>99</v>
      </c>
      <c r="B24" s="214">
        <v>10259869.333333334</v>
      </c>
      <c r="C24" s="215">
        <v>57802.700961834358</v>
      </c>
      <c r="D24" s="380">
        <v>5633.8632670534034</v>
      </c>
      <c r="E24" s="7">
        <v>36094.805520941351</v>
      </c>
      <c r="F24" s="380">
        <v>3518.0570383750191</v>
      </c>
      <c r="G24" s="7">
        <v>20636.765914615429</v>
      </c>
      <c r="H24" s="380">
        <v>2011.4063097829669</v>
      </c>
      <c r="I24" s="215">
        <v>20636.765914615429</v>
      </c>
      <c r="J24" s="380">
        <v>2011.4063097829669</v>
      </c>
      <c r="K24" s="215">
        <v>0</v>
      </c>
      <c r="L24" s="380">
        <v>0</v>
      </c>
      <c r="M24" s="215">
        <v>1071.12952627758</v>
      </c>
      <c r="N24" s="380">
        <v>104.39991889541737</v>
      </c>
      <c r="O24" s="7"/>
    </row>
    <row r="25" spans="1:15">
      <c r="A25" s="6" t="s">
        <v>100</v>
      </c>
      <c r="B25" s="214">
        <v>10174765.333333334</v>
      </c>
      <c r="C25" s="215">
        <v>65259.389415286067</v>
      </c>
      <c r="D25" s="380">
        <v>6413.8471283943181</v>
      </c>
      <c r="E25" s="7">
        <v>36485.197369342488</v>
      </c>
      <c r="F25" s="380">
        <v>3585.851483946672</v>
      </c>
      <c r="G25" s="7">
        <v>27729.094831843846</v>
      </c>
      <c r="H25" s="380">
        <v>2725.2810186197753</v>
      </c>
      <c r="I25" s="215">
        <v>27729.094831843846</v>
      </c>
      <c r="J25" s="380">
        <v>2725.2810186197753</v>
      </c>
      <c r="K25" s="215">
        <v>0</v>
      </c>
      <c r="L25" s="380">
        <v>0</v>
      </c>
      <c r="M25" s="215">
        <v>1045.097214099723</v>
      </c>
      <c r="N25" s="380">
        <v>102.71462582787065</v>
      </c>
      <c r="O25" s="7"/>
    </row>
    <row r="26" spans="1:15">
      <c r="A26" s="6" t="s">
        <v>101</v>
      </c>
      <c r="B26" s="214">
        <v>10173999.333333334</v>
      </c>
      <c r="C26" s="215">
        <v>75200.537663102412</v>
      </c>
      <c r="D26" s="380">
        <v>7391.443148292823</v>
      </c>
      <c r="E26" s="7">
        <v>37211.2085208762</v>
      </c>
      <c r="F26" s="380">
        <v>3657.4809277763725</v>
      </c>
      <c r="G26" s="7">
        <v>36973.587655824602</v>
      </c>
      <c r="H26" s="380">
        <v>3634.1252288750493</v>
      </c>
      <c r="I26" s="215">
        <v>36973.587655824602</v>
      </c>
      <c r="J26" s="380">
        <v>3634.1252288750493</v>
      </c>
      <c r="K26" s="215">
        <v>0</v>
      </c>
      <c r="L26" s="380">
        <v>0</v>
      </c>
      <c r="M26" s="215">
        <v>1015.7414864016173</v>
      </c>
      <c r="N26" s="380">
        <v>99.836991641400786</v>
      </c>
      <c r="O26" s="7"/>
    </row>
    <row r="27" spans="1:15">
      <c r="A27" s="6" t="s">
        <v>102</v>
      </c>
      <c r="B27" s="214">
        <v>10159983.333333334</v>
      </c>
      <c r="C27" s="215">
        <v>79978.080724669882</v>
      </c>
      <c r="D27" s="380">
        <v>7871.8712522169362</v>
      </c>
      <c r="E27" s="7">
        <v>37454.288921784093</v>
      </c>
      <c r="F27" s="380">
        <v>3686.4518073471995</v>
      </c>
      <c r="G27" s="7">
        <v>41536.75044472186</v>
      </c>
      <c r="H27" s="380">
        <v>4088.2695455263406</v>
      </c>
      <c r="I27" s="215">
        <v>43671.605395541534</v>
      </c>
      <c r="J27" s="380">
        <v>4298.3934089991817</v>
      </c>
      <c r="K27" s="215">
        <v>0</v>
      </c>
      <c r="L27" s="380">
        <v>0</v>
      </c>
      <c r="M27" s="215">
        <v>987.04135816393443</v>
      </c>
      <c r="N27" s="380">
        <v>97.149899343397976</v>
      </c>
      <c r="O27" s="7"/>
    </row>
    <row r="28" spans="1:15">
      <c r="A28" s="6" t="s">
        <v>103</v>
      </c>
      <c r="B28" s="214">
        <v>10324466</v>
      </c>
      <c r="C28" s="215">
        <v>84790.571904656303</v>
      </c>
      <c r="D28" s="380">
        <v>8212.586675635941</v>
      </c>
      <c r="E28" s="7">
        <v>39388.621206247364</v>
      </c>
      <c r="F28" s="380">
        <v>3815.075879590031</v>
      </c>
      <c r="G28" s="7">
        <v>44443.133291287937</v>
      </c>
      <c r="H28" s="380">
        <v>4304.6423215774967</v>
      </c>
      <c r="I28" s="215">
        <v>47343.14577536437</v>
      </c>
      <c r="J28" s="380">
        <v>4585.5297286430477</v>
      </c>
      <c r="K28" s="215">
        <v>0</v>
      </c>
      <c r="L28" s="380">
        <v>0</v>
      </c>
      <c r="M28" s="215">
        <v>958.81740712101907</v>
      </c>
      <c r="N28" s="380">
        <v>92.86847446841503</v>
      </c>
      <c r="O28" s="7"/>
    </row>
    <row r="29" spans="1:15">
      <c r="A29" s="6" t="s">
        <v>86</v>
      </c>
      <c r="B29" s="214">
        <v>10459479</v>
      </c>
      <c r="C29" s="215">
        <v>91919.482401581146</v>
      </c>
      <c r="D29" s="380">
        <v>8788.1511499359713</v>
      </c>
      <c r="E29" s="7">
        <v>42453.000157531991</v>
      </c>
      <c r="F29" s="380">
        <v>4058.80638581826</v>
      </c>
      <c r="G29" s="7">
        <v>45804.040016834195</v>
      </c>
      <c r="H29" s="380">
        <v>4379.1894430720877</v>
      </c>
      <c r="I29" s="215">
        <v>49327.128241133258</v>
      </c>
      <c r="J29" s="381">
        <v>4716.0215380836134</v>
      </c>
      <c r="K29" s="215">
        <v>2420</v>
      </c>
      <c r="L29" s="380">
        <v>231.36907679627254</v>
      </c>
      <c r="M29" s="215">
        <v>1242.4422272149534</v>
      </c>
      <c r="N29" s="380">
        <v>118.7862442493506</v>
      </c>
      <c r="O29" s="7"/>
    </row>
    <row r="30" spans="1:15">
      <c r="A30" s="6" t="s">
        <v>104</v>
      </c>
      <c r="B30" s="214">
        <v>10556893</v>
      </c>
      <c r="C30" s="215">
        <v>100476.70667792336</v>
      </c>
      <c r="D30" s="380">
        <v>9517.6399607273997</v>
      </c>
      <c r="E30" s="7">
        <v>46693.787164934532</v>
      </c>
      <c r="F30" s="380">
        <v>4423.0615167677206</v>
      </c>
      <c r="G30" s="7">
        <v>46851.062394434892</v>
      </c>
      <c r="H30" s="380">
        <v>4437.9593877133066</v>
      </c>
      <c r="I30" s="215">
        <v>51200.813619925088</v>
      </c>
      <c r="J30" s="380">
        <v>4849.988876454946</v>
      </c>
      <c r="K30" s="215">
        <v>5710</v>
      </c>
      <c r="L30" s="380">
        <v>540.87883622577215</v>
      </c>
      <c r="M30" s="215">
        <v>1221.8571185539217</v>
      </c>
      <c r="N30" s="380">
        <v>115.74022002059903</v>
      </c>
      <c r="O30" s="7"/>
    </row>
    <row r="31" spans="1:15">
      <c r="A31" s="6" t="s">
        <v>105</v>
      </c>
      <c r="B31" s="214">
        <v>10818667</v>
      </c>
      <c r="C31" s="215">
        <v>105500.99112224286</v>
      </c>
      <c r="D31" s="380">
        <v>9751.7551027536811</v>
      </c>
      <c r="E31" s="7">
        <v>49593.58631030895</v>
      </c>
      <c r="F31" s="380">
        <v>4584.0754974997335</v>
      </c>
      <c r="G31" s="7">
        <v>48079.06669620506</v>
      </c>
      <c r="H31" s="380">
        <v>4444.0841645468026</v>
      </c>
      <c r="I31" s="215">
        <v>54775.07245505329</v>
      </c>
      <c r="J31" s="380">
        <v>5063.0149218062897</v>
      </c>
      <c r="K31" s="215">
        <v>6580</v>
      </c>
      <c r="L31" s="380">
        <v>608.20801675474434</v>
      </c>
      <c r="M31" s="215">
        <v>1248.3381157288545</v>
      </c>
      <c r="N31" s="380">
        <v>115.38742395240138</v>
      </c>
      <c r="O31" s="7"/>
    </row>
    <row r="32" spans="1:15">
      <c r="A32" s="6" t="s">
        <v>106</v>
      </c>
      <c r="B32" s="214">
        <v>11110474</v>
      </c>
      <c r="C32" s="215">
        <v>108463.2461767199</v>
      </c>
      <c r="D32" s="380">
        <v>9762.2519234300798</v>
      </c>
      <c r="E32" s="7">
        <v>51989.452337213857</v>
      </c>
      <c r="F32" s="380">
        <v>4679.319022501998</v>
      </c>
      <c r="G32" s="7">
        <v>48625.870548580118</v>
      </c>
      <c r="H32" s="380">
        <v>4376.5793024294117</v>
      </c>
      <c r="I32" s="215">
        <v>55836.291497654194</v>
      </c>
      <c r="J32" s="380">
        <v>5025.5544000781783</v>
      </c>
      <c r="K32" s="215">
        <v>6530</v>
      </c>
      <c r="L32" s="380">
        <v>587.73370065039535</v>
      </c>
      <c r="M32" s="215">
        <v>1317.9232909259258</v>
      </c>
      <c r="N32" s="380">
        <v>118.61989784827594</v>
      </c>
      <c r="O32" s="7"/>
    </row>
    <row r="33" spans="1:15">
      <c r="A33" s="6" t="s">
        <v>107</v>
      </c>
      <c r="B33" s="214">
        <v>11607663</v>
      </c>
      <c r="C33" s="215">
        <v>116320.87823034228</v>
      </c>
      <c r="D33" s="380">
        <v>10021.041981520508</v>
      </c>
      <c r="E33" s="7">
        <v>56283.952679820221</v>
      </c>
      <c r="F33" s="380">
        <v>4848.8617114246181</v>
      </c>
      <c r="G33" s="7">
        <v>51623.706749710786</v>
      </c>
      <c r="H33" s="380">
        <v>4447.3815917735365</v>
      </c>
      <c r="I33" s="215">
        <v>60201.55982013332</v>
      </c>
      <c r="J33" s="380">
        <v>5186.363510047915</v>
      </c>
      <c r="K33" s="215">
        <v>7030</v>
      </c>
      <c r="L33" s="380">
        <v>605.63439858651998</v>
      </c>
      <c r="M33" s="215">
        <v>1383.2188008112676</v>
      </c>
      <c r="N33" s="380">
        <v>119.16427973583207</v>
      </c>
      <c r="O33" s="7"/>
    </row>
    <row r="34" spans="1:15">
      <c r="A34" s="6" t="s">
        <v>48</v>
      </c>
      <c r="B34" s="214">
        <v>12168161</v>
      </c>
      <c r="C34" s="215">
        <v>128544.47099526388</v>
      </c>
      <c r="D34" s="380">
        <v>10564.001494988757</v>
      </c>
      <c r="E34" s="7">
        <v>60976.249979601285</v>
      </c>
      <c r="F34" s="380">
        <v>5011.1310969341457</v>
      </c>
      <c r="G34" s="7">
        <v>58241.284886978538</v>
      </c>
      <c r="H34" s="380">
        <v>4786.3670514368223</v>
      </c>
      <c r="I34" s="215">
        <v>69468.005375595967</v>
      </c>
      <c r="J34" s="380">
        <v>5708.9978818981735</v>
      </c>
      <c r="K34" s="215">
        <v>7960</v>
      </c>
      <c r="L34" s="380">
        <v>654.16622939160652</v>
      </c>
      <c r="M34" s="215">
        <v>1366.9361286840647</v>
      </c>
      <c r="N34" s="380">
        <v>112.33711722618271</v>
      </c>
      <c r="O34" s="7"/>
    </row>
    <row r="35" spans="1:15">
      <c r="A35" s="6" t="s">
        <v>108</v>
      </c>
      <c r="B35" s="214">
        <v>12521262</v>
      </c>
      <c r="C35" s="215">
        <v>141863.4661582702</v>
      </c>
      <c r="D35" s="380">
        <v>11329.805746279424</v>
      </c>
      <c r="E35" s="7">
        <v>65920.686441678059</v>
      </c>
      <c r="F35" s="380">
        <v>5264.6998714409192</v>
      </c>
      <c r="G35" s="7">
        <v>65901.351525401289</v>
      </c>
      <c r="H35" s="380">
        <v>5263.155704704629</v>
      </c>
      <c r="I35" s="215">
        <v>80303.65995389504</v>
      </c>
      <c r="J35" s="380">
        <v>6413.3838868554176</v>
      </c>
      <c r="K35" s="215">
        <v>8710</v>
      </c>
      <c r="L35" s="380">
        <v>695.61678367563911</v>
      </c>
      <c r="M35" s="215">
        <v>1331.4281911908645</v>
      </c>
      <c r="N35" s="380">
        <v>106.33338645823916</v>
      </c>
      <c r="O35" s="7"/>
    </row>
    <row r="36" spans="1:15">
      <c r="A36" s="6" t="s">
        <v>109</v>
      </c>
      <c r="B36" s="214">
        <v>12830766</v>
      </c>
      <c r="C36" s="215">
        <v>149767.71201814621</v>
      </c>
      <c r="D36" s="380">
        <v>11672.546441743712</v>
      </c>
      <c r="E36" s="7">
        <v>68846.065940428613</v>
      </c>
      <c r="F36" s="380">
        <v>5365.7019339631488</v>
      </c>
      <c r="G36" s="7">
        <v>70677.138651075555</v>
      </c>
      <c r="H36" s="380">
        <v>5508.4114737246055</v>
      </c>
      <c r="I36" s="215">
        <v>88835.762199122022</v>
      </c>
      <c r="J36" s="380">
        <v>6923.6522744723134</v>
      </c>
      <c r="K36" s="215">
        <v>8960</v>
      </c>
      <c r="L36" s="380">
        <v>698.32151876201317</v>
      </c>
      <c r="M36" s="215">
        <v>1284.5074266420274</v>
      </c>
      <c r="N36" s="380">
        <v>100.11151529394483</v>
      </c>
      <c r="O36" s="7"/>
    </row>
    <row r="37" spans="1:15">
      <c r="A37" s="6" t="s">
        <v>110</v>
      </c>
      <c r="B37" s="214">
        <v>13027167</v>
      </c>
      <c r="C37" s="215">
        <v>153402.7372316588</v>
      </c>
      <c r="D37" s="380">
        <v>11775.602264994286</v>
      </c>
      <c r="E37" s="7">
        <v>70689.359080703114</v>
      </c>
      <c r="F37" s="380">
        <v>5426.3032845670214</v>
      </c>
      <c r="G37" s="7">
        <v>72440.73657550021</v>
      </c>
      <c r="H37" s="380">
        <v>5560.7436809169803</v>
      </c>
      <c r="I37" s="215">
        <v>93850.116002316994</v>
      </c>
      <c r="J37" s="380">
        <v>7204.1846091569259</v>
      </c>
      <c r="K37" s="215">
        <v>9040</v>
      </c>
      <c r="L37" s="380">
        <v>693.9344525175735</v>
      </c>
      <c r="M37" s="215">
        <v>1232.6415754554757</v>
      </c>
      <c r="N37" s="380">
        <v>94.620846992709602</v>
      </c>
      <c r="O37" s="7"/>
    </row>
    <row r="38" spans="1:15">
      <c r="A38" s="6" t="s">
        <v>111</v>
      </c>
      <c r="B38" s="214">
        <v>13224503</v>
      </c>
      <c r="C38" s="215">
        <v>157254.41781371576</v>
      </c>
      <c r="D38" s="380">
        <v>11891.140091519186</v>
      </c>
      <c r="E38" s="7">
        <v>73463.948720170782</v>
      </c>
      <c r="F38" s="380">
        <v>5555.1387239407622</v>
      </c>
      <c r="G38" s="7">
        <v>73618.888414036395</v>
      </c>
      <c r="H38" s="380">
        <v>5566.854831068993</v>
      </c>
      <c r="I38" s="215">
        <v>97953.142861210843</v>
      </c>
      <c r="J38" s="380">
        <v>7406.9432220788067</v>
      </c>
      <c r="K38" s="215">
        <v>9000</v>
      </c>
      <c r="L38" s="380">
        <v>680.55487605091855</v>
      </c>
      <c r="M38" s="215">
        <v>1171.5806795085996</v>
      </c>
      <c r="N38" s="380">
        <v>88.591660458513985</v>
      </c>
      <c r="O38" s="7"/>
    </row>
    <row r="39" spans="1:15">
      <c r="A39" s="6" t="s">
        <v>49</v>
      </c>
      <c r="B39" s="214">
        <v>13595962</v>
      </c>
      <c r="C39" s="215">
        <v>169581.15513248532</v>
      </c>
      <c r="D39" s="380">
        <v>12472.905935783383</v>
      </c>
      <c r="E39" s="7">
        <v>78707.680247403798</v>
      </c>
      <c r="F39" s="380">
        <v>5789.0482664929332</v>
      </c>
      <c r="G39" s="7">
        <v>80668.999065111188</v>
      </c>
      <c r="H39" s="380">
        <v>5933.3057171762612</v>
      </c>
      <c r="I39" s="215">
        <v>106933.96961225735</v>
      </c>
      <c r="J39" s="381">
        <v>7865.127132030625</v>
      </c>
      <c r="K39" s="215">
        <v>9060</v>
      </c>
      <c r="L39" s="380">
        <v>666.37432496501538</v>
      </c>
      <c r="M39" s="215">
        <v>1144.4758199703313</v>
      </c>
      <c r="N39" s="380">
        <v>84.177627149173503</v>
      </c>
      <c r="O39" s="7"/>
    </row>
    <row r="40" spans="1:15">
      <c r="A40" s="6" t="s">
        <v>112</v>
      </c>
      <c r="B40" s="214">
        <v>14199392</v>
      </c>
      <c r="C40" s="215">
        <v>195348.92816441285</v>
      </c>
      <c r="D40" s="380">
        <v>13757.55582805326</v>
      </c>
      <c r="E40" s="7">
        <v>84313.285716330662</v>
      </c>
      <c r="F40" s="380">
        <v>5937.8095707429347</v>
      </c>
      <c r="G40" s="7">
        <v>96181.77076133345</v>
      </c>
      <c r="H40" s="380">
        <v>6773.654165004632</v>
      </c>
      <c r="I40" s="215">
        <v>109057.39595454688</v>
      </c>
      <c r="J40" s="380">
        <v>7680.4271587506619</v>
      </c>
      <c r="K40" s="215">
        <v>13770</v>
      </c>
      <c r="L40" s="380">
        <v>969.75983197027028</v>
      </c>
      <c r="M40" s="215">
        <v>1083.8716867487408</v>
      </c>
      <c r="N40" s="380">
        <v>76.332260335424266</v>
      </c>
      <c r="O40" s="7"/>
    </row>
    <row r="41" spans="1:15">
      <c r="A41" s="6" t="s">
        <v>113</v>
      </c>
      <c r="B41" s="214">
        <v>15291112</v>
      </c>
      <c r="C41" s="215">
        <v>245013.82428486814</v>
      </c>
      <c r="D41" s="380">
        <v>16023.283609777243</v>
      </c>
      <c r="E41" s="7">
        <v>108821.39247361891</v>
      </c>
      <c r="F41" s="380">
        <v>7116.643477179352</v>
      </c>
      <c r="G41" s="7">
        <v>113717.08521538482</v>
      </c>
      <c r="H41" s="380">
        <v>7436.8093841301288</v>
      </c>
      <c r="I41" s="215">
        <v>122924.22425815686</v>
      </c>
      <c r="J41" s="380">
        <v>8038.9329604123532</v>
      </c>
      <c r="K41" s="215">
        <v>21370</v>
      </c>
      <c r="L41" s="380">
        <v>1397.5438803927407</v>
      </c>
      <c r="M41" s="215">
        <v>1105.346595864426</v>
      </c>
      <c r="N41" s="380">
        <v>72.286868075024643</v>
      </c>
      <c r="O41" s="7"/>
    </row>
    <row r="42" spans="1:15">
      <c r="A42" s="6" t="s">
        <v>114</v>
      </c>
      <c r="B42" s="214">
        <v>15726881</v>
      </c>
      <c r="C42" s="215">
        <v>265908.97980713093</v>
      </c>
      <c r="D42" s="380">
        <v>16907.928521054549</v>
      </c>
      <c r="E42" s="7">
        <v>121451.77864162975</v>
      </c>
      <c r="F42" s="380">
        <v>7722.5597778497686</v>
      </c>
      <c r="G42" s="7">
        <v>119243.28751729077</v>
      </c>
      <c r="H42" s="380">
        <v>7582.1319889996475</v>
      </c>
      <c r="I42" s="215">
        <v>127776.68078643773</v>
      </c>
      <c r="J42" s="381">
        <v>8124.7312029917266</v>
      </c>
      <c r="K42" s="215">
        <v>24120</v>
      </c>
      <c r="L42" s="380">
        <v>1533.6798186493559</v>
      </c>
      <c r="M42" s="215">
        <v>1093.9136482104113</v>
      </c>
      <c r="N42" s="380">
        <v>69.55693555577939</v>
      </c>
      <c r="O42" s="7"/>
    </row>
    <row r="43" spans="1:15" ht="11.25" customHeight="1">
      <c r="A43" s="6" t="s">
        <v>115</v>
      </c>
      <c r="B43" s="214">
        <v>15665677</v>
      </c>
      <c r="C43" s="215">
        <v>257538.69143932837</v>
      </c>
      <c r="D43" s="380">
        <v>16439.678377086952</v>
      </c>
      <c r="E43" s="7">
        <v>118661.3868227427</v>
      </c>
      <c r="F43" s="380">
        <v>7574.609563489832</v>
      </c>
      <c r="G43" s="7">
        <v>115973.67772426885</v>
      </c>
      <c r="H43" s="380">
        <v>7403.042825679915</v>
      </c>
      <c r="I43" s="215">
        <v>124804.18515603735</v>
      </c>
      <c r="J43" s="380">
        <v>7966.7278443208907</v>
      </c>
      <c r="K43" s="215">
        <v>21850</v>
      </c>
      <c r="L43" s="380">
        <v>1394.7689589157239</v>
      </c>
      <c r="M43" s="215">
        <v>1053.6268923168172</v>
      </c>
      <c r="N43" s="380">
        <v>67.257029001479935</v>
      </c>
      <c r="O43" s="7"/>
    </row>
    <row r="44" spans="1:15">
      <c r="A44" s="6" t="s">
        <v>50</v>
      </c>
      <c r="B44" s="214">
        <v>15372284</v>
      </c>
      <c r="C44" s="215">
        <v>251997.65185436024</v>
      </c>
      <c r="D44" s="380">
        <v>16392.987005337673</v>
      </c>
      <c r="E44" s="7">
        <v>121524.41881087824</v>
      </c>
      <c r="F44" s="380">
        <v>7905.4237360484776</v>
      </c>
      <c r="G44" s="7">
        <v>109761.91880285768</v>
      </c>
      <c r="H44" s="380">
        <v>7140.2479165007417</v>
      </c>
      <c r="I44" s="215">
        <v>119538.22956129053</v>
      </c>
      <c r="J44" s="380">
        <v>7776.2178711563311</v>
      </c>
      <c r="K44" s="215">
        <v>19680</v>
      </c>
      <c r="L44" s="380">
        <v>1280.226152470251</v>
      </c>
      <c r="M44" s="215">
        <v>1031.3142406243453</v>
      </c>
      <c r="N44" s="380">
        <v>67.089200318205499</v>
      </c>
      <c r="O44" s="7"/>
    </row>
    <row r="45" spans="1:15" ht="11.25" customHeight="1">
      <c r="A45" s="6" t="s">
        <v>90</v>
      </c>
      <c r="B45" s="214">
        <v>15190004.333333334</v>
      </c>
      <c r="C45" s="215">
        <v>249412.16568765696</v>
      </c>
      <c r="D45" s="380">
        <v>16419.492727881618</v>
      </c>
      <c r="E45" s="7">
        <v>122849.80984674492</v>
      </c>
      <c r="F45" s="380">
        <v>8087.542778191324</v>
      </c>
      <c r="G45" s="7">
        <v>106184.6436225864</v>
      </c>
      <c r="H45" s="380">
        <v>6990.4287906996906</v>
      </c>
      <c r="I45" s="215">
        <v>116234.03547861133</v>
      </c>
      <c r="J45" s="380">
        <v>7652.0080526602869</v>
      </c>
      <c r="K45" s="215">
        <v>19350</v>
      </c>
      <c r="L45" s="380">
        <v>1273.8640210613939</v>
      </c>
      <c r="M45" s="215">
        <v>1027.7122183256563</v>
      </c>
      <c r="N45" s="380">
        <v>67.657137929211672</v>
      </c>
      <c r="O45" s="7"/>
    </row>
    <row r="46" spans="1:15" ht="11.25" customHeight="1">
      <c r="A46" s="6" t="s">
        <v>92</v>
      </c>
      <c r="B46" s="214">
        <v>15038117.666666666</v>
      </c>
      <c r="C46" s="215">
        <v>244243.04889698201</v>
      </c>
      <c r="D46" s="380">
        <v>16241.597140735812</v>
      </c>
      <c r="E46" s="7">
        <v>124428.830550407</v>
      </c>
      <c r="F46" s="380">
        <v>8274.2290829532903</v>
      </c>
      <c r="G46" s="7">
        <v>100295.95893978383</v>
      </c>
      <c r="H46" s="380">
        <v>6669.4490070455295</v>
      </c>
      <c r="I46" s="215">
        <v>110806.60229760125</v>
      </c>
      <c r="J46" s="380">
        <v>7368.3824500997216</v>
      </c>
      <c r="K46" s="215">
        <v>18510</v>
      </c>
      <c r="L46" s="380">
        <v>1230.872135083041</v>
      </c>
      <c r="M46" s="215">
        <v>1008.2594067911857</v>
      </c>
      <c r="N46" s="380">
        <v>67.046915653950691</v>
      </c>
      <c r="O46" s="7"/>
    </row>
    <row r="47" spans="1:15" ht="11.25" customHeight="1">
      <c r="A47" s="6" t="s">
        <v>477</v>
      </c>
      <c r="B47" s="214">
        <v>14852642</v>
      </c>
      <c r="C47" s="215">
        <v>242544.22616593662</v>
      </c>
      <c r="D47" s="380">
        <v>16330.039205545829</v>
      </c>
      <c r="E47" s="7">
        <v>125944.94548477842</v>
      </c>
      <c r="F47" s="380">
        <v>8479.632477829764</v>
      </c>
      <c r="G47" s="7">
        <v>97982.728083389025</v>
      </c>
      <c r="H47" s="380">
        <v>6596.9898206251128</v>
      </c>
      <c r="I47" s="215">
        <v>108547.37732454987</v>
      </c>
      <c r="J47" s="380">
        <v>7308.2874632371722</v>
      </c>
      <c r="K47" s="215">
        <v>17610</v>
      </c>
      <c r="L47" s="380">
        <v>1185.6476443719575</v>
      </c>
      <c r="M47" s="215">
        <v>1006.5525977691555</v>
      </c>
      <c r="N47" s="380">
        <v>67.769262718993389</v>
      </c>
      <c r="O47" s="7"/>
    </row>
    <row r="48" spans="1:15" s="217" customFormat="1">
      <c r="A48" s="6" t="s">
        <v>478</v>
      </c>
      <c r="B48" s="214">
        <v>14697639</v>
      </c>
      <c r="C48" s="215">
        <v>240207.09975218409</v>
      </c>
      <c r="D48" s="380">
        <v>16343.243955861488</v>
      </c>
      <c r="E48" s="7">
        <v>125930.72688559105</v>
      </c>
      <c r="F48" s="380">
        <v>8568.0922551976582</v>
      </c>
      <c r="G48" s="7">
        <v>96300.27131019716</v>
      </c>
      <c r="H48" s="380">
        <v>6552.0912107173917</v>
      </c>
      <c r="I48" s="215">
        <v>107489.46544101948</v>
      </c>
      <c r="J48" s="380">
        <v>7313.3831522885739</v>
      </c>
      <c r="K48" s="215">
        <v>17000</v>
      </c>
      <c r="L48" s="380">
        <v>1156.6483569231766</v>
      </c>
      <c r="M48" s="215">
        <v>976.10155639588288</v>
      </c>
      <c r="N48" s="380">
        <v>66.412133023261958</v>
      </c>
      <c r="O48" s="7"/>
    </row>
    <row r="49" spans="1:15" s="217" customFormat="1">
      <c r="A49" s="6" t="s">
        <v>479</v>
      </c>
      <c r="B49" s="214">
        <v>14543646.871857224</v>
      </c>
      <c r="C49" s="215">
        <v>241291.480993042</v>
      </c>
      <c r="D49" s="380">
        <v>16590.851188772645</v>
      </c>
      <c r="E49" s="7">
        <v>129439.33864570342</v>
      </c>
      <c r="F49" s="380">
        <v>8900.0606097068976</v>
      </c>
      <c r="G49" s="7">
        <v>93902.545347338571</v>
      </c>
      <c r="H49" s="380">
        <v>6456.6024034209258</v>
      </c>
      <c r="I49" s="215">
        <v>105502.54534733857</v>
      </c>
      <c r="J49" s="380">
        <v>7254.2015270937272</v>
      </c>
      <c r="K49" s="215">
        <v>16990</v>
      </c>
      <c r="L49" s="380">
        <v>1168.2076820000771</v>
      </c>
      <c r="M49" s="215">
        <v>959.59699999999998</v>
      </c>
      <c r="N49" s="380">
        <v>65.980493644745607</v>
      </c>
      <c r="O49" s="7"/>
    </row>
    <row r="50" spans="1:15" ht="60">
      <c r="A50" s="369" t="s">
        <v>518</v>
      </c>
      <c r="B50" s="370" t="s">
        <v>459</v>
      </c>
      <c r="C50" s="370" t="s">
        <v>460</v>
      </c>
      <c r="D50" s="370" t="s">
        <v>461</v>
      </c>
      <c r="E50" s="370" t="s">
        <v>462</v>
      </c>
      <c r="F50" s="370" t="s">
        <v>463</v>
      </c>
      <c r="G50" s="370" t="s">
        <v>464</v>
      </c>
      <c r="H50" s="370" t="s">
        <v>465</v>
      </c>
      <c r="I50" s="370" t="s">
        <v>466</v>
      </c>
      <c r="J50" s="370" t="s">
        <v>467</v>
      </c>
      <c r="K50" s="371" t="s">
        <v>468</v>
      </c>
      <c r="L50" s="370" t="s">
        <v>469</v>
      </c>
      <c r="M50" s="370" t="s">
        <v>484</v>
      </c>
      <c r="N50" s="370" t="s">
        <v>534</v>
      </c>
    </row>
    <row r="51" spans="1:15">
      <c r="A51" s="218" t="s">
        <v>97</v>
      </c>
      <c r="B51" s="219">
        <v>8624252.666666666</v>
      </c>
      <c r="C51" s="216">
        <v>42536.306783378583</v>
      </c>
      <c r="D51" s="216">
        <v>4932.1730737069374</v>
      </c>
      <c r="E51" s="216">
        <v>26961.011083798116</v>
      </c>
      <c r="F51" s="216">
        <v>3126.1852041979578</v>
      </c>
      <c r="G51" s="216">
        <v>14494.719849839998</v>
      </c>
      <c r="H51" s="216">
        <v>1680.6928565373664</v>
      </c>
      <c r="I51" s="215">
        <v>14494.719849839998</v>
      </c>
      <c r="J51" s="216">
        <v>1680.6928565373664</v>
      </c>
      <c r="K51" s="216">
        <v>0</v>
      </c>
      <c r="L51" s="216">
        <v>0</v>
      </c>
      <c r="M51" s="215">
        <v>1080.5758497404747</v>
      </c>
      <c r="N51" s="216">
        <v>125.29501297161379</v>
      </c>
    </row>
    <row r="52" spans="1:15">
      <c r="A52" s="218" t="s">
        <v>98</v>
      </c>
      <c r="B52" s="219">
        <v>8937423</v>
      </c>
      <c r="C52" s="216">
        <v>45874.309884632828</v>
      </c>
      <c r="D52" s="216">
        <v>5132.8341385019849</v>
      </c>
      <c r="E52" s="216">
        <v>29804.523840989161</v>
      </c>
      <c r="F52" s="216">
        <v>3334.8006288825272</v>
      </c>
      <c r="G52" s="216">
        <v>15089.525228275696</v>
      </c>
      <c r="H52" s="216">
        <v>1688.3530328905431</v>
      </c>
      <c r="I52" s="215">
        <v>15089.525228275696</v>
      </c>
      <c r="J52" s="216">
        <v>1688.3530328905431</v>
      </c>
      <c r="K52" s="216">
        <v>0</v>
      </c>
      <c r="L52" s="216">
        <v>0</v>
      </c>
      <c r="M52" s="215">
        <v>980.26081536797699</v>
      </c>
      <c r="N52" s="216">
        <v>109.68047672891582</v>
      </c>
    </row>
    <row r="53" spans="1:15">
      <c r="A53" s="218" t="s">
        <v>99</v>
      </c>
      <c r="B53" s="219">
        <v>8998213.333333334</v>
      </c>
      <c r="C53" s="216">
        <v>48038.886597295212</v>
      </c>
      <c r="D53" s="216">
        <v>5338.7138999403451</v>
      </c>
      <c r="E53" s="216">
        <v>31863.328533345273</v>
      </c>
      <c r="F53" s="216">
        <v>3541.0728055656905</v>
      </c>
      <c r="G53" s="216">
        <v>15218.286692554662</v>
      </c>
      <c r="H53" s="216">
        <v>1691.2564893498852</v>
      </c>
      <c r="I53" s="215">
        <v>15218.286692554662</v>
      </c>
      <c r="J53" s="216">
        <v>1691.2564893498852</v>
      </c>
      <c r="K53" s="216">
        <v>0</v>
      </c>
      <c r="L53" s="216">
        <v>0</v>
      </c>
      <c r="M53" s="215">
        <v>957.27137139528315</v>
      </c>
      <c r="N53" s="216">
        <v>106.3846050247697</v>
      </c>
    </row>
    <row r="54" spans="1:15">
      <c r="A54" s="218" t="s">
        <v>100</v>
      </c>
      <c r="B54" s="219">
        <v>8882495.333333334</v>
      </c>
      <c r="C54" s="216">
        <v>52646.378542059603</v>
      </c>
      <c r="D54" s="216">
        <v>5926.9807150355118</v>
      </c>
      <c r="E54" s="216">
        <v>31738.636264853605</v>
      </c>
      <c r="F54" s="216">
        <v>3573.1666692520562</v>
      </c>
      <c r="G54" s="216">
        <v>19963.33836468956</v>
      </c>
      <c r="H54" s="216">
        <v>2247.4921309300498</v>
      </c>
      <c r="I54" s="215">
        <v>19963.33836468956</v>
      </c>
      <c r="J54" s="216">
        <v>2247.4921309300498</v>
      </c>
      <c r="K54" s="216">
        <v>0</v>
      </c>
      <c r="L54" s="216">
        <v>0</v>
      </c>
      <c r="M54" s="215">
        <v>944.40391251644121</v>
      </c>
      <c r="N54" s="216">
        <v>106.32191485340581</v>
      </c>
    </row>
    <row r="55" spans="1:15">
      <c r="A55" s="218" t="s">
        <v>101</v>
      </c>
      <c r="B55" s="219">
        <v>8855926.333333334</v>
      </c>
      <c r="C55" s="216">
        <v>58653.362222653639</v>
      </c>
      <c r="D55" s="216">
        <v>6623.0634735391659</v>
      </c>
      <c r="E55" s="216">
        <v>32015.467319264291</v>
      </c>
      <c r="F55" s="216">
        <v>3615.146074415662</v>
      </c>
      <c r="G55" s="216">
        <v>25722.207485066177</v>
      </c>
      <c r="H55" s="216">
        <v>2904.5191340683209</v>
      </c>
      <c r="I55" s="215">
        <v>25722.207485066177</v>
      </c>
      <c r="J55" s="216">
        <v>2904.5191340683209</v>
      </c>
      <c r="K55" s="216">
        <v>0</v>
      </c>
      <c r="L55" s="216">
        <v>0</v>
      </c>
      <c r="M55" s="215">
        <v>915.68741832316721</v>
      </c>
      <c r="N55" s="216">
        <v>103.39826505518212</v>
      </c>
    </row>
    <row r="56" spans="1:15">
      <c r="A56" s="218" t="s">
        <v>102</v>
      </c>
      <c r="B56" s="219">
        <v>8827751</v>
      </c>
      <c r="C56" s="216">
        <v>61820.924078530872</v>
      </c>
      <c r="D56" s="216">
        <v>7003.0208235971841</v>
      </c>
      <c r="E56" s="216">
        <v>31868.552291002343</v>
      </c>
      <c r="F56" s="216">
        <v>3610.0420470629883</v>
      </c>
      <c r="G56" s="216">
        <v>29060.671619503439</v>
      </c>
      <c r="H56" s="216">
        <v>3291.9677525457432</v>
      </c>
      <c r="I56" s="215">
        <v>29831.961751324547</v>
      </c>
      <c r="J56" s="216">
        <v>3379.3388317505269</v>
      </c>
      <c r="K56" s="216">
        <v>0</v>
      </c>
      <c r="L56" s="216">
        <v>0</v>
      </c>
      <c r="M56" s="215">
        <v>891.70016802508792</v>
      </c>
      <c r="N56" s="216">
        <v>101.01102398845278</v>
      </c>
    </row>
    <row r="57" spans="1:15">
      <c r="A57" s="218" t="s">
        <v>103</v>
      </c>
      <c r="B57" s="219">
        <v>8974865</v>
      </c>
      <c r="C57" s="216">
        <v>65089.822931023016</v>
      </c>
      <c r="D57" s="216">
        <v>7252.4570487715437</v>
      </c>
      <c r="E57" s="216">
        <v>33123.117271012547</v>
      </c>
      <c r="F57" s="216">
        <v>3690.6535386340124</v>
      </c>
      <c r="G57" s="216">
        <v>31099.866034051884</v>
      </c>
      <c r="H57" s="216">
        <v>3465.2182549878894</v>
      </c>
      <c r="I57" s="215">
        <v>32290.880666063462</v>
      </c>
      <c r="J57" s="216">
        <v>3597.923831284756</v>
      </c>
      <c r="K57" s="216">
        <v>0</v>
      </c>
      <c r="L57" s="216">
        <v>0</v>
      </c>
      <c r="M57" s="215">
        <v>866.83962595859168</v>
      </c>
      <c r="N57" s="216">
        <v>96.585255149641995</v>
      </c>
    </row>
    <row r="58" spans="1:15">
      <c r="A58" s="218" t="s">
        <v>86</v>
      </c>
      <c r="B58" s="219">
        <v>9095938</v>
      </c>
      <c r="C58" s="216">
        <v>70722.513081727739</v>
      </c>
      <c r="D58" s="216">
        <v>7775.1753674802685</v>
      </c>
      <c r="E58" s="216">
        <v>35361.378377701556</v>
      </c>
      <c r="F58" s="216">
        <v>3887.6010783826314</v>
      </c>
      <c r="G58" s="216">
        <v>32157.717516297249</v>
      </c>
      <c r="H58" s="216">
        <v>3535.3932179723793</v>
      </c>
      <c r="I58" s="215">
        <v>33790.179901612828</v>
      </c>
      <c r="J58" s="216">
        <v>3714.8648002671994</v>
      </c>
      <c r="K58" s="216">
        <v>2082.7504735584994</v>
      </c>
      <c r="L58" s="216">
        <v>228.97588721014802</v>
      </c>
      <c r="M58" s="215">
        <v>1120.6667141704377</v>
      </c>
      <c r="N58" s="216">
        <v>123.20518391510997</v>
      </c>
    </row>
    <row r="59" spans="1:15">
      <c r="A59" s="218" t="s">
        <v>104</v>
      </c>
      <c r="B59" s="219">
        <v>9183816</v>
      </c>
      <c r="C59" s="216">
        <v>77448.4842114559</v>
      </c>
      <c r="D59" s="216">
        <v>8433.14850944922</v>
      </c>
      <c r="E59" s="216">
        <v>38868.946119774817</v>
      </c>
      <c r="F59" s="216">
        <v>4232.3306694923785</v>
      </c>
      <c r="G59" s="216">
        <v>32567.439076536761</v>
      </c>
      <c r="H59" s="216">
        <v>3546.177218330241</v>
      </c>
      <c r="I59" s="215">
        <v>34868.367087559767</v>
      </c>
      <c r="J59" s="216">
        <v>3796.7188244581303</v>
      </c>
      <c r="K59" s="216">
        <v>4908.1742829471505</v>
      </c>
      <c r="L59" s="216">
        <v>534.4373496754672</v>
      </c>
      <c r="M59" s="215">
        <v>1103.9247321971725</v>
      </c>
      <c r="N59" s="216">
        <v>120.20327195113364</v>
      </c>
    </row>
    <row r="60" spans="1:15">
      <c r="A60" s="218" t="s">
        <v>105</v>
      </c>
      <c r="B60" s="219">
        <v>9415502</v>
      </c>
      <c r="C60" s="216">
        <v>80930.227480877948</v>
      </c>
      <c r="D60" s="216">
        <v>8595.4235346004862</v>
      </c>
      <c r="E60" s="216">
        <v>40991.42280904721</v>
      </c>
      <c r="F60" s="216">
        <v>4353.6099093863722</v>
      </c>
      <c r="G60" s="216">
        <v>33162.464026590445</v>
      </c>
      <c r="H60" s="216">
        <v>3522.1132156936983</v>
      </c>
      <c r="I60" s="215">
        <v>38126.12264271405</v>
      </c>
      <c r="J60" s="216">
        <v>4049.2926073101626</v>
      </c>
      <c r="K60" s="216">
        <v>5650.118657428905</v>
      </c>
      <c r="L60" s="216">
        <v>600.08682037653489</v>
      </c>
      <c r="M60" s="215">
        <v>1126.221987811382</v>
      </c>
      <c r="N60" s="216">
        <v>119.61358914388018</v>
      </c>
    </row>
    <row r="61" spans="1:15">
      <c r="A61" s="218" t="s">
        <v>106</v>
      </c>
      <c r="B61" s="219">
        <v>9667063</v>
      </c>
      <c r="C61" s="216">
        <v>83513.151051759865</v>
      </c>
      <c r="D61" s="216">
        <v>8638.9372916841312</v>
      </c>
      <c r="E61" s="216">
        <v>43159.266568119769</v>
      </c>
      <c r="F61" s="216">
        <v>4464.5686666280926</v>
      </c>
      <c r="G61" s="216">
        <v>33565.60622579934</v>
      </c>
      <c r="H61" s="216">
        <v>3472.161733692988</v>
      </c>
      <c r="I61" s="215">
        <v>38901.189842338863</v>
      </c>
      <c r="J61" s="216">
        <v>4024.0960302357457</v>
      </c>
      <c r="K61" s="216">
        <v>5608.830833399943</v>
      </c>
      <c r="L61" s="216">
        <v>580.20009111349987</v>
      </c>
      <c r="M61" s="215">
        <v>1179.44742444081</v>
      </c>
      <c r="N61" s="216">
        <v>122.00680024954941</v>
      </c>
    </row>
    <row r="62" spans="1:15">
      <c r="A62" s="218" t="s">
        <v>107</v>
      </c>
      <c r="B62" s="219">
        <v>10123644</v>
      </c>
      <c r="C62" s="216">
        <v>90319.556375372238</v>
      </c>
      <c r="D62" s="216">
        <v>8921.6448519300211</v>
      </c>
      <c r="E62" s="216">
        <v>47382.299293587559</v>
      </c>
      <c r="F62" s="216">
        <v>4680.3600851222709</v>
      </c>
      <c r="G62" s="216">
        <v>35660.834899929745</v>
      </c>
      <c r="H62" s="216">
        <v>3522.5295259226568</v>
      </c>
      <c r="I62" s="215">
        <v>41989.650808219645</v>
      </c>
      <c r="J62" s="216">
        <v>4147.6814878337918</v>
      </c>
      <c r="K62" s="216">
        <v>6040.6958991276797</v>
      </c>
      <c r="L62" s="216">
        <v>596.69185316351309</v>
      </c>
      <c r="M62" s="215">
        <v>1235.7262827272561</v>
      </c>
      <c r="N62" s="216">
        <v>122.0633877215809</v>
      </c>
    </row>
    <row r="63" spans="1:15">
      <c r="A63" s="218" t="s">
        <v>48</v>
      </c>
      <c r="B63" s="219">
        <v>10575203</v>
      </c>
      <c r="C63" s="216">
        <v>99922.201963779793</v>
      </c>
      <c r="D63" s="216">
        <v>9448.7266073076607</v>
      </c>
      <c r="E63" s="216">
        <v>52128.697563260452</v>
      </c>
      <c r="F63" s="216">
        <v>4929.3330410073877</v>
      </c>
      <c r="G63" s="216">
        <v>39739.178419459124</v>
      </c>
      <c r="H63" s="216">
        <v>3757.7697959518246</v>
      </c>
      <c r="I63" s="215">
        <v>47921.538715373143</v>
      </c>
      <c r="J63" s="216">
        <v>4531.5005977070268</v>
      </c>
      <c r="K63" s="216">
        <v>6840.6765734479277</v>
      </c>
      <c r="L63" s="216">
        <v>646.86007194830472</v>
      </c>
      <c r="M63" s="215">
        <v>1213.6494076122744</v>
      </c>
      <c r="N63" s="216">
        <v>114.76369840014176</v>
      </c>
    </row>
    <row r="64" spans="1:15">
      <c r="A64" s="218" t="s">
        <v>108</v>
      </c>
      <c r="B64" s="219">
        <v>10856956</v>
      </c>
      <c r="C64" s="216">
        <v>110182.86272373513</v>
      </c>
      <c r="D64" s="216">
        <v>10148.596229342289</v>
      </c>
      <c r="E64" s="216">
        <v>56634.18246361459</v>
      </c>
      <c r="F64" s="216">
        <v>5216.3960564650524</v>
      </c>
      <c r="G64" s="216">
        <v>44896.215346484627</v>
      </c>
      <c r="H64" s="216">
        <v>4135.248899091479</v>
      </c>
      <c r="I64" s="215">
        <v>56057.244466727425</v>
      </c>
      <c r="J64" s="216">
        <v>5163.2561158696253</v>
      </c>
      <c r="K64" s="216">
        <v>7476.720974210587</v>
      </c>
      <c r="L64" s="216">
        <v>688.65720504076705</v>
      </c>
      <c r="M64" s="215">
        <v>1175.7439394253101</v>
      </c>
      <c r="N64" s="216">
        <v>108.29406874498802</v>
      </c>
    </row>
    <row r="65" spans="1:14">
      <c r="A65" s="218" t="s">
        <v>109</v>
      </c>
      <c r="B65" s="219">
        <v>11116406</v>
      </c>
      <c r="C65" s="216">
        <v>115494.3623677307</v>
      </c>
      <c r="D65" s="216">
        <v>10389.541580950776</v>
      </c>
      <c r="E65" s="216">
        <v>58679.375069584727</v>
      </c>
      <c r="F65" s="216">
        <v>5278.6282787426735</v>
      </c>
      <c r="G65" s="216">
        <v>48045.837722891054</v>
      </c>
      <c r="H65" s="216">
        <v>4322.0657578439514</v>
      </c>
      <c r="I65" s="215">
        <v>62194.443477374763</v>
      </c>
      <c r="J65" s="216">
        <v>5594.8337508880804</v>
      </c>
      <c r="K65" s="216">
        <v>7633.6619861031968</v>
      </c>
      <c r="L65" s="216">
        <v>686.70233761731959</v>
      </c>
      <c r="M65" s="215">
        <v>1135.4875891517363</v>
      </c>
      <c r="N65" s="216">
        <v>102.14520674683313</v>
      </c>
    </row>
    <row r="66" spans="1:14">
      <c r="A66" s="218" t="s">
        <v>110</v>
      </c>
      <c r="B66" s="219">
        <v>11285613</v>
      </c>
      <c r="C66" s="216">
        <v>117451.26383313991</v>
      </c>
      <c r="D66" s="216">
        <v>10407.167411565495</v>
      </c>
      <c r="E66" s="216">
        <v>59526.299767659977</v>
      </c>
      <c r="F66" s="216">
        <v>5274.529595127884</v>
      </c>
      <c r="G66" s="216">
        <v>49185.026097198475</v>
      </c>
      <c r="H66" s="216">
        <v>4358.2059828915344</v>
      </c>
      <c r="I66" s="215">
        <v>66433.181863781181</v>
      </c>
      <c r="J66" s="216">
        <v>5886.5372987520641</v>
      </c>
      <c r="K66" s="216">
        <v>7649.4639051790955</v>
      </c>
      <c r="L66" s="216">
        <v>677.80668229356218</v>
      </c>
      <c r="M66" s="215">
        <v>1090.4740631023562</v>
      </c>
      <c r="N66" s="216">
        <v>96.625151252515593</v>
      </c>
    </row>
    <row r="67" spans="1:14">
      <c r="A67" s="218" t="s">
        <v>111</v>
      </c>
      <c r="B67" s="219">
        <v>11442148</v>
      </c>
      <c r="C67" s="216">
        <v>117869.132030685</v>
      </c>
      <c r="D67" s="216">
        <v>10301.311609558363</v>
      </c>
      <c r="E67" s="216">
        <v>61330.709160628227</v>
      </c>
      <c r="F67" s="216">
        <v>5360.069556924821</v>
      </c>
      <c r="G67" s="216">
        <v>47953.630094546941</v>
      </c>
      <c r="H67" s="216">
        <v>4190.9639776156491</v>
      </c>
      <c r="I67" s="215">
        <v>68217.563740447906</v>
      </c>
      <c r="J67" s="216">
        <v>5961.9543236504114</v>
      </c>
      <c r="K67" s="216">
        <v>7550.3663251101543</v>
      </c>
      <c r="L67" s="216">
        <v>659.87315713012572</v>
      </c>
      <c r="M67" s="215">
        <v>1034.4264503996799</v>
      </c>
      <c r="N67" s="216">
        <v>90.404917887767212</v>
      </c>
    </row>
    <row r="68" spans="1:14">
      <c r="A68" s="218" t="s">
        <v>49</v>
      </c>
      <c r="B68" s="219">
        <v>11761875</v>
      </c>
      <c r="C68" s="216">
        <v>125524.23049949987</v>
      </c>
      <c r="D68" s="216">
        <v>10672.127573154779</v>
      </c>
      <c r="E68" s="216">
        <v>65440.346761507251</v>
      </c>
      <c r="F68" s="216">
        <v>5563.7682564648276</v>
      </c>
      <c r="G68" s="216">
        <v>51496.453398921876</v>
      </c>
      <c r="H68" s="216">
        <v>4378.2520558092883</v>
      </c>
      <c r="I68" s="215">
        <v>74066.435573800336</v>
      </c>
      <c r="J68" s="216">
        <v>6297.1622784462797</v>
      </c>
      <c r="K68" s="216">
        <v>7574.6059758328174</v>
      </c>
      <c r="L68" s="216">
        <v>643.99646959628603</v>
      </c>
      <c r="M68" s="215">
        <v>1012.8243632379484</v>
      </c>
      <c r="N68" s="216">
        <v>86.110791284378422</v>
      </c>
    </row>
    <row r="69" spans="1:14">
      <c r="A69" s="218" t="s">
        <v>112</v>
      </c>
      <c r="B69" s="219">
        <v>12291850</v>
      </c>
      <c r="C69" s="216">
        <v>148023.04369512392</v>
      </c>
      <c r="D69" s="216">
        <v>12042.37309234362</v>
      </c>
      <c r="E69" s="216">
        <v>70863.764087725343</v>
      </c>
      <c r="F69" s="216">
        <v>5765.1015988419431</v>
      </c>
      <c r="G69" s="216">
        <v>64448.266018346141</v>
      </c>
      <c r="H69" s="216">
        <v>5243.1705575927253</v>
      </c>
      <c r="I69" s="215">
        <v>75474.34135282645</v>
      </c>
      <c r="J69" s="216">
        <v>6140.1938156442229</v>
      </c>
      <c r="K69" s="216">
        <v>11754.57138063923</v>
      </c>
      <c r="L69" s="216">
        <v>956.28984901696901</v>
      </c>
      <c r="M69" s="215">
        <v>956.44220841317951</v>
      </c>
      <c r="N69" s="216">
        <v>77.811086891979599</v>
      </c>
    </row>
    <row r="70" spans="1:14">
      <c r="A70" s="218" t="s">
        <v>113</v>
      </c>
      <c r="B70" s="219">
        <v>13284116</v>
      </c>
      <c r="C70" s="216">
        <v>190581.04035134451</v>
      </c>
      <c r="D70" s="216">
        <v>14346.53539244497</v>
      </c>
      <c r="E70" s="216">
        <v>94036.264235238908</v>
      </c>
      <c r="F70" s="216">
        <v>7078.8499765613988</v>
      </c>
      <c r="G70" s="216">
        <v>76932.448599870462</v>
      </c>
      <c r="H70" s="216">
        <v>5791.3111116968921</v>
      </c>
      <c r="I70" s="215">
        <v>84762.814267013397</v>
      </c>
      <c r="J70" s="216">
        <v>6380.7643856025798</v>
      </c>
      <c r="K70" s="216">
        <v>18637.837317162841</v>
      </c>
      <c r="L70" s="216">
        <v>1403.0167545332217</v>
      </c>
      <c r="M70" s="215">
        <v>974.49019907231434</v>
      </c>
      <c r="N70" s="216">
        <v>73.357549653459387</v>
      </c>
    </row>
    <row r="71" spans="1:14">
      <c r="A71" s="218" t="s">
        <v>114</v>
      </c>
      <c r="B71" s="219">
        <v>13660597</v>
      </c>
      <c r="C71" s="216">
        <v>207837.11531203619</v>
      </c>
      <c r="D71" s="216">
        <v>15214.3508304971</v>
      </c>
      <c r="E71" s="216">
        <v>105775.04822163907</v>
      </c>
      <c r="F71" s="216">
        <v>7743.0765450176932</v>
      </c>
      <c r="G71" s="216">
        <v>79606.77556533771</v>
      </c>
      <c r="H71" s="216">
        <v>5827.4741261555191</v>
      </c>
      <c r="I71" s="215">
        <v>86964.81157250033</v>
      </c>
      <c r="J71" s="216">
        <v>6366.1062230662637</v>
      </c>
      <c r="K71" s="216">
        <v>21485.045794017991</v>
      </c>
      <c r="L71" s="216">
        <v>1572.7750254266332</v>
      </c>
      <c r="M71" s="215">
        <v>970.24573104141177</v>
      </c>
      <c r="N71" s="216">
        <v>71.025133897252942</v>
      </c>
    </row>
    <row r="72" spans="1:14">
      <c r="A72" s="218" t="s">
        <v>115</v>
      </c>
      <c r="B72" s="219">
        <v>13593731</v>
      </c>
      <c r="C72" s="216">
        <v>200793.83778025408</v>
      </c>
      <c r="D72" s="216">
        <v>14771.061585686379</v>
      </c>
      <c r="E72" s="216">
        <v>102717.89333613058</v>
      </c>
      <c r="F72" s="216">
        <v>7556.269381535546</v>
      </c>
      <c r="G72" s="216">
        <v>77247.542713838397</v>
      </c>
      <c r="H72" s="216">
        <v>5682.5857973678012</v>
      </c>
      <c r="I72" s="215">
        <v>84998.962137444774</v>
      </c>
      <c r="J72" s="216">
        <v>6252.8059542626506</v>
      </c>
      <c r="K72" s="216">
        <v>19887.277884402582</v>
      </c>
      <c r="L72" s="216">
        <v>1462.9742110096618</v>
      </c>
      <c r="M72" s="215">
        <v>941.12384588252348</v>
      </c>
      <c r="N72" s="216">
        <v>69.232195773369611</v>
      </c>
    </row>
    <row r="73" spans="1:14">
      <c r="A73" s="218" t="s">
        <v>50</v>
      </c>
      <c r="B73" s="219">
        <v>13309340</v>
      </c>
      <c r="C73" s="216">
        <v>196495.07902481232</v>
      </c>
      <c r="D73" s="216">
        <v>14763.698201775018</v>
      </c>
      <c r="E73" s="216">
        <v>105076.55891122774</v>
      </c>
      <c r="F73" s="216">
        <v>7894.9488788495701</v>
      </c>
      <c r="G73" s="216">
        <v>72587.30560618834</v>
      </c>
      <c r="H73" s="216">
        <v>5453.8621453947635</v>
      </c>
      <c r="I73" s="215">
        <v>81049.680198687813</v>
      </c>
      <c r="J73" s="216">
        <v>6089.6844019829541</v>
      </c>
      <c r="K73" s="216">
        <v>17909.560239891052</v>
      </c>
      <c r="L73" s="216">
        <v>1345.6384944626143</v>
      </c>
      <c r="M73" s="215">
        <v>921.65426750518725</v>
      </c>
      <c r="N73" s="216">
        <v>69.248683068070036</v>
      </c>
    </row>
    <row r="74" spans="1:14">
      <c r="A74" s="218" t="s">
        <v>90</v>
      </c>
      <c r="B74" s="219">
        <v>13117274.333333334</v>
      </c>
      <c r="C74" s="216">
        <v>193646.68249967825</v>
      </c>
      <c r="D74" s="216">
        <v>14762.722618950454</v>
      </c>
      <c r="E74" s="216">
        <v>106317.6847518634</v>
      </c>
      <c r="F74" s="216">
        <v>8105.1659094825209</v>
      </c>
      <c r="G74" s="216">
        <v>68797.260371675235</v>
      </c>
      <c r="H74" s="216">
        <v>5244.783224274659</v>
      </c>
      <c r="I74" s="215">
        <v>77434.712671928661</v>
      </c>
      <c r="J74" s="216">
        <v>5903.2624235930816</v>
      </c>
      <c r="K74" s="216">
        <v>17612.842909125156</v>
      </c>
      <c r="L74" s="216">
        <v>1342.7212438766933</v>
      </c>
      <c r="M74" s="215">
        <v>918.89446701448617</v>
      </c>
      <c r="N74" s="216">
        <v>70.052241316582936</v>
      </c>
    </row>
    <row r="75" spans="1:14">
      <c r="A75" s="218" t="s">
        <v>92</v>
      </c>
      <c r="B75" s="219">
        <v>12953141.666666666</v>
      </c>
      <c r="C75" s="216">
        <v>189681.74386354201</v>
      </c>
      <c r="D75" s="216">
        <v>14643.686353841471</v>
      </c>
      <c r="E75" s="216">
        <v>107796.12936066213</v>
      </c>
      <c r="F75" s="216">
        <v>8322.0065166169188</v>
      </c>
      <c r="G75" s="216">
        <v>64135.60450499611</v>
      </c>
      <c r="H75" s="216">
        <v>4951.3551349508734</v>
      </c>
      <c r="I75" s="215">
        <v>73219.953559157701</v>
      </c>
      <c r="J75" s="216">
        <v>5652.6791293868373</v>
      </c>
      <c r="K75" s="216">
        <v>16848.057860230849</v>
      </c>
      <c r="L75" s="216">
        <v>1300.6927812414247</v>
      </c>
      <c r="M75" s="215">
        <v>901.95213765290669</v>
      </c>
      <c r="N75" s="216">
        <v>69.631921032252023</v>
      </c>
    </row>
    <row r="76" spans="1:14">
      <c r="A76" s="218" t="s">
        <v>94</v>
      </c>
      <c r="B76" s="219">
        <v>12748586.666666666</v>
      </c>
      <c r="C76" s="216">
        <v>187352.51492980772</v>
      </c>
      <c r="D76" s="216">
        <v>14695.943937038332</v>
      </c>
      <c r="E76" s="216">
        <v>109072.64838748178</v>
      </c>
      <c r="F76" s="216">
        <v>8555.6659133573339</v>
      </c>
      <c r="G76" s="216">
        <v>61352.638035602424</v>
      </c>
      <c r="H76" s="216">
        <v>4812.5050752503621</v>
      </c>
      <c r="I76" s="215">
        <v>70505.850138144175</v>
      </c>
      <c r="J76" s="216">
        <v>5530.483651375539</v>
      </c>
      <c r="K76" s="216">
        <v>16026.162621200569</v>
      </c>
      <c r="L76" s="216">
        <v>1257.0932794537671</v>
      </c>
      <c r="M76" s="215">
        <v>901.06588552294807</v>
      </c>
      <c r="N76" s="216">
        <v>70.679668976870744</v>
      </c>
    </row>
    <row r="77" spans="1:14">
      <c r="A77" s="218" t="s">
        <v>70</v>
      </c>
      <c r="B77" s="219">
        <v>12576516.333333334</v>
      </c>
      <c r="C77" s="216">
        <v>183816.36306774808</v>
      </c>
      <c r="D77" s="216">
        <v>14615.841000464761</v>
      </c>
      <c r="E77" s="216">
        <v>108678.63835948419</v>
      </c>
      <c r="F77" s="216">
        <v>8641.3944433434008</v>
      </c>
      <c r="G77" s="216">
        <v>58796.28178836943</v>
      </c>
      <c r="H77" s="216">
        <v>4675.0849146144919</v>
      </c>
      <c r="I77" s="215">
        <v>68577.875297534309</v>
      </c>
      <c r="J77" s="216">
        <v>5452.8514478824782</v>
      </c>
      <c r="K77" s="216">
        <v>15467.636806608851</v>
      </c>
      <c r="L77" s="216">
        <v>1229.8824568463976</v>
      </c>
      <c r="M77" s="215">
        <v>873.80611328559428</v>
      </c>
      <c r="N77" s="216">
        <v>69.479185660469525</v>
      </c>
    </row>
    <row r="78" spans="1:14">
      <c r="A78" s="218" t="s">
        <v>479</v>
      </c>
      <c r="B78" s="219">
        <v>12444747.923809031</v>
      </c>
      <c r="C78" s="216">
        <v>184136.21038188512</v>
      </c>
      <c r="D78" s="216">
        <v>14796.298929414199</v>
      </c>
      <c r="E78" s="216">
        <v>111677.28909744142</v>
      </c>
      <c r="F78" s="216">
        <v>8973.8490310263951</v>
      </c>
      <c r="G78" s="216">
        <v>56138.990050043707</v>
      </c>
      <c r="H78" s="216">
        <v>4511.058833312306</v>
      </c>
      <c r="I78" s="215">
        <v>66482.710050043708</v>
      </c>
      <c r="J78" s="216">
        <v>5342.2303494673752</v>
      </c>
      <c r="K78" s="216">
        <v>15460.9</v>
      </c>
      <c r="L78" s="216">
        <v>1242.3634528121322</v>
      </c>
      <c r="M78" s="215">
        <v>859.03123440000002</v>
      </c>
      <c r="N78" s="216">
        <v>69.027612263364489</v>
      </c>
    </row>
    <row r="79" spans="1:14" ht="60">
      <c r="A79" s="372" t="s">
        <v>519</v>
      </c>
      <c r="B79" s="373" t="s">
        <v>459</v>
      </c>
      <c r="C79" s="373" t="s">
        <v>460</v>
      </c>
      <c r="D79" s="373" t="s">
        <v>461</v>
      </c>
      <c r="E79" s="373" t="s">
        <v>462</v>
      </c>
      <c r="F79" s="373" t="s">
        <v>463</v>
      </c>
      <c r="G79" s="373" t="s">
        <v>464</v>
      </c>
      <c r="H79" s="373" t="s">
        <v>465</v>
      </c>
      <c r="I79" s="373" t="s">
        <v>466</v>
      </c>
      <c r="J79" s="373" t="s">
        <v>467</v>
      </c>
      <c r="K79" s="374" t="s">
        <v>468</v>
      </c>
      <c r="L79" s="373" t="s">
        <v>469</v>
      </c>
      <c r="M79" s="373" t="s">
        <v>484</v>
      </c>
      <c r="N79" s="373" t="s">
        <v>534</v>
      </c>
    </row>
    <row r="80" spans="1:14">
      <c r="A80" s="375" t="s">
        <v>97</v>
      </c>
      <c r="B80" s="219">
        <v>1183147</v>
      </c>
      <c r="C80" s="216">
        <v>8644.9130735314429</v>
      </c>
      <c r="D80" s="216">
        <v>7306.7108935165643</v>
      </c>
      <c r="E80" s="216">
        <v>3471.0285252188028</v>
      </c>
      <c r="F80" s="216">
        <v>2933.7255009046239</v>
      </c>
      <c r="G80" s="216">
        <v>5126.2691310745877</v>
      </c>
      <c r="H80" s="216">
        <v>4332.74067472139</v>
      </c>
      <c r="I80" s="215">
        <v>5126.2691310745877</v>
      </c>
      <c r="J80" s="216">
        <v>4332.74067472139</v>
      </c>
      <c r="K80" s="216">
        <v>0</v>
      </c>
      <c r="L80" s="216">
        <v>0</v>
      </c>
      <c r="M80" s="215">
        <v>47.615417238052878</v>
      </c>
      <c r="N80" s="216">
        <v>40.244717890551954</v>
      </c>
    </row>
    <row r="81" spans="1:14">
      <c r="A81" s="375" t="s">
        <v>98</v>
      </c>
      <c r="B81" s="219">
        <v>1235833.333333334</v>
      </c>
      <c r="C81" s="216">
        <v>9232.4250377861608</v>
      </c>
      <c r="D81" s="216">
        <v>7470.6069085255485</v>
      </c>
      <c r="E81" s="216">
        <v>3865.2743897351047</v>
      </c>
      <c r="F81" s="216">
        <v>3127.6663976278646</v>
      </c>
      <c r="G81" s="216">
        <v>5278.9457349755667</v>
      </c>
      <c r="H81" s="216">
        <v>4271.567688449546</v>
      </c>
      <c r="I81" s="215">
        <v>5278.9457349755667</v>
      </c>
      <c r="J81" s="216">
        <v>4271.567688449546</v>
      </c>
      <c r="K81" s="216">
        <v>0</v>
      </c>
      <c r="L81" s="216">
        <v>0</v>
      </c>
      <c r="M81" s="215">
        <v>88.204913075488392</v>
      </c>
      <c r="N81" s="216">
        <v>71.372822448136219</v>
      </c>
    </row>
    <row r="82" spans="1:14">
      <c r="A82" s="375" t="s">
        <v>99</v>
      </c>
      <c r="B82" s="219">
        <v>1261656</v>
      </c>
      <c r="C82" s="216">
        <v>9759.5343649411352</v>
      </c>
      <c r="D82" s="216">
        <v>7735.4955431124927</v>
      </c>
      <c r="E82" s="216">
        <v>4227.1969875960822</v>
      </c>
      <c r="F82" s="216">
        <v>3350.5147105043548</v>
      </c>
      <c r="G82" s="216">
        <v>5418.4792224627572</v>
      </c>
      <c r="H82" s="216">
        <v>4294.7358253460188</v>
      </c>
      <c r="I82" s="215">
        <v>5418.4792224627572</v>
      </c>
      <c r="J82" s="216">
        <v>4294.7358253460188</v>
      </c>
      <c r="K82" s="216">
        <v>0</v>
      </c>
      <c r="L82" s="216">
        <v>0</v>
      </c>
      <c r="M82" s="215">
        <v>113.85815488229693</v>
      </c>
      <c r="N82" s="216">
        <v>90.245007262119728</v>
      </c>
    </row>
    <row r="83" spans="1:14">
      <c r="A83" s="375" t="s">
        <v>100</v>
      </c>
      <c r="B83" s="219">
        <v>1292270</v>
      </c>
      <c r="C83" s="216">
        <v>12613.457686962212</v>
      </c>
      <c r="D83" s="216">
        <v>9760.698373375697</v>
      </c>
      <c r="E83" s="216">
        <v>4747.0079188933132</v>
      </c>
      <c r="F83" s="216">
        <v>3673.3870776953063</v>
      </c>
      <c r="G83" s="216">
        <v>7765.7564664856172</v>
      </c>
      <c r="H83" s="216">
        <v>6009.3915872732614</v>
      </c>
      <c r="I83" s="215">
        <v>7765.7564664856172</v>
      </c>
      <c r="J83" s="216">
        <v>6009.3915872732614</v>
      </c>
      <c r="K83" s="216">
        <v>0</v>
      </c>
      <c r="L83" s="216">
        <v>0</v>
      </c>
      <c r="M83" s="215">
        <v>100.69330158328181</v>
      </c>
      <c r="N83" s="216">
        <v>77.919708407129946</v>
      </c>
    </row>
    <row r="84" spans="1:14">
      <c r="A84" s="375" t="s">
        <v>101</v>
      </c>
      <c r="B84" s="219">
        <v>1318073</v>
      </c>
      <c r="C84" s="216">
        <v>16545.264254518428</v>
      </c>
      <c r="D84" s="216">
        <v>12552.616019384684</v>
      </c>
      <c r="E84" s="216">
        <v>5193.8300156280793</v>
      </c>
      <c r="F84" s="216">
        <v>3940.4722011816339</v>
      </c>
      <c r="G84" s="216">
        <v>11251.380170811899</v>
      </c>
      <c r="H84" s="216">
        <v>8536.2344656266378</v>
      </c>
      <c r="I84" s="215">
        <v>11251.380170811899</v>
      </c>
      <c r="J84" s="216">
        <v>8536.2344656266378</v>
      </c>
      <c r="K84" s="216">
        <v>0</v>
      </c>
      <c r="L84" s="216">
        <v>0</v>
      </c>
      <c r="M84" s="215">
        <v>100.05406807845009</v>
      </c>
      <c r="N84" s="216">
        <v>75.909352576412758</v>
      </c>
    </row>
    <row r="85" spans="1:14">
      <c r="A85" s="375" t="s">
        <v>102</v>
      </c>
      <c r="B85" s="219">
        <v>1332232.333333334</v>
      </c>
      <c r="C85" s="216">
        <v>18155.794285483287</v>
      </c>
      <c r="D85" s="216">
        <v>13628.099116958289</v>
      </c>
      <c r="E85" s="216">
        <v>5584.3742701260126</v>
      </c>
      <c r="F85" s="216">
        <v>4191.7420335787356</v>
      </c>
      <c r="G85" s="216">
        <v>12476.078825218427</v>
      </c>
      <c r="H85" s="216">
        <v>9364.7920959870771</v>
      </c>
      <c r="I85" s="215">
        <v>13839.643644216991</v>
      </c>
      <c r="J85" s="216">
        <v>10388.310880872619</v>
      </c>
      <c r="K85" s="216">
        <v>0</v>
      </c>
      <c r="L85" s="216">
        <v>0</v>
      </c>
      <c r="M85" s="215">
        <v>95.341190138846542</v>
      </c>
      <c r="N85" s="216">
        <v>71.564987392474208</v>
      </c>
    </row>
    <row r="86" spans="1:14">
      <c r="A86" s="375" t="s">
        <v>103</v>
      </c>
      <c r="B86" s="219">
        <v>1349601</v>
      </c>
      <c r="C86" s="216">
        <v>19697.115343060046</v>
      </c>
      <c r="D86" s="216">
        <v>14594.769374844896</v>
      </c>
      <c r="E86" s="216">
        <v>6261.8703046615674</v>
      </c>
      <c r="F86" s="216">
        <v>4639.793764721253</v>
      </c>
      <c r="G86" s="216">
        <v>13343.26725723605</v>
      </c>
      <c r="H86" s="216">
        <v>9886.823777721007</v>
      </c>
      <c r="I86" s="215">
        <v>15052.265109300904</v>
      </c>
      <c r="J86" s="216">
        <v>11153.122374169036</v>
      </c>
      <c r="K86" s="216">
        <v>0</v>
      </c>
      <c r="L86" s="216">
        <v>0</v>
      </c>
      <c r="M86" s="215">
        <v>91.977781162427405</v>
      </c>
      <c r="N86" s="216">
        <v>68.151832402634113</v>
      </c>
    </row>
    <row r="87" spans="1:14">
      <c r="A87" s="375" t="s">
        <v>86</v>
      </c>
      <c r="B87" s="219">
        <v>1363541</v>
      </c>
      <c r="C87" s="216">
        <v>21204.77168745465</v>
      </c>
      <c r="D87" s="216">
        <v>15551.253455125039</v>
      </c>
      <c r="E87" s="216">
        <v>7094.4413436933637</v>
      </c>
      <c r="F87" s="216">
        <v>5202.9541786373593</v>
      </c>
      <c r="G87" s="216">
        <v>13646.32250053695</v>
      </c>
      <c r="H87" s="216">
        <v>10008.00306007443</v>
      </c>
      <c r="I87" s="215">
        <v>15536.948339520433</v>
      </c>
      <c r="J87" s="216">
        <v>11394.558975139313</v>
      </c>
      <c r="K87" s="216">
        <v>342.23233017981863</v>
      </c>
      <c r="L87" s="216">
        <v>250.98792788762393</v>
      </c>
      <c r="M87" s="215">
        <v>121.77551304451582</v>
      </c>
      <c r="N87" s="216">
        <v>89.308288525622487</v>
      </c>
    </row>
    <row r="88" spans="1:14">
      <c r="A88" s="375" t="s">
        <v>104</v>
      </c>
      <c r="B88" s="219">
        <v>1373077</v>
      </c>
      <c r="C88" s="216">
        <v>23037.50530960469</v>
      </c>
      <c r="D88" s="216">
        <v>16778.014131476015</v>
      </c>
      <c r="E88" s="216">
        <v>7829.4507265322609</v>
      </c>
      <c r="F88" s="216">
        <v>5702.1206578598731</v>
      </c>
      <c r="G88" s="216">
        <v>14283.623317898124</v>
      </c>
      <c r="H88" s="216">
        <v>10402.638248181365</v>
      </c>
      <c r="I88" s="215">
        <v>16332.446532365317</v>
      </c>
      <c r="J88" s="216">
        <v>11894.778320782678</v>
      </c>
      <c r="K88" s="216">
        <v>806.49887881755603</v>
      </c>
      <c r="L88" s="216">
        <v>587.36609732560953</v>
      </c>
      <c r="M88" s="215">
        <v>117.93238635674921</v>
      </c>
      <c r="N88" s="216">
        <v>85.88912810916591</v>
      </c>
    </row>
    <row r="89" spans="1:14">
      <c r="A89" s="375" t="s">
        <v>105</v>
      </c>
      <c r="B89" s="219">
        <v>1403165</v>
      </c>
      <c r="C89" s="216">
        <v>24565.986556781842</v>
      </c>
      <c r="D89" s="216">
        <v>17507.553678136101</v>
      </c>
      <c r="E89" s="216">
        <v>8598.85444307338</v>
      </c>
      <c r="F89" s="216">
        <v>6128.1848129574064</v>
      </c>
      <c r="G89" s="216">
        <v>14916.602669614615</v>
      </c>
      <c r="H89" s="216">
        <v>10630.683255080205</v>
      </c>
      <c r="I89" s="215">
        <v>16648.94981233924</v>
      </c>
      <c r="J89" s="216">
        <v>11865.282994045063</v>
      </c>
      <c r="K89" s="216">
        <v>928.41331617637525</v>
      </c>
      <c r="L89" s="216">
        <v>661.65655227744082</v>
      </c>
      <c r="M89" s="215">
        <v>122.1161279174722</v>
      </c>
      <c r="N89" s="216">
        <v>87.02905782104898</v>
      </c>
    </row>
    <row r="90" spans="1:14">
      <c r="A90" s="375" t="s">
        <v>106</v>
      </c>
      <c r="B90" s="219">
        <v>1443411</v>
      </c>
      <c r="C90" s="216">
        <v>24947.581004589676</v>
      </c>
      <c r="D90" s="216">
        <v>17283.768105265706</v>
      </c>
      <c r="E90" s="216">
        <v>8827.2118107607566</v>
      </c>
      <c r="F90" s="216">
        <v>6115.5220590398421</v>
      </c>
      <c r="G90" s="216">
        <v>15060.264322780786</v>
      </c>
      <c r="H90" s="216">
        <v>10433.801822752346</v>
      </c>
      <c r="I90" s="215">
        <v>16935.101655315339</v>
      </c>
      <c r="J90" s="216">
        <v>11732.695438316141</v>
      </c>
      <c r="K90" s="216">
        <v>921.62900456301929</v>
      </c>
      <c r="L90" s="216">
        <v>638.50767699776384</v>
      </c>
      <c r="M90" s="215">
        <v>138.47586648511569</v>
      </c>
      <c r="N90" s="216">
        <v>95.936546475754781</v>
      </c>
    </row>
    <row r="91" spans="1:14">
      <c r="A91" s="375" t="s">
        <v>107</v>
      </c>
      <c r="B91" s="219">
        <v>1484019</v>
      </c>
      <c r="C91" s="216">
        <v>26004.487263420728</v>
      </c>
      <c r="D91" s="216">
        <v>17523.015044565283</v>
      </c>
      <c r="E91" s="216">
        <v>8901.5309073594126</v>
      </c>
      <c r="F91" s="216">
        <v>5998.2593938213822</v>
      </c>
      <c r="G91" s="216">
        <v>15962.871849781037</v>
      </c>
      <c r="H91" s="216">
        <v>10756.514471702207</v>
      </c>
      <c r="I91" s="215">
        <v>18211.909011913671</v>
      </c>
      <c r="J91" s="216">
        <v>12272.01876250484</v>
      </c>
      <c r="K91" s="216">
        <v>992.59198819626363</v>
      </c>
      <c r="L91" s="216">
        <v>668.85396224459635</v>
      </c>
      <c r="M91" s="215">
        <v>147.49251808401152</v>
      </c>
      <c r="N91" s="216">
        <v>99.387216797097295</v>
      </c>
    </row>
    <row r="92" spans="1:14">
      <c r="A92" s="375" t="s">
        <v>48</v>
      </c>
      <c r="B92" s="219">
        <v>1592958</v>
      </c>
      <c r="C92" s="216">
        <v>28631.933329096537</v>
      </c>
      <c r="D92" s="216">
        <v>17974.066691712236</v>
      </c>
      <c r="E92" s="216">
        <v>8852.4973358299994</v>
      </c>
      <c r="F92" s="216">
        <v>5557.2697684621944</v>
      </c>
      <c r="G92" s="216">
        <v>18502.106467519414</v>
      </c>
      <c r="H92" s="216">
        <v>11614.936782714556</v>
      </c>
      <c r="I92" s="215">
        <v>21546.466660222835</v>
      </c>
      <c r="J92" s="216">
        <v>13526.073292718851</v>
      </c>
      <c r="K92" s="216">
        <v>1124.042804675337</v>
      </c>
      <c r="L92" s="216">
        <v>705.63241760004792</v>
      </c>
      <c r="M92" s="215">
        <v>153.28672107179008</v>
      </c>
      <c r="N92" s="216">
        <v>96.227722935438393</v>
      </c>
    </row>
    <row r="93" spans="1:14">
      <c r="A93" s="375" t="s">
        <v>108</v>
      </c>
      <c r="B93" s="219">
        <v>1664306</v>
      </c>
      <c r="C93" s="216">
        <v>31675.212678689521</v>
      </c>
      <c r="D93" s="216">
        <v>19032.084651914683</v>
      </c>
      <c r="E93" s="216">
        <v>9285.8362238492264</v>
      </c>
      <c r="F93" s="216">
        <v>5579.4044027055279</v>
      </c>
      <c r="G93" s="216">
        <v>21005.136178916648</v>
      </c>
      <c r="H93" s="216">
        <v>12620.958032306949</v>
      </c>
      <c r="I93" s="215">
        <v>24246.415487167596</v>
      </c>
      <c r="J93" s="216">
        <v>14568.484093170124</v>
      </c>
      <c r="K93" s="216">
        <v>1228.5560241580918</v>
      </c>
      <c r="L93" s="216">
        <v>738.17917147332992</v>
      </c>
      <c r="M93" s="215">
        <v>155.68425176555439</v>
      </c>
      <c r="N93" s="216">
        <v>93.543045428878102</v>
      </c>
    </row>
    <row r="94" spans="1:14">
      <c r="A94" s="375" t="s">
        <v>109</v>
      </c>
      <c r="B94" s="219">
        <v>1714360</v>
      </c>
      <c r="C94" s="216">
        <v>34271.373409655178</v>
      </c>
      <c r="D94" s="216">
        <v>19990.768222342551</v>
      </c>
      <c r="E94" s="216">
        <v>10168.183584677052</v>
      </c>
      <c r="F94" s="216">
        <v>5931.1834064473342</v>
      </c>
      <c r="G94" s="216">
        <v>22631.300928184486</v>
      </c>
      <c r="H94" s="216">
        <v>13201.020163900515</v>
      </c>
      <c r="I94" s="215">
        <v>26641.318721747244</v>
      </c>
      <c r="J94" s="216">
        <v>15540.095850199052</v>
      </c>
      <c r="K94" s="216">
        <v>1322.8690593033498</v>
      </c>
      <c r="L94" s="216">
        <v>771.6401801858126</v>
      </c>
      <c r="M94" s="215">
        <v>149.01983749029134</v>
      </c>
      <c r="N94" s="216">
        <v>86.924471808891553</v>
      </c>
    </row>
    <row r="95" spans="1:14">
      <c r="A95" s="375" t="s">
        <v>110</v>
      </c>
      <c r="B95" s="219">
        <v>1741554</v>
      </c>
      <c r="C95" s="216">
        <v>35959.645865253799</v>
      </c>
      <c r="D95" s="216">
        <v>20648.022321015484</v>
      </c>
      <c r="E95" s="216">
        <v>11166.426662070768</v>
      </c>
      <c r="F95" s="216">
        <v>6411.7602222329988</v>
      </c>
      <c r="G95" s="216">
        <v>23255.710478301738</v>
      </c>
      <c r="H95" s="216">
        <v>13353.424859810111</v>
      </c>
      <c r="I95" s="215">
        <v>27416.934138535809</v>
      </c>
      <c r="J95" s="216">
        <v>15742.798752456603</v>
      </c>
      <c r="K95" s="216">
        <v>1395.3412125281714</v>
      </c>
      <c r="L95" s="216">
        <v>801.20467842408061</v>
      </c>
      <c r="M95" s="215">
        <v>142.16751235311966</v>
      </c>
      <c r="N95" s="216">
        <v>81.632560548291735</v>
      </c>
    </row>
    <row r="96" spans="1:14">
      <c r="A96" s="375" t="s">
        <v>111</v>
      </c>
      <c r="B96" s="219">
        <v>1782355</v>
      </c>
      <c r="C96" s="216">
        <v>39380.888338313329</v>
      </c>
      <c r="D96" s="216">
        <v>22094.862324460239</v>
      </c>
      <c r="E96" s="216">
        <v>12131.302655365642</v>
      </c>
      <c r="F96" s="216">
        <v>6806.3335617010316</v>
      </c>
      <c r="G96" s="216">
        <v>25665.258319489461</v>
      </c>
      <c r="H96" s="216">
        <v>14399.633248982083</v>
      </c>
      <c r="I96" s="215">
        <v>29735.579120762937</v>
      </c>
      <c r="J96" s="216">
        <v>16683.308948421014</v>
      </c>
      <c r="K96" s="216">
        <v>1447.173134349305</v>
      </c>
      <c r="L96" s="216">
        <v>811.94438501269667</v>
      </c>
      <c r="M96" s="215">
        <v>137.15422910891959</v>
      </c>
      <c r="N96" s="216">
        <v>76.951128764426613</v>
      </c>
    </row>
    <row r="97" spans="1:14">
      <c r="A97" s="375" t="s">
        <v>49</v>
      </c>
      <c r="B97" s="219">
        <v>1834087</v>
      </c>
      <c r="C97" s="216">
        <v>44055.375801738046</v>
      </c>
      <c r="D97" s="216">
        <v>24020.33044328761</v>
      </c>
      <c r="E97" s="216">
        <v>13265.251190734305</v>
      </c>
      <c r="F97" s="216">
        <v>7232.6182949523682</v>
      </c>
      <c r="G97" s="216">
        <v>29172.545666189319</v>
      </c>
      <c r="H97" s="216">
        <v>15905.758923207743</v>
      </c>
      <c r="I97" s="215">
        <v>32867.53403845703</v>
      </c>
      <c r="J97" s="216">
        <v>17920.378934291028</v>
      </c>
      <c r="K97" s="216">
        <v>1485.9274880820362</v>
      </c>
      <c r="L97" s="216">
        <v>810.17284789763858</v>
      </c>
      <c r="M97" s="215">
        <v>131.65145673238271</v>
      </c>
      <c r="N97" s="216">
        <v>71.780377229860264</v>
      </c>
    </row>
    <row r="98" spans="1:14">
      <c r="A98" s="375" t="s">
        <v>112</v>
      </c>
      <c r="B98" s="219">
        <v>1907542</v>
      </c>
      <c r="C98" s="216">
        <v>47324.458781449102</v>
      </c>
      <c r="D98" s="216">
        <v>24809.130693556999</v>
      </c>
      <c r="E98" s="216">
        <v>13452.194156837195</v>
      </c>
      <c r="F98" s="216">
        <v>7052.109026609739</v>
      </c>
      <c r="G98" s="216">
        <v>31733.504742987294</v>
      </c>
      <c r="H98" s="216">
        <v>16635.80919475812</v>
      </c>
      <c r="I98" s="215">
        <v>33583.054601720418</v>
      </c>
      <c r="J98" s="216">
        <v>17605.407693104749</v>
      </c>
      <c r="K98" s="216">
        <v>2011.3304032890464</v>
      </c>
      <c r="L98" s="216">
        <v>1054.4094983434422</v>
      </c>
      <c r="M98" s="215">
        <v>127.42947833556111</v>
      </c>
      <c r="N98" s="216">
        <v>66.802973845693103</v>
      </c>
    </row>
    <row r="99" spans="1:14">
      <c r="A99" s="375" t="s">
        <v>113</v>
      </c>
      <c r="B99" s="219">
        <v>2006996</v>
      </c>
      <c r="C99" s="216">
        <v>54432.786858980209</v>
      </c>
      <c r="D99" s="216">
        <v>27121.522344329638</v>
      </c>
      <c r="E99" s="216">
        <v>14785.475113945931</v>
      </c>
      <c r="F99" s="216">
        <v>7366.967903247406</v>
      </c>
      <c r="G99" s="216">
        <v>36784.636615514355</v>
      </c>
      <c r="H99" s="216">
        <v>18328.206242321539</v>
      </c>
      <c r="I99" s="215">
        <v>38161.409991143446</v>
      </c>
      <c r="J99" s="216">
        <v>19014.193347243068</v>
      </c>
      <c r="K99" s="216">
        <v>2731.8187327278042</v>
      </c>
      <c r="L99" s="216">
        <v>1361.1480704135954</v>
      </c>
      <c r="M99" s="215">
        <v>130.85639679211167</v>
      </c>
      <c r="N99" s="216">
        <v>65.200128347097689</v>
      </c>
    </row>
    <row r="100" spans="1:14">
      <c r="A100" s="375" t="s">
        <v>114</v>
      </c>
      <c r="B100" s="219">
        <v>2066284</v>
      </c>
      <c r="C100" s="216">
        <v>58072.138701442142</v>
      </c>
      <c r="D100" s="216">
        <v>28104.625841095483</v>
      </c>
      <c r="E100" s="216">
        <v>15678.94049195954</v>
      </c>
      <c r="F100" s="216">
        <v>7587.9891108674019</v>
      </c>
      <c r="G100" s="216">
        <v>39636.511951953056</v>
      </c>
      <c r="H100" s="216">
        <v>19182.509254271463</v>
      </c>
      <c r="I100" s="215">
        <v>40811.869213937396</v>
      </c>
      <c r="J100" s="216">
        <v>19751.335834733945</v>
      </c>
      <c r="K100" s="216">
        <v>2633.0183403605511</v>
      </c>
      <c r="L100" s="216">
        <v>1274.2770792207416</v>
      </c>
      <c r="M100" s="215">
        <v>123.66791716899961</v>
      </c>
      <c r="N100" s="216">
        <v>59.850396735879293</v>
      </c>
    </row>
    <row r="101" spans="1:14">
      <c r="A101" s="375" t="s">
        <v>115</v>
      </c>
      <c r="B101" s="219">
        <v>2071946</v>
      </c>
      <c r="C101" s="216">
        <v>56745.489807833597</v>
      </c>
      <c r="D101" s="216">
        <v>27387.533173081534</v>
      </c>
      <c r="E101" s="216">
        <v>15939.978114049914</v>
      </c>
      <c r="F101" s="216">
        <v>7693.2401298344239</v>
      </c>
      <c r="G101" s="216">
        <v>38726.135010430458</v>
      </c>
      <c r="H101" s="216">
        <v>18690.706712641382</v>
      </c>
      <c r="I101" s="215">
        <v>39805.223018592565</v>
      </c>
      <c r="J101" s="216">
        <v>19211.515656582058</v>
      </c>
      <c r="K101" s="216">
        <v>1966.8736369189357</v>
      </c>
      <c r="L101" s="216">
        <v>949.28807841465743</v>
      </c>
      <c r="M101" s="215">
        <v>112.50304643429371</v>
      </c>
      <c r="N101" s="216">
        <v>54.298252191077232</v>
      </c>
    </row>
    <row r="102" spans="1:14">
      <c r="A102" s="375" t="s">
        <v>50</v>
      </c>
      <c r="B102" s="219">
        <v>2062944</v>
      </c>
      <c r="C102" s="216">
        <v>55500.446633584543</v>
      </c>
      <c r="D102" s="216">
        <v>26903.51586547407</v>
      </c>
      <c r="E102" s="216">
        <v>16444.898275235377</v>
      </c>
      <c r="F102" s="216">
        <v>7971.5679510618693</v>
      </c>
      <c r="G102" s="216">
        <v>37174.613196669343</v>
      </c>
      <c r="H102" s="216">
        <v>18020.175630879628</v>
      </c>
      <c r="I102" s="215">
        <v>38488.549362602716</v>
      </c>
      <c r="J102" s="216">
        <v>18657.098478001688</v>
      </c>
      <c r="K102" s="216">
        <v>1771.2751885606533</v>
      </c>
      <c r="L102" s="216">
        <v>858.61525497573041</v>
      </c>
      <c r="M102" s="215">
        <v>109.65997311915802</v>
      </c>
      <c r="N102" s="216">
        <v>53.157028556838206</v>
      </c>
    </row>
    <row r="103" spans="1:14">
      <c r="A103" s="375" t="s">
        <v>90</v>
      </c>
      <c r="B103" s="219">
        <v>2072730</v>
      </c>
      <c r="C103" s="216">
        <v>55767.30710619648</v>
      </c>
      <c r="D103" s="216">
        <v>26905.244342580307</v>
      </c>
      <c r="E103" s="216">
        <v>16529.176585489222</v>
      </c>
      <c r="F103" s="216">
        <v>7974.592245728687</v>
      </c>
      <c r="G103" s="216">
        <v>37387.383250911182</v>
      </c>
      <c r="H103" s="216">
        <v>18037.748887173526</v>
      </c>
      <c r="I103" s="215">
        <v>38799.322806682685</v>
      </c>
      <c r="J103" s="216">
        <v>18718.946899346603</v>
      </c>
      <c r="K103" s="216">
        <v>1741.9295184849052</v>
      </c>
      <c r="L103" s="216">
        <v>840.40348645742824</v>
      </c>
      <c r="M103" s="215">
        <v>108.81775131117013</v>
      </c>
      <c r="N103" s="216">
        <v>52.499723220665565</v>
      </c>
    </row>
    <row r="104" spans="1:14">
      <c r="A104" s="375" t="s">
        <v>92</v>
      </c>
      <c r="B104" s="219">
        <v>2084976</v>
      </c>
      <c r="C104" s="216">
        <v>54570.172525570117</v>
      </c>
      <c r="D104" s="216">
        <v>26173.045889051056</v>
      </c>
      <c r="E104" s="216">
        <v>16637.219384918008</v>
      </c>
      <c r="F104" s="216">
        <v>7979.5735705917032</v>
      </c>
      <c r="G104" s="216">
        <v>36160.354434787703</v>
      </c>
      <c r="H104" s="216">
        <v>17343.295287230023</v>
      </c>
      <c r="I104" s="215">
        <v>37586.648738443524</v>
      </c>
      <c r="J104" s="216">
        <v>18027.377168103387</v>
      </c>
      <c r="K104" s="216">
        <v>1666.2914367261274</v>
      </c>
      <c r="L104" s="216">
        <v>799.18974449879875</v>
      </c>
      <c r="M104" s="215">
        <v>106.30726913827908</v>
      </c>
      <c r="N104" s="216">
        <v>50.987286730532666</v>
      </c>
    </row>
    <row r="105" spans="1:14">
      <c r="A105" s="375" t="s">
        <v>94</v>
      </c>
      <c r="B105" s="219">
        <v>2104055.3333333335</v>
      </c>
      <c r="C105" s="216">
        <v>55190.36669549685</v>
      </c>
      <c r="D105" s="216">
        <v>26230.473039918554</v>
      </c>
      <c r="E105" s="216">
        <v>16869.784841059583</v>
      </c>
      <c r="F105" s="216">
        <v>8017.7477149965234</v>
      </c>
      <c r="G105" s="216">
        <v>36630.090047786609</v>
      </c>
      <c r="H105" s="216">
        <v>17409.280767229477</v>
      </c>
      <c r="I105" s="215">
        <v>38041.527186405699</v>
      </c>
      <c r="J105" s="216">
        <v>18080.098267253601</v>
      </c>
      <c r="K105" s="216">
        <v>1585.0050944044515</v>
      </c>
      <c r="L105" s="216">
        <v>753.30960611830449</v>
      </c>
      <c r="M105" s="215">
        <v>105.48671224620749</v>
      </c>
      <c r="N105" s="216">
        <v>50.134951574249229</v>
      </c>
    </row>
    <row r="106" spans="1:14">
      <c r="A106" s="375" t="s">
        <v>478</v>
      </c>
      <c r="B106" s="219">
        <v>2121122.6666666665</v>
      </c>
      <c r="C106" s="216">
        <v>56390.923306334473</v>
      </c>
      <c r="D106" s="216">
        <v>26585.413560712415</v>
      </c>
      <c r="E106" s="216">
        <v>17254.872063819756</v>
      </c>
      <c r="F106" s="216">
        <v>8134.7827426386893</v>
      </c>
      <c r="G106" s="216">
        <v>37503.989521827723</v>
      </c>
      <c r="H106" s="216">
        <v>17681.197844519313</v>
      </c>
      <c r="I106" s="215">
        <v>38911.590143485169</v>
      </c>
      <c r="J106" s="216">
        <v>18344.808980158858</v>
      </c>
      <c r="K106" s="216">
        <v>1529.7662775766989</v>
      </c>
      <c r="L106" s="216">
        <v>721.20594514258755</v>
      </c>
      <c r="M106" s="215">
        <v>102.29544311028853</v>
      </c>
      <c r="N106" s="216">
        <v>48.227028411819909</v>
      </c>
    </row>
    <row r="107" spans="1:14">
      <c r="A107" s="376" t="s">
        <v>479</v>
      </c>
      <c r="B107" s="377">
        <v>2098898.9480481944</v>
      </c>
      <c r="C107" s="378">
        <v>57155.270611156891</v>
      </c>
      <c r="D107" s="378">
        <v>27231.073065383473</v>
      </c>
      <c r="E107" s="378">
        <v>17762.049548262032</v>
      </c>
      <c r="F107" s="378">
        <v>8462.5558389932467</v>
      </c>
      <c r="G107" s="378">
        <v>37763.555297294857</v>
      </c>
      <c r="H107" s="378">
        <v>17992.07881466228</v>
      </c>
      <c r="I107" s="379">
        <v>39019.835297294856</v>
      </c>
      <c r="J107" s="378">
        <v>18590.621208124445</v>
      </c>
      <c r="K107" s="378">
        <v>1529.0999999999995</v>
      </c>
      <c r="L107" s="378">
        <v>728.52483032684268</v>
      </c>
      <c r="M107" s="379">
        <v>100.56576560000001</v>
      </c>
      <c r="N107" s="378">
        <v>47.913581401104615</v>
      </c>
    </row>
    <row r="109" spans="1:14" ht="21.75" customHeight="1">
      <c r="A109" s="217" t="s">
        <v>535</v>
      </c>
    </row>
    <row r="110" spans="1:14" ht="21" customHeight="1">
      <c r="A110" s="217" t="s">
        <v>536</v>
      </c>
    </row>
    <row r="111" spans="1:14" ht="22.5" customHeight="1">
      <c r="A111" s="217" t="s">
        <v>537</v>
      </c>
    </row>
  </sheetData>
  <mergeCells count="1">
    <mergeCell ref="A1:N1"/>
  </mergeCells>
  <pageMargins left="0.25" right="0.25" top="0.5" bottom="0.5" header="0.5" footer="0.5"/>
  <pageSetup scale="12" orientation="portrait" horizontalDpi="4294967292" verticalDpi="4294967292"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21380-8A32-4A91-8A71-07E93CCE0762}">
  <sheetPr>
    <tabColor rgb="FFC00000"/>
  </sheetPr>
  <dimension ref="A1:I16"/>
  <sheetViews>
    <sheetView workbookViewId="0">
      <selection activeCell="M15" sqref="M15"/>
    </sheetView>
  </sheetViews>
  <sheetFormatPr defaultRowHeight="12.75"/>
  <cols>
    <col min="1" max="1" width="33.85546875" style="1017" customWidth="1"/>
    <col min="2" max="2" width="15.7109375" style="1016" customWidth="1"/>
    <col min="3" max="3" width="15.42578125" style="1016" customWidth="1"/>
    <col min="4" max="4" width="8.7109375" style="1016" customWidth="1"/>
    <col min="5" max="5" width="12.5703125" style="1016" customWidth="1"/>
    <col min="6" max="6" width="14.85546875" style="1016" customWidth="1"/>
    <col min="7" max="7" width="15.7109375" style="1016" customWidth="1"/>
    <col min="8" max="9" width="8.7109375" style="1017" customWidth="1"/>
    <col min="10" max="256" width="9.140625" style="63"/>
    <col min="257" max="257" width="33.85546875" style="63" customWidth="1"/>
    <col min="258" max="258" width="15.7109375" style="63" customWidth="1"/>
    <col min="259" max="259" width="15.42578125" style="63" customWidth="1"/>
    <col min="260" max="260" width="8.7109375" style="63" customWidth="1"/>
    <col min="261" max="261" width="12.5703125" style="63" customWidth="1"/>
    <col min="262" max="262" width="14.85546875" style="63" customWidth="1"/>
    <col min="263" max="263" width="15.7109375" style="63" customWidth="1"/>
    <col min="264" max="265" width="8.7109375" style="63" customWidth="1"/>
    <col min="266" max="512" width="9.140625" style="63"/>
    <col min="513" max="513" width="33.85546875" style="63" customWidth="1"/>
    <col min="514" max="514" width="15.7109375" style="63" customWidth="1"/>
    <col min="515" max="515" width="15.42578125" style="63" customWidth="1"/>
    <col min="516" max="516" width="8.7109375" style="63" customWidth="1"/>
    <col min="517" max="517" width="12.5703125" style="63" customWidth="1"/>
    <col min="518" max="518" width="14.85546875" style="63" customWidth="1"/>
    <col min="519" max="519" width="15.7109375" style="63" customWidth="1"/>
    <col min="520" max="521" width="8.7109375" style="63" customWidth="1"/>
    <col min="522" max="768" width="9.140625" style="63"/>
    <col min="769" max="769" width="33.85546875" style="63" customWidth="1"/>
    <col min="770" max="770" width="15.7109375" style="63" customWidth="1"/>
    <col min="771" max="771" width="15.42578125" style="63" customWidth="1"/>
    <col min="772" max="772" width="8.7109375" style="63" customWidth="1"/>
    <col min="773" max="773" width="12.5703125" style="63" customWidth="1"/>
    <col min="774" max="774" width="14.85546875" style="63" customWidth="1"/>
    <col min="775" max="775" width="15.7109375" style="63" customWidth="1"/>
    <col min="776" max="777" width="8.7109375" style="63" customWidth="1"/>
    <col min="778" max="1024" width="9.140625" style="63"/>
    <col min="1025" max="1025" width="33.85546875" style="63" customWidth="1"/>
    <col min="1026" max="1026" width="15.7109375" style="63" customWidth="1"/>
    <col min="1027" max="1027" width="15.42578125" style="63" customWidth="1"/>
    <col min="1028" max="1028" width="8.7109375" style="63" customWidth="1"/>
    <col min="1029" max="1029" width="12.5703125" style="63" customWidth="1"/>
    <col min="1030" max="1030" width="14.85546875" style="63" customWidth="1"/>
    <col min="1031" max="1031" width="15.7109375" style="63" customWidth="1"/>
    <col min="1032" max="1033" width="8.7109375" style="63" customWidth="1"/>
    <col min="1034" max="1280" width="9.140625" style="63"/>
    <col min="1281" max="1281" width="33.85546875" style="63" customWidth="1"/>
    <col min="1282" max="1282" width="15.7109375" style="63" customWidth="1"/>
    <col min="1283" max="1283" width="15.42578125" style="63" customWidth="1"/>
    <col min="1284" max="1284" width="8.7109375" style="63" customWidth="1"/>
    <col min="1285" max="1285" width="12.5703125" style="63" customWidth="1"/>
    <col min="1286" max="1286" width="14.85546875" style="63" customWidth="1"/>
    <col min="1287" max="1287" width="15.7109375" style="63" customWidth="1"/>
    <col min="1288" max="1289" width="8.7109375" style="63" customWidth="1"/>
    <col min="1290" max="1536" width="9.140625" style="63"/>
    <col min="1537" max="1537" width="33.85546875" style="63" customWidth="1"/>
    <col min="1538" max="1538" width="15.7109375" style="63" customWidth="1"/>
    <col min="1539" max="1539" width="15.42578125" style="63" customWidth="1"/>
    <col min="1540" max="1540" width="8.7109375" style="63" customWidth="1"/>
    <col min="1541" max="1541" width="12.5703125" style="63" customWidth="1"/>
    <col min="1542" max="1542" width="14.85546875" style="63" customWidth="1"/>
    <col min="1543" max="1543" width="15.7109375" style="63" customWidth="1"/>
    <col min="1544" max="1545" width="8.7109375" style="63" customWidth="1"/>
    <col min="1546" max="1792" width="9.140625" style="63"/>
    <col min="1793" max="1793" width="33.85546875" style="63" customWidth="1"/>
    <col min="1794" max="1794" width="15.7109375" style="63" customWidth="1"/>
    <col min="1795" max="1795" width="15.42578125" style="63" customWidth="1"/>
    <col min="1796" max="1796" width="8.7109375" style="63" customWidth="1"/>
    <col min="1797" max="1797" width="12.5703125" style="63" customWidth="1"/>
    <col min="1798" max="1798" width="14.85546875" style="63" customWidth="1"/>
    <col min="1799" max="1799" width="15.7109375" style="63" customWidth="1"/>
    <col min="1800" max="1801" width="8.7109375" style="63" customWidth="1"/>
    <col min="1802" max="2048" width="9.140625" style="63"/>
    <col min="2049" max="2049" width="33.85546875" style="63" customWidth="1"/>
    <col min="2050" max="2050" width="15.7109375" style="63" customWidth="1"/>
    <col min="2051" max="2051" width="15.42578125" style="63" customWidth="1"/>
    <col min="2052" max="2052" width="8.7109375" style="63" customWidth="1"/>
    <col min="2053" max="2053" width="12.5703125" style="63" customWidth="1"/>
    <col min="2054" max="2054" width="14.85546875" style="63" customWidth="1"/>
    <col min="2055" max="2055" width="15.7109375" style="63" customWidth="1"/>
    <col min="2056" max="2057" width="8.7109375" style="63" customWidth="1"/>
    <col min="2058" max="2304" width="9.140625" style="63"/>
    <col min="2305" max="2305" width="33.85546875" style="63" customWidth="1"/>
    <col min="2306" max="2306" width="15.7109375" style="63" customWidth="1"/>
    <col min="2307" max="2307" width="15.42578125" style="63" customWidth="1"/>
    <col min="2308" max="2308" width="8.7109375" style="63" customWidth="1"/>
    <col min="2309" max="2309" width="12.5703125" style="63" customWidth="1"/>
    <col min="2310" max="2310" width="14.85546875" style="63" customWidth="1"/>
    <col min="2311" max="2311" width="15.7109375" style="63" customWidth="1"/>
    <col min="2312" max="2313" width="8.7109375" style="63" customWidth="1"/>
    <col min="2314" max="2560" width="9.140625" style="63"/>
    <col min="2561" max="2561" width="33.85546875" style="63" customWidth="1"/>
    <col min="2562" max="2562" width="15.7109375" style="63" customWidth="1"/>
    <col min="2563" max="2563" width="15.42578125" style="63" customWidth="1"/>
    <col min="2564" max="2564" width="8.7109375" style="63" customWidth="1"/>
    <col min="2565" max="2565" width="12.5703125" style="63" customWidth="1"/>
    <col min="2566" max="2566" width="14.85546875" style="63" customWidth="1"/>
    <col min="2567" max="2567" width="15.7109375" style="63" customWidth="1"/>
    <col min="2568" max="2569" width="8.7109375" style="63" customWidth="1"/>
    <col min="2570" max="2816" width="9.140625" style="63"/>
    <col min="2817" max="2817" width="33.85546875" style="63" customWidth="1"/>
    <col min="2818" max="2818" width="15.7109375" style="63" customWidth="1"/>
    <col min="2819" max="2819" width="15.42578125" style="63" customWidth="1"/>
    <col min="2820" max="2820" width="8.7109375" style="63" customWidth="1"/>
    <col min="2821" max="2821" width="12.5703125" style="63" customWidth="1"/>
    <col min="2822" max="2822" width="14.85546875" style="63" customWidth="1"/>
    <col min="2823" max="2823" width="15.7109375" style="63" customWidth="1"/>
    <col min="2824" max="2825" width="8.7109375" style="63" customWidth="1"/>
    <col min="2826" max="3072" width="9.140625" style="63"/>
    <col min="3073" max="3073" width="33.85546875" style="63" customWidth="1"/>
    <col min="3074" max="3074" width="15.7109375" style="63" customWidth="1"/>
    <col min="3075" max="3075" width="15.42578125" style="63" customWidth="1"/>
    <col min="3076" max="3076" width="8.7109375" style="63" customWidth="1"/>
    <col min="3077" max="3077" width="12.5703125" style="63" customWidth="1"/>
    <col min="3078" max="3078" width="14.85546875" style="63" customWidth="1"/>
    <col min="3079" max="3079" width="15.7109375" style="63" customWidth="1"/>
    <col min="3080" max="3081" width="8.7109375" style="63" customWidth="1"/>
    <col min="3082" max="3328" width="9.140625" style="63"/>
    <col min="3329" max="3329" width="33.85546875" style="63" customWidth="1"/>
    <col min="3330" max="3330" width="15.7109375" style="63" customWidth="1"/>
    <col min="3331" max="3331" width="15.42578125" style="63" customWidth="1"/>
    <col min="3332" max="3332" width="8.7109375" style="63" customWidth="1"/>
    <col min="3333" max="3333" width="12.5703125" style="63" customWidth="1"/>
    <col min="3334" max="3334" width="14.85546875" style="63" customWidth="1"/>
    <col min="3335" max="3335" width="15.7109375" style="63" customWidth="1"/>
    <col min="3336" max="3337" width="8.7109375" style="63" customWidth="1"/>
    <col min="3338" max="3584" width="9.140625" style="63"/>
    <col min="3585" max="3585" width="33.85546875" style="63" customWidth="1"/>
    <col min="3586" max="3586" width="15.7109375" style="63" customWidth="1"/>
    <col min="3587" max="3587" width="15.42578125" style="63" customWidth="1"/>
    <col min="3588" max="3588" width="8.7109375" style="63" customWidth="1"/>
    <col min="3589" max="3589" width="12.5703125" style="63" customWidth="1"/>
    <col min="3590" max="3590" width="14.85546875" style="63" customWidth="1"/>
    <col min="3591" max="3591" width="15.7109375" style="63" customWidth="1"/>
    <col min="3592" max="3593" width="8.7109375" style="63" customWidth="1"/>
    <col min="3594" max="3840" width="9.140625" style="63"/>
    <col min="3841" max="3841" width="33.85546875" style="63" customWidth="1"/>
    <col min="3842" max="3842" width="15.7109375" style="63" customWidth="1"/>
    <col min="3843" max="3843" width="15.42578125" style="63" customWidth="1"/>
    <col min="3844" max="3844" width="8.7109375" style="63" customWidth="1"/>
    <col min="3845" max="3845" width="12.5703125" style="63" customWidth="1"/>
    <col min="3846" max="3846" width="14.85546875" style="63" customWidth="1"/>
    <col min="3847" max="3847" width="15.7109375" style="63" customWidth="1"/>
    <col min="3848" max="3849" width="8.7109375" style="63" customWidth="1"/>
    <col min="3850" max="4096" width="9.140625" style="63"/>
    <col min="4097" max="4097" width="33.85546875" style="63" customWidth="1"/>
    <col min="4098" max="4098" width="15.7109375" style="63" customWidth="1"/>
    <col min="4099" max="4099" width="15.42578125" style="63" customWidth="1"/>
    <col min="4100" max="4100" width="8.7109375" style="63" customWidth="1"/>
    <col min="4101" max="4101" width="12.5703125" style="63" customWidth="1"/>
    <col min="4102" max="4102" width="14.85546875" style="63" customWidth="1"/>
    <col min="4103" max="4103" width="15.7109375" style="63" customWidth="1"/>
    <col min="4104" max="4105" width="8.7109375" style="63" customWidth="1"/>
    <col min="4106" max="4352" width="9.140625" style="63"/>
    <col min="4353" max="4353" width="33.85546875" style="63" customWidth="1"/>
    <col min="4354" max="4354" width="15.7109375" style="63" customWidth="1"/>
    <col min="4355" max="4355" width="15.42578125" style="63" customWidth="1"/>
    <col min="4356" max="4356" width="8.7109375" style="63" customWidth="1"/>
    <col min="4357" max="4357" width="12.5703125" style="63" customWidth="1"/>
    <col min="4358" max="4358" width="14.85546875" style="63" customWidth="1"/>
    <col min="4359" max="4359" width="15.7109375" style="63" customWidth="1"/>
    <col min="4360" max="4361" width="8.7109375" style="63" customWidth="1"/>
    <col min="4362" max="4608" width="9.140625" style="63"/>
    <col min="4609" max="4609" width="33.85546875" style="63" customWidth="1"/>
    <col min="4610" max="4610" width="15.7109375" style="63" customWidth="1"/>
    <col min="4611" max="4611" width="15.42578125" style="63" customWidth="1"/>
    <col min="4612" max="4612" width="8.7109375" style="63" customWidth="1"/>
    <col min="4613" max="4613" width="12.5703125" style="63" customWidth="1"/>
    <col min="4614" max="4614" width="14.85546875" style="63" customWidth="1"/>
    <col min="4615" max="4615" width="15.7109375" style="63" customWidth="1"/>
    <col min="4616" max="4617" width="8.7109375" style="63" customWidth="1"/>
    <col min="4618" max="4864" width="9.140625" style="63"/>
    <col min="4865" max="4865" width="33.85546875" style="63" customWidth="1"/>
    <col min="4866" max="4866" width="15.7109375" style="63" customWidth="1"/>
    <col min="4867" max="4867" width="15.42578125" style="63" customWidth="1"/>
    <col min="4868" max="4868" width="8.7109375" style="63" customWidth="1"/>
    <col min="4869" max="4869" width="12.5703125" style="63" customWidth="1"/>
    <col min="4870" max="4870" width="14.85546875" style="63" customWidth="1"/>
    <col min="4871" max="4871" width="15.7109375" style="63" customWidth="1"/>
    <col min="4872" max="4873" width="8.7109375" style="63" customWidth="1"/>
    <col min="4874" max="5120" width="9.140625" style="63"/>
    <col min="5121" max="5121" width="33.85546875" style="63" customWidth="1"/>
    <col min="5122" max="5122" width="15.7109375" style="63" customWidth="1"/>
    <col min="5123" max="5123" width="15.42578125" style="63" customWidth="1"/>
    <col min="5124" max="5124" width="8.7109375" style="63" customWidth="1"/>
    <col min="5125" max="5125" width="12.5703125" style="63" customWidth="1"/>
    <col min="5126" max="5126" width="14.85546875" style="63" customWidth="1"/>
    <col min="5127" max="5127" width="15.7109375" style="63" customWidth="1"/>
    <col min="5128" max="5129" width="8.7109375" style="63" customWidth="1"/>
    <col min="5130" max="5376" width="9.140625" style="63"/>
    <col min="5377" max="5377" width="33.85546875" style="63" customWidth="1"/>
    <col min="5378" max="5378" width="15.7109375" style="63" customWidth="1"/>
    <col min="5379" max="5379" width="15.42578125" style="63" customWidth="1"/>
    <col min="5380" max="5380" width="8.7109375" style="63" customWidth="1"/>
    <col min="5381" max="5381" width="12.5703125" style="63" customWidth="1"/>
    <col min="5382" max="5382" width="14.85546875" style="63" customWidth="1"/>
    <col min="5383" max="5383" width="15.7109375" style="63" customWidth="1"/>
    <col min="5384" max="5385" width="8.7109375" style="63" customWidth="1"/>
    <col min="5386" max="5632" width="9.140625" style="63"/>
    <col min="5633" max="5633" width="33.85546875" style="63" customWidth="1"/>
    <col min="5634" max="5634" width="15.7109375" style="63" customWidth="1"/>
    <col min="5635" max="5635" width="15.42578125" style="63" customWidth="1"/>
    <col min="5636" max="5636" width="8.7109375" style="63" customWidth="1"/>
    <col min="5637" max="5637" width="12.5703125" style="63" customWidth="1"/>
    <col min="5638" max="5638" width="14.85546875" style="63" customWidth="1"/>
    <col min="5639" max="5639" width="15.7109375" style="63" customWidth="1"/>
    <col min="5640" max="5641" width="8.7109375" style="63" customWidth="1"/>
    <col min="5642" max="5888" width="9.140625" style="63"/>
    <col min="5889" max="5889" width="33.85546875" style="63" customWidth="1"/>
    <col min="5890" max="5890" width="15.7109375" style="63" customWidth="1"/>
    <col min="5891" max="5891" width="15.42578125" style="63" customWidth="1"/>
    <col min="5892" max="5892" width="8.7109375" style="63" customWidth="1"/>
    <col min="5893" max="5893" width="12.5703125" style="63" customWidth="1"/>
    <col min="5894" max="5894" width="14.85546875" style="63" customWidth="1"/>
    <col min="5895" max="5895" width="15.7109375" style="63" customWidth="1"/>
    <col min="5896" max="5897" width="8.7109375" style="63" customWidth="1"/>
    <col min="5898" max="6144" width="9.140625" style="63"/>
    <col min="6145" max="6145" width="33.85546875" style="63" customWidth="1"/>
    <col min="6146" max="6146" width="15.7109375" style="63" customWidth="1"/>
    <col min="6147" max="6147" width="15.42578125" style="63" customWidth="1"/>
    <col min="6148" max="6148" width="8.7109375" style="63" customWidth="1"/>
    <col min="6149" max="6149" width="12.5703125" style="63" customWidth="1"/>
    <col min="6150" max="6150" width="14.85546875" style="63" customWidth="1"/>
    <col min="6151" max="6151" width="15.7109375" style="63" customWidth="1"/>
    <col min="6152" max="6153" width="8.7109375" style="63" customWidth="1"/>
    <col min="6154" max="6400" width="9.140625" style="63"/>
    <col min="6401" max="6401" width="33.85546875" style="63" customWidth="1"/>
    <col min="6402" max="6402" width="15.7109375" style="63" customWidth="1"/>
    <col min="6403" max="6403" width="15.42578125" style="63" customWidth="1"/>
    <col min="6404" max="6404" width="8.7109375" style="63" customWidth="1"/>
    <col min="6405" max="6405" width="12.5703125" style="63" customWidth="1"/>
    <col min="6406" max="6406" width="14.85546875" style="63" customWidth="1"/>
    <col min="6407" max="6407" width="15.7109375" style="63" customWidth="1"/>
    <col min="6408" max="6409" width="8.7109375" style="63" customWidth="1"/>
    <col min="6410" max="6656" width="9.140625" style="63"/>
    <col min="6657" max="6657" width="33.85546875" style="63" customWidth="1"/>
    <col min="6658" max="6658" width="15.7109375" style="63" customWidth="1"/>
    <col min="6659" max="6659" width="15.42578125" style="63" customWidth="1"/>
    <col min="6660" max="6660" width="8.7109375" style="63" customWidth="1"/>
    <col min="6661" max="6661" width="12.5703125" style="63" customWidth="1"/>
    <col min="6662" max="6662" width="14.85546875" style="63" customWidth="1"/>
    <col min="6663" max="6663" width="15.7109375" style="63" customWidth="1"/>
    <col min="6664" max="6665" width="8.7109375" style="63" customWidth="1"/>
    <col min="6666" max="6912" width="9.140625" style="63"/>
    <col min="6913" max="6913" width="33.85546875" style="63" customWidth="1"/>
    <col min="6914" max="6914" width="15.7109375" style="63" customWidth="1"/>
    <col min="6915" max="6915" width="15.42578125" style="63" customWidth="1"/>
    <col min="6916" max="6916" width="8.7109375" style="63" customWidth="1"/>
    <col min="6917" max="6917" width="12.5703125" style="63" customWidth="1"/>
    <col min="6918" max="6918" width="14.85546875" style="63" customWidth="1"/>
    <col min="6919" max="6919" width="15.7109375" style="63" customWidth="1"/>
    <col min="6920" max="6921" width="8.7109375" style="63" customWidth="1"/>
    <col min="6922" max="7168" width="9.140625" style="63"/>
    <col min="7169" max="7169" width="33.85546875" style="63" customWidth="1"/>
    <col min="7170" max="7170" width="15.7109375" style="63" customWidth="1"/>
    <col min="7171" max="7171" width="15.42578125" style="63" customWidth="1"/>
    <col min="7172" max="7172" width="8.7109375" style="63" customWidth="1"/>
    <col min="7173" max="7173" width="12.5703125" style="63" customWidth="1"/>
    <col min="7174" max="7174" width="14.85546875" style="63" customWidth="1"/>
    <col min="7175" max="7175" width="15.7109375" style="63" customWidth="1"/>
    <col min="7176" max="7177" width="8.7109375" style="63" customWidth="1"/>
    <col min="7178" max="7424" width="9.140625" style="63"/>
    <col min="7425" max="7425" width="33.85546875" style="63" customWidth="1"/>
    <col min="7426" max="7426" width="15.7109375" style="63" customWidth="1"/>
    <col min="7427" max="7427" width="15.42578125" style="63" customWidth="1"/>
    <col min="7428" max="7428" width="8.7109375" style="63" customWidth="1"/>
    <col min="7429" max="7429" width="12.5703125" style="63" customWidth="1"/>
    <col min="7430" max="7430" width="14.85546875" style="63" customWidth="1"/>
    <col min="7431" max="7431" width="15.7109375" style="63" customWidth="1"/>
    <col min="7432" max="7433" width="8.7109375" style="63" customWidth="1"/>
    <col min="7434" max="7680" width="9.140625" style="63"/>
    <col min="7681" max="7681" width="33.85546875" style="63" customWidth="1"/>
    <col min="7682" max="7682" width="15.7109375" style="63" customWidth="1"/>
    <col min="7683" max="7683" width="15.42578125" style="63" customWidth="1"/>
    <col min="7684" max="7684" width="8.7109375" style="63" customWidth="1"/>
    <col min="7685" max="7685" width="12.5703125" style="63" customWidth="1"/>
    <col min="7686" max="7686" width="14.85546875" style="63" customWidth="1"/>
    <col min="7687" max="7687" width="15.7109375" style="63" customWidth="1"/>
    <col min="7688" max="7689" width="8.7109375" style="63" customWidth="1"/>
    <col min="7690" max="7936" width="9.140625" style="63"/>
    <col min="7937" max="7937" width="33.85546875" style="63" customWidth="1"/>
    <col min="7938" max="7938" width="15.7109375" style="63" customWidth="1"/>
    <col min="7939" max="7939" width="15.42578125" style="63" customWidth="1"/>
    <col min="7940" max="7940" width="8.7109375" style="63" customWidth="1"/>
    <col min="7941" max="7941" width="12.5703125" style="63" customWidth="1"/>
    <col min="7942" max="7942" width="14.85546875" style="63" customWidth="1"/>
    <col min="7943" max="7943" width="15.7109375" style="63" customWidth="1"/>
    <col min="7944" max="7945" width="8.7109375" style="63" customWidth="1"/>
    <col min="7946" max="8192" width="9.140625" style="63"/>
    <col min="8193" max="8193" width="33.85546875" style="63" customWidth="1"/>
    <col min="8194" max="8194" width="15.7109375" style="63" customWidth="1"/>
    <col min="8195" max="8195" width="15.42578125" style="63" customWidth="1"/>
    <col min="8196" max="8196" width="8.7109375" style="63" customWidth="1"/>
    <col min="8197" max="8197" width="12.5703125" style="63" customWidth="1"/>
    <col min="8198" max="8198" width="14.85546875" style="63" customWidth="1"/>
    <col min="8199" max="8199" width="15.7109375" style="63" customWidth="1"/>
    <col min="8200" max="8201" width="8.7109375" style="63" customWidth="1"/>
    <col min="8202" max="8448" width="9.140625" style="63"/>
    <col min="8449" max="8449" width="33.85546875" style="63" customWidth="1"/>
    <col min="8450" max="8450" width="15.7109375" style="63" customWidth="1"/>
    <col min="8451" max="8451" width="15.42578125" style="63" customWidth="1"/>
    <col min="8452" max="8452" width="8.7109375" style="63" customWidth="1"/>
    <col min="8453" max="8453" width="12.5703125" style="63" customWidth="1"/>
    <col min="8454" max="8454" width="14.85546875" style="63" customWidth="1"/>
    <col min="8455" max="8455" width="15.7109375" style="63" customWidth="1"/>
    <col min="8456" max="8457" width="8.7109375" style="63" customWidth="1"/>
    <col min="8458" max="8704" width="9.140625" style="63"/>
    <col min="8705" max="8705" width="33.85546875" style="63" customWidth="1"/>
    <col min="8706" max="8706" width="15.7109375" style="63" customWidth="1"/>
    <col min="8707" max="8707" width="15.42578125" style="63" customWidth="1"/>
    <col min="8708" max="8708" width="8.7109375" style="63" customWidth="1"/>
    <col min="8709" max="8709" width="12.5703125" style="63" customWidth="1"/>
    <col min="8710" max="8710" width="14.85546875" style="63" customWidth="1"/>
    <col min="8711" max="8711" width="15.7109375" style="63" customWidth="1"/>
    <col min="8712" max="8713" width="8.7109375" style="63" customWidth="1"/>
    <col min="8714" max="8960" width="9.140625" style="63"/>
    <col min="8961" max="8961" width="33.85546875" style="63" customWidth="1"/>
    <col min="8962" max="8962" width="15.7109375" style="63" customWidth="1"/>
    <col min="8963" max="8963" width="15.42578125" style="63" customWidth="1"/>
    <col min="8964" max="8964" width="8.7109375" style="63" customWidth="1"/>
    <col min="8965" max="8965" width="12.5703125" style="63" customWidth="1"/>
    <col min="8966" max="8966" width="14.85546875" style="63" customWidth="1"/>
    <col min="8967" max="8967" width="15.7109375" style="63" customWidth="1"/>
    <col min="8968" max="8969" width="8.7109375" style="63" customWidth="1"/>
    <col min="8970" max="9216" width="9.140625" style="63"/>
    <col min="9217" max="9217" width="33.85546875" style="63" customWidth="1"/>
    <col min="9218" max="9218" width="15.7109375" style="63" customWidth="1"/>
    <col min="9219" max="9219" width="15.42578125" style="63" customWidth="1"/>
    <col min="9220" max="9220" width="8.7109375" style="63" customWidth="1"/>
    <col min="9221" max="9221" width="12.5703125" style="63" customWidth="1"/>
    <col min="9222" max="9222" width="14.85546875" style="63" customWidth="1"/>
    <col min="9223" max="9223" width="15.7109375" style="63" customWidth="1"/>
    <col min="9224" max="9225" width="8.7109375" style="63" customWidth="1"/>
    <col min="9226" max="9472" width="9.140625" style="63"/>
    <col min="9473" max="9473" width="33.85546875" style="63" customWidth="1"/>
    <col min="9474" max="9474" width="15.7109375" style="63" customWidth="1"/>
    <col min="9475" max="9475" width="15.42578125" style="63" customWidth="1"/>
    <col min="9476" max="9476" width="8.7109375" style="63" customWidth="1"/>
    <col min="9477" max="9477" width="12.5703125" style="63" customWidth="1"/>
    <col min="9478" max="9478" width="14.85546875" style="63" customWidth="1"/>
    <col min="9479" max="9479" width="15.7109375" style="63" customWidth="1"/>
    <col min="9480" max="9481" width="8.7109375" style="63" customWidth="1"/>
    <col min="9482" max="9728" width="9.140625" style="63"/>
    <col min="9729" max="9729" width="33.85546875" style="63" customWidth="1"/>
    <col min="9730" max="9730" width="15.7109375" style="63" customWidth="1"/>
    <col min="9731" max="9731" width="15.42578125" style="63" customWidth="1"/>
    <col min="9732" max="9732" width="8.7109375" style="63" customWidth="1"/>
    <col min="9733" max="9733" width="12.5703125" style="63" customWidth="1"/>
    <col min="9734" max="9734" width="14.85546875" style="63" customWidth="1"/>
    <col min="9735" max="9735" width="15.7109375" style="63" customWidth="1"/>
    <col min="9736" max="9737" width="8.7109375" style="63" customWidth="1"/>
    <col min="9738" max="9984" width="9.140625" style="63"/>
    <col min="9985" max="9985" width="33.85546875" style="63" customWidth="1"/>
    <col min="9986" max="9986" width="15.7109375" style="63" customWidth="1"/>
    <col min="9987" max="9987" width="15.42578125" style="63" customWidth="1"/>
    <col min="9988" max="9988" width="8.7109375" style="63" customWidth="1"/>
    <col min="9989" max="9989" width="12.5703125" style="63" customWidth="1"/>
    <col min="9990" max="9990" width="14.85546875" style="63" customWidth="1"/>
    <col min="9991" max="9991" width="15.7109375" style="63" customWidth="1"/>
    <col min="9992" max="9993" width="8.7109375" style="63" customWidth="1"/>
    <col min="9994" max="10240" width="9.140625" style="63"/>
    <col min="10241" max="10241" width="33.85546875" style="63" customWidth="1"/>
    <col min="10242" max="10242" width="15.7109375" style="63" customWidth="1"/>
    <col min="10243" max="10243" width="15.42578125" style="63" customWidth="1"/>
    <col min="10244" max="10244" width="8.7109375" style="63" customWidth="1"/>
    <col min="10245" max="10245" width="12.5703125" style="63" customWidth="1"/>
    <col min="10246" max="10246" width="14.85546875" style="63" customWidth="1"/>
    <col min="10247" max="10247" width="15.7109375" style="63" customWidth="1"/>
    <col min="10248" max="10249" width="8.7109375" style="63" customWidth="1"/>
    <col min="10250" max="10496" width="9.140625" style="63"/>
    <col min="10497" max="10497" width="33.85546875" style="63" customWidth="1"/>
    <col min="10498" max="10498" width="15.7109375" style="63" customWidth="1"/>
    <col min="10499" max="10499" width="15.42578125" style="63" customWidth="1"/>
    <col min="10500" max="10500" width="8.7109375" style="63" customWidth="1"/>
    <col min="10501" max="10501" width="12.5703125" style="63" customWidth="1"/>
    <col min="10502" max="10502" width="14.85546875" style="63" customWidth="1"/>
    <col min="10503" max="10503" width="15.7109375" style="63" customWidth="1"/>
    <col min="10504" max="10505" width="8.7109375" style="63" customWidth="1"/>
    <col min="10506" max="10752" width="9.140625" style="63"/>
    <col min="10753" max="10753" width="33.85546875" style="63" customWidth="1"/>
    <col min="10754" max="10754" width="15.7109375" style="63" customWidth="1"/>
    <col min="10755" max="10755" width="15.42578125" style="63" customWidth="1"/>
    <col min="10756" max="10756" width="8.7109375" style="63" customWidth="1"/>
    <col min="10757" max="10757" width="12.5703125" style="63" customWidth="1"/>
    <col min="10758" max="10758" width="14.85546875" style="63" customWidth="1"/>
    <col min="10759" max="10759" width="15.7109375" style="63" customWidth="1"/>
    <col min="10760" max="10761" width="8.7109375" style="63" customWidth="1"/>
    <col min="10762" max="11008" width="9.140625" style="63"/>
    <col min="11009" max="11009" width="33.85546875" style="63" customWidth="1"/>
    <col min="11010" max="11010" width="15.7109375" style="63" customWidth="1"/>
    <col min="11011" max="11011" width="15.42578125" style="63" customWidth="1"/>
    <col min="11012" max="11012" width="8.7109375" style="63" customWidth="1"/>
    <col min="11013" max="11013" width="12.5703125" style="63" customWidth="1"/>
    <col min="11014" max="11014" width="14.85546875" style="63" customWidth="1"/>
    <col min="11015" max="11015" width="15.7109375" style="63" customWidth="1"/>
    <col min="11016" max="11017" width="8.7109375" style="63" customWidth="1"/>
    <col min="11018" max="11264" width="9.140625" style="63"/>
    <col min="11265" max="11265" width="33.85546875" style="63" customWidth="1"/>
    <col min="11266" max="11266" width="15.7109375" style="63" customWidth="1"/>
    <col min="11267" max="11267" width="15.42578125" style="63" customWidth="1"/>
    <col min="11268" max="11268" width="8.7109375" style="63" customWidth="1"/>
    <col min="11269" max="11269" width="12.5703125" style="63" customWidth="1"/>
    <col min="11270" max="11270" width="14.85546875" style="63" customWidth="1"/>
    <col min="11271" max="11271" width="15.7109375" style="63" customWidth="1"/>
    <col min="11272" max="11273" width="8.7109375" style="63" customWidth="1"/>
    <col min="11274" max="11520" width="9.140625" style="63"/>
    <col min="11521" max="11521" width="33.85546875" style="63" customWidth="1"/>
    <col min="11522" max="11522" width="15.7109375" style="63" customWidth="1"/>
    <col min="11523" max="11523" width="15.42578125" style="63" customWidth="1"/>
    <col min="11524" max="11524" width="8.7109375" style="63" customWidth="1"/>
    <col min="11525" max="11525" width="12.5703125" style="63" customWidth="1"/>
    <col min="11526" max="11526" width="14.85546875" style="63" customWidth="1"/>
    <col min="11527" max="11527" width="15.7109375" style="63" customWidth="1"/>
    <col min="11528" max="11529" width="8.7109375" style="63" customWidth="1"/>
    <col min="11530" max="11776" width="9.140625" style="63"/>
    <col min="11777" max="11777" width="33.85546875" style="63" customWidth="1"/>
    <col min="11778" max="11778" width="15.7109375" style="63" customWidth="1"/>
    <col min="11779" max="11779" width="15.42578125" style="63" customWidth="1"/>
    <col min="11780" max="11780" width="8.7109375" style="63" customWidth="1"/>
    <col min="11781" max="11781" width="12.5703125" style="63" customWidth="1"/>
    <col min="11782" max="11782" width="14.85546875" style="63" customWidth="1"/>
    <col min="11783" max="11783" width="15.7109375" style="63" customWidth="1"/>
    <col min="11784" max="11785" width="8.7109375" style="63" customWidth="1"/>
    <col min="11786" max="12032" width="9.140625" style="63"/>
    <col min="12033" max="12033" width="33.85546875" style="63" customWidth="1"/>
    <col min="12034" max="12034" width="15.7109375" style="63" customWidth="1"/>
    <col min="12035" max="12035" width="15.42578125" style="63" customWidth="1"/>
    <col min="12036" max="12036" width="8.7109375" style="63" customWidth="1"/>
    <col min="12037" max="12037" width="12.5703125" style="63" customWidth="1"/>
    <col min="12038" max="12038" width="14.85546875" style="63" customWidth="1"/>
    <col min="12039" max="12039" width="15.7109375" style="63" customWidth="1"/>
    <col min="12040" max="12041" width="8.7109375" style="63" customWidth="1"/>
    <col min="12042" max="12288" width="9.140625" style="63"/>
    <col min="12289" max="12289" width="33.85546875" style="63" customWidth="1"/>
    <col min="12290" max="12290" width="15.7109375" style="63" customWidth="1"/>
    <col min="12291" max="12291" width="15.42578125" style="63" customWidth="1"/>
    <col min="12292" max="12292" width="8.7109375" style="63" customWidth="1"/>
    <col min="12293" max="12293" width="12.5703125" style="63" customWidth="1"/>
    <col min="12294" max="12294" width="14.85546875" style="63" customWidth="1"/>
    <col min="12295" max="12295" width="15.7109375" style="63" customWidth="1"/>
    <col min="12296" max="12297" width="8.7109375" style="63" customWidth="1"/>
    <col min="12298" max="12544" width="9.140625" style="63"/>
    <col min="12545" max="12545" width="33.85546875" style="63" customWidth="1"/>
    <col min="12546" max="12546" width="15.7109375" style="63" customWidth="1"/>
    <col min="12547" max="12547" width="15.42578125" style="63" customWidth="1"/>
    <col min="12548" max="12548" width="8.7109375" style="63" customWidth="1"/>
    <col min="12549" max="12549" width="12.5703125" style="63" customWidth="1"/>
    <col min="12550" max="12550" width="14.85546875" style="63" customWidth="1"/>
    <col min="12551" max="12551" width="15.7109375" style="63" customWidth="1"/>
    <col min="12552" max="12553" width="8.7109375" style="63" customWidth="1"/>
    <col min="12554" max="12800" width="9.140625" style="63"/>
    <col min="12801" max="12801" width="33.85546875" style="63" customWidth="1"/>
    <col min="12802" max="12802" width="15.7109375" style="63" customWidth="1"/>
    <col min="12803" max="12803" width="15.42578125" style="63" customWidth="1"/>
    <col min="12804" max="12804" width="8.7109375" style="63" customWidth="1"/>
    <col min="12805" max="12805" width="12.5703125" style="63" customWidth="1"/>
    <col min="12806" max="12806" width="14.85546875" style="63" customWidth="1"/>
    <col min="12807" max="12807" width="15.7109375" style="63" customWidth="1"/>
    <col min="12808" max="12809" width="8.7109375" style="63" customWidth="1"/>
    <col min="12810" max="13056" width="9.140625" style="63"/>
    <col min="13057" max="13057" width="33.85546875" style="63" customWidth="1"/>
    <col min="13058" max="13058" width="15.7109375" style="63" customWidth="1"/>
    <col min="13059" max="13059" width="15.42578125" style="63" customWidth="1"/>
    <col min="13060" max="13060" width="8.7109375" style="63" customWidth="1"/>
    <col min="13061" max="13061" width="12.5703125" style="63" customWidth="1"/>
    <col min="13062" max="13062" width="14.85546875" style="63" customWidth="1"/>
    <col min="13063" max="13063" width="15.7109375" style="63" customWidth="1"/>
    <col min="13064" max="13065" width="8.7109375" style="63" customWidth="1"/>
    <col min="13066" max="13312" width="9.140625" style="63"/>
    <col min="13313" max="13313" width="33.85546875" style="63" customWidth="1"/>
    <col min="13314" max="13314" width="15.7109375" style="63" customWidth="1"/>
    <col min="13315" max="13315" width="15.42578125" style="63" customWidth="1"/>
    <col min="13316" max="13316" width="8.7109375" style="63" customWidth="1"/>
    <col min="13317" max="13317" width="12.5703125" style="63" customWidth="1"/>
    <col min="13318" max="13318" width="14.85546875" style="63" customWidth="1"/>
    <col min="13319" max="13319" width="15.7109375" style="63" customWidth="1"/>
    <col min="13320" max="13321" width="8.7109375" style="63" customWidth="1"/>
    <col min="13322" max="13568" width="9.140625" style="63"/>
    <col min="13569" max="13569" width="33.85546875" style="63" customWidth="1"/>
    <col min="13570" max="13570" width="15.7109375" style="63" customWidth="1"/>
    <col min="13571" max="13571" width="15.42578125" style="63" customWidth="1"/>
    <col min="13572" max="13572" width="8.7109375" style="63" customWidth="1"/>
    <col min="13573" max="13573" width="12.5703125" style="63" customWidth="1"/>
    <col min="13574" max="13574" width="14.85546875" style="63" customWidth="1"/>
    <col min="13575" max="13575" width="15.7109375" style="63" customWidth="1"/>
    <col min="13576" max="13577" width="8.7109375" style="63" customWidth="1"/>
    <col min="13578" max="13824" width="9.140625" style="63"/>
    <col min="13825" max="13825" width="33.85546875" style="63" customWidth="1"/>
    <col min="13826" max="13826" width="15.7109375" style="63" customWidth="1"/>
    <col min="13827" max="13827" width="15.42578125" style="63" customWidth="1"/>
    <col min="13828" max="13828" width="8.7109375" style="63" customWidth="1"/>
    <col min="13829" max="13829" width="12.5703125" style="63" customWidth="1"/>
    <col min="13830" max="13830" width="14.85546875" style="63" customWidth="1"/>
    <col min="13831" max="13831" width="15.7109375" style="63" customWidth="1"/>
    <col min="13832" max="13833" width="8.7109375" style="63" customWidth="1"/>
    <col min="13834" max="14080" width="9.140625" style="63"/>
    <col min="14081" max="14081" width="33.85546875" style="63" customWidth="1"/>
    <col min="14082" max="14082" width="15.7109375" style="63" customWidth="1"/>
    <col min="14083" max="14083" width="15.42578125" style="63" customWidth="1"/>
    <col min="14084" max="14084" width="8.7109375" style="63" customWidth="1"/>
    <col min="14085" max="14085" width="12.5703125" style="63" customWidth="1"/>
    <col min="14086" max="14086" width="14.85546875" style="63" customWidth="1"/>
    <col min="14087" max="14087" width="15.7109375" style="63" customWidth="1"/>
    <col min="14088" max="14089" width="8.7109375" style="63" customWidth="1"/>
    <col min="14090" max="14336" width="9.140625" style="63"/>
    <col min="14337" max="14337" width="33.85546875" style="63" customWidth="1"/>
    <col min="14338" max="14338" width="15.7109375" style="63" customWidth="1"/>
    <col min="14339" max="14339" width="15.42578125" style="63" customWidth="1"/>
    <col min="14340" max="14340" width="8.7109375" style="63" customWidth="1"/>
    <col min="14341" max="14341" width="12.5703125" style="63" customWidth="1"/>
    <col min="14342" max="14342" width="14.85546875" style="63" customWidth="1"/>
    <col min="14343" max="14343" width="15.7109375" style="63" customWidth="1"/>
    <col min="14344" max="14345" width="8.7109375" style="63" customWidth="1"/>
    <col min="14346" max="14592" width="9.140625" style="63"/>
    <col min="14593" max="14593" width="33.85546875" style="63" customWidth="1"/>
    <col min="14594" max="14594" width="15.7109375" style="63" customWidth="1"/>
    <col min="14595" max="14595" width="15.42578125" style="63" customWidth="1"/>
    <col min="14596" max="14596" width="8.7109375" style="63" customWidth="1"/>
    <col min="14597" max="14597" width="12.5703125" style="63" customWidth="1"/>
    <col min="14598" max="14598" width="14.85546875" style="63" customWidth="1"/>
    <col min="14599" max="14599" width="15.7109375" style="63" customWidth="1"/>
    <col min="14600" max="14601" width="8.7109375" style="63" customWidth="1"/>
    <col min="14602" max="14848" width="9.140625" style="63"/>
    <col min="14849" max="14849" width="33.85546875" style="63" customWidth="1"/>
    <col min="14850" max="14850" width="15.7109375" style="63" customWidth="1"/>
    <col min="14851" max="14851" width="15.42578125" style="63" customWidth="1"/>
    <col min="14852" max="14852" width="8.7109375" style="63" customWidth="1"/>
    <col min="14853" max="14853" width="12.5703125" style="63" customWidth="1"/>
    <col min="14854" max="14854" width="14.85546875" style="63" customWidth="1"/>
    <col min="14855" max="14855" width="15.7109375" style="63" customWidth="1"/>
    <col min="14856" max="14857" width="8.7109375" style="63" customWidth="1"/>
    <col min="14858" max="15104" width="9.140625" style="63"/>
    <col min="15105" max="15105" width="33.85546875" style="63" customWidth="1"/>
    <col min="15106" max="15106" width="15.7109375" style="63" customWidth="1"/>
    <col min="15107" max="15107" width="15.42578125" style="63" customWidth="1"/>
    <col min="15108" max="15108" width="8.7109375" style="63" customWidth="1"/>
    <col min="15109" max="15109" width="12.5703125" style="63" customWidth="1"/>
    <col min="15110" max="15110" width="14.85546875" style="63" customWidth="1"/>
    <col min="15111" max="15111" width="15.7109375" style="63" customWidth="1"/>
    <col min="15112" max="15113" width="8.7109375" style="63" customWidth="1"/>
    <col min="15114" max="15360" width="9.140625" style="63"/>
    <col min="15361" max="15361" width="33.85546875" style="63" customWidth="1"/>
    <col min="15362" max="15362" width="15.7109375" style="63" customWidth="1"/>
    <col min="15363" max="15363" width="15.42578125" style="63" customWidth="1"/>
    <col min="15364" max="15364" width="8.7109375" style="63" customWidth="1"/>
    <col min="15365" max="15365" width="12.5703125" style="63" customWidth="1"/>
    <col min="15366" max="15366" width="14.85546875" style="63" customWidth="1"/>
    <col min="15367" max="15367" width="15.7109375" style="63" customWidth="1"/>
    <col min="15368" max="15369" width="8.7109375" style="63" customWidth="1"/>
    <col min="15370" max="15616" width="9.140625" style="63"/>
    <col min="15617" max="15617" width="33.85546875" style="63" customWidth="1"/>
    <col min="15618" max="15618" width="15.7109375" style="63" customWidth="1"/>
    <col min="15619" max="15619" width="15.42578125" style="63" customWidth="1"/>
    <col min="15620" max="15620" width="8.7109375" style="63" customWidth="1"/>
    <col min="15621" max="15621" width="12.5703125" style="63" customWidth="1"/>
    <col min="15622" max="15622" width="14.85546875" style="63" customWidth="1"/>
    <col min="15623" max="15623" width="15.7109375" style="63" customWidth="1"/>
    <col min="15624" max="15625" width="8.7109375" style="63" customWidth="1"/>
    <col min="15626" max="15872" width="9.140625" style="63"/>
    <col min="15873" max="15873" width="33.85546875" style="63" customWidth="1"/>
    <col min="15874" max="15874" width="15.7109375" style="63" customWidth="1"/>
    <col min="15875" max="15875" width="15.42578125" style="63" customWidth="1"/>
    <col min="15876" max="15876" width="8.7109375" style="63" customWidth="1"/>
    <col min="15877" max="15877" width="12.5703125" style="63" customWidth="1"/>
    <col min="15878" max="15878" width="14.85546875" style="63" customWidth="1"/>
    <col min="15879" max="15879" width="15.7109375" style="63" customWidth="1"/>
    <col min="15880" max="15881" width="8.7109375" style="63" customWidth="1"/>
    <col min="15882" max="16128" width="9.140625" style="63"/>
    <col min="16129" max="16129" width="33.85546875" style="63" customWidth="1"/>
    <col min="16130" max="16130" width="15.7109375" style="63" customWidth="1"/>
    <col min="16131" max="16131" width="15.42578125" style="63" customWidth="1"/>
    <col min="16132" max="16132" width="8.7109375" style="63" customWidth="1"/>
    <col min="16133" max="16133" width="12.5703125" style="63" customWidth="1"/>
    <col min="16134" max="16134" width="14.85546875" style="63" customWidth="1"/>
    <col min="16135" max="16135" width="15.7109375" style="63" customWidth="1"/>
    <col min="16136" max="16137" width="8.7109375" style="63" customWidth="1"/>
    <col min="16138" max="16384" width="9.140625" style="63"/>
  </cols>
  <sheetData>
    <row r="1" spans="1:9" ht="39.75" customHeight="1">
      <c r="A1" s="1012" t="s">
        <v>1164</v>
      </c>
      <c r="B1" s="1013"/>
      <c r="C1" s="1013"/>
      <c r="D1" s="1013"/>
      <c r="E1" s="1013"/>
      <c r="F1" s="1013"/>
      <c r="G1" s="1013"/>
      <c r="H1" s="79"/>
      <c r="I1" s="79"/>
    </row>
    <row r="2" spans="1:9" ht="38.25">
      <c r="A2" s="945" t="s">
        <v>1147</v>
      </c>
      <c r="B2" s="940" t="s">
        <v>286</v>
      </c>
      <c r="C2" s="940" t="s">
        <v>287</v>
      </c>
      <c r="D2" s="940" t="s">
        <v>196</v>
      </c>
      <c r="E2" s="940" t="s">
        <v>288</v>
      </c>
      <c r="F2" s="940" t="s">
        <v>289</v>
      </c>
      <c r="G2" s="1014" t="s">
        <v>1148</v>
      </c>
      <c r="H2" s="79"/>
      <c r="I2" s="79"/>
    </row>
    <row r="3" spans="1:9">
      <c r="A3" s="941" t="s">
        <v>1165</v>
      </c>
      <c r="B3" s="1015">
        <v>3248.6419999999998</v>
      </c>
      <c r="C3" s="1015">
        <v>1562.182</v>
      </c>
      <c r="D3" s="1015">
        <v>944.86400000000003</v>
      </c>
      <c r="E3" s="1015">
        <v>4577.0420000000004</v>
      </c>
      <c r="F3" s="1015">
        <v>1670.884</v>
      </c>
      <c r="G3" s="1015">
        <v>12000</v>
      </c>
      <c r="H3" s="79"/>
      <c r="I3" s="79"/>
    </row>
    <row r="4" spans="1:9">
      <c r="A4" s="931" t="s">
        <v>1166</v>
      </c>
      <c r="B4" s="1006">
        <v>1587.0170000000001</v>
      </c>
      <c r="C4" s="1006">
        <v>201.33500000000001</v>
      </c>
      <c r="D4" s="1006">
        <v>979.72400000000005</v>
      </c>
      <c r="E4" s="1006">
        <v>11803.221</v>
      </c>
      <c r="F4" s="1006">
        <v>2104.3649999999998</v>
      </c>
      <c r="G4" s="1006">
        <v>16680</v>
      </c>
      <c r="H4" s="1008"/>
      <c r="I4" s="79"/>
    </row>
    <row r="5" spans="1:9">
      <c r="A5" s="1009"/>
      <c r="B5" s="1006"/>
      <c r="C5" s="1006"/>
      <c r="D5" s="1006"/>
      <c r="E5" s="1006"/>
      <c r="F5" s="1006"/>
      <c r="G5" s="1006"/>
      <c r="H5" s="1008"/>
      <c r="I5" s="79"/>
    </row>
    <row r="6" spans="1:9">
      <c r="A6" s="931" t="s">
        <v>293</v>
      </c>
      <c r="B6" s="1006"/>
      <c r="C6" s="1006"/>
      <c r="D6" s="1006"/>
      <c r="E6" s="1006"/>
      <c r="F6" s="1006"/>
      <c r="G6" s="1006"/>
      <c r="H6" s="1008"/>
      <c r="I6" s="79"/>
    </row>
    <row r="7" spans="1:9">
      <c r="A7" s="1009" t="s">
        <v>1167</v>
      </c>
      <c r="B7" s="1006">
        <v>16.120999999999999</v>
      </c>
      <c r="C7" s="1006">
        <v>293.28199999999998</v>
      </c>
      <c r="D7" s="1006">
        <v>164.345</v>
      </c>
      <c r="E7" s="1006">
        <v>9296.1769999999997</v>
      </c>
      <c r="F7" s="1006">
        <v>1924.173</v>
      </c>
      <c r="G7" s="1006">
        <v>11690</v>
      </c>
      <c r="H7" s="1008"/>
      <c r="I7" s="79"/>
    </row>
    <row r="8" spans="1:9">
      <c r="A8" s="1009" t="s">
        <v>1168</v>
      </c>
      <c r="B8" s="1006">
        <v>19.265999999999998</v>
      </c>
      <c r="C8" s="1006">
        <v>291.00700000000001</v>
      </c>
      <c r="D8" s="1006">
        <v>367.411</v>
      </c>
      <c r="E8" s="1006">
        <v>10642.735000000001</v>
      </c>
      <c r="F8" s="1006">
        <v>1877.5809999999999</v>
      </c>
      <c r="G8" s="1006">
        <v>13200</v>
      </c>
      <c r="H8" s="1008"/>
      <c r="I8" s="79"/>
    </row>
    <row r="9" spans="1:9">
      <c r="A9" s="1009" t="s">
        <v>1169</v>
      </c>
      <c r="B9" s="1006">
        <v>226.22499999999999</v>
      </c>
      <c r="C9" s="1006">
        <v>121.492</v>
      </c>
      <c r="D9" s="1006">
        <v>679.05200000000002</v>
      </c>
      <c r="E9" s="1006">
        <v>11844.38</v>
      </c>
      <c r="F9" s="1006">
        <v>2517.6999999999998</v>
      </c>
      <c r="G9" s="1006">
        <v>15390</v>
      </c>
      <c r="H9" s="1008"/>
      <c r="I9" s="79"/>
    </row>
    <row r="10" spans="1:9">
      <c r="A10" s="1009" t="s">
        <v>1170</v>
      </c>
      <c r="B10" s="1006">
        <v>2862.1019999999999</v>
      </c>
      <c r="C10" s="1006">
        <v>187.99199999999999</v>
      </c>
      <c r="D10" s="1006">
        <v>1536.277</v>
      </c>
      <c r="E10" s="1006">
        <v>13859.512000000001</v>
      </c>
      <c r="F10" s="1006">
        <v>1909.085</v>
      </c>
      <c r="G10" s="1006">
        <v>20350</v>
      </c>
      <c r="H10" s="1008"/>
      <c r="I10" s="79"/>
    </row>
    <row r="11" spans="1:9">
      <c r="A11" s="1010" t="s">
        <v>1171</v>
      </c>
      <c r="B11" s="1011">
        <v>5425.48</v>
      </c>
      <c r="C11" s="1011">
        <v>156.63499999999999</v>
      </c>
      <c r="D11" s="1011">
        <v>2235.0740000000001</v>
      </c>
      <c r="E11" s="1011">
        <v>12893.754999999999</v>
      </c>
      <c r="F11" s="1011">
        <v>2116.0650000000001</v>
      </c>
      <c r="G11" s="1011">
        <v>22830</v>
      </c>
      <c r="H11" s="1008"/>
      <c r="I11" s="79"/>
    </row>
    <row r="12" spans="1:9">
      <c r="A12" s="79"/>
      <c r="B12" s="1008"/>
      <c r="C12" s="1008"/>
      <c r="D12" s="1008"/>
      <c r="E12" s="1008"/>
      <c r="F12" s="1008"/>
      <c r="G12" s="1008"/>
      <c r="H12" s="79"/>
      <c r="I12" s="79"/>
    </row>
    <row r="13" spans="1:9" ht="49.5" customHeight="1">
      <c r="A13" s="1261" t="s">
        <v>1172</v>
      </c>
      <c r="B13" s="1261"/>
      <c r="C13" s="1261"/>
      <c r="D13" s="1261"/>
      <c r="E13" s="1261"/>
      <c r="F13" s="1261"/>
      <c r="G13" s="1261"/>
      <c r="H13" s="79"/>
      <c r="I13" s="79"/>
    </row>
    <row r="14" spans="1:9">
      <c r="A14" s="1262" t="s">
        <v>1143</v>
      </c>
      <c r="B14" s="1262"/>
      <c r="C14" s="1262"/>
      <c r="D14" s="1262"/>
      <c r="E14" s="1262"/>
      <c r="F14" s="1262"/>
      <c r="G14" s="1262"/>
      <c r="H14" s="79"/>
      <c r="I14" s="79"/>
    </row>
    <row r="15" spans="1:9">
      <c r="A15" s="958"/>
      <c r="B15" s="1008"/>
      <c r="C15" s="1008"/>
      <c r="D15" s="1008"/>
      <c r="E15" s="1008"/>
      <c r="F15" s="1008"/>
      <c r="G15" s="1008"/>
      <c r="H15" s="79"/>
      <c r="I15" s="79"/>
    </row>
    <row r="16" spans="1:9">
      <c r="A16" s="958" t="s">
        <v>973</v>
      </c>
    </row>
  </sheetData>
  <mergeCells count="2">
    <mergeCell ref="A13:G13"/>
    <mergeCell ref="A14:G14"/>
  </mergeCells>
  <pageMargins left="0.7" right="0.7" top="0.75" bottom="0.75" header="0.3" footer="0.3"/>
  <pageSetup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6C898-3C49-4913-8FE4-7D2D1B63C6DD}">
  <sheetPr>
    <tabColor rgb="FFC00000"/>
  </sheetPr>
  <dimension ref="A1:I16"/>
  <sheetViews>
    <sheetView workbookViewId="0">
      <selection activeCell="M15" sqref="M15"/>
    </sheetView>
  </sheetViews>
  <sheetFormatPr defaultRowHeight="12.75"/>
  <cols>
    <col min="1" max="1" width="33" style="1017" bestFit="1" customWidth="1"/>
    <col min="2" max="2" width="13.85546875" style="1017" customWidth="1"/>
    <col min="3" max="3" width="13.5703125" style="1017" customWidth="1"/>
    <col min="4" max="4" width="8.85546875" style="1017" customWidth="1"/>
    <col min="5" max="5" width="14.85546875" style="1017" customWidth="1"/>
    <col min="6" max="6" width="13.42578125" style="1017" customWidth="1"/>
    <col min="7" max="7" width="17.5703125" style="1017" customWidth="1"/>
    <col min="8" max="8" width="10.140625" style="1017" customWidth="1"/>
    <col min="9" max="256" width="9.140625" style="63"/>
    <col min="257" max="257" width="33" style="63" bestFit="1" customWidth="1"/>
    <col min="258" max="258" width="13.85546875" style="63" customWidth="1"/>
    <col min="259" max="259" width="13.5703125" style="63" customWidth="1"/>
    <col min="260" max="260" width="8.85546875" style="63" customWidth="1"/>
    <col min="261" max="261" width="14.85546875" style="63" customWidth="1"/>
    <col min="262" max="262" width="13.42578125" style="63" customWidth="1"/>
    <col min="263" max="263" width="17.5703125" style="63" customWidth="1"/>
    <col min="264" max="264" width="10.140625" style="63" customWidth="1"/>
    <col min="265" max="512" width="9.140625" style="63"/>
    <col min="513" max="513" width="33" style="63" bestFit="1" customWidth="1"/>
    <col min="514" max="514" width="13.85546875" style="63" customWidth="1"/>
    <col min="515" max="515" width="13.5703125" style="63" customWidth="1"/>
    <col min="516" max="516" width="8.85546875" style="63" customWidth="1"/>
    <col min="517" max="517" width="14.85546875" style="63" customWidth="1"/>
    <col min="518" max="518" width="13.42578125" style="63" customWidth="1"/>
    <col min="519" max="519" width="17.5703125" style="63" customWidth="1"/>
    <col min="520" max="520" width="10.140625" style="63" customWidth="1"/>
    <col min="521" max="768" width="9.140625" style="63"/>
    <col min="769" max="769" width="33" style="63" bestFit="1" customWidth="1"/>
    <col min="770" max="770" width="13.85546875" style="63" customWidth="1"/>
    <col min="771" max="771" width="13.5703125" style="63" customWidth="1"/>
    <col min="772" max="772" width="8.85546875" style="63" customWidth="1"/>
    <col min="773" max="773" width="14.85546875" style="63" customWidth="1"/>
    <col min="774" max="774" width="13.42578125" style="63" customWidth="1"/>
    <col min="775" max="775" width="17.5703125" style="63" customWidth="1"/>
    <col min="776" max="776" width="10.140625" style="63" customWidth="1"/>
    <col min="777" max="1024" width="9.140625" style="63"/>
    <col min="1025" max="1025" width="33" style="63" bestFit="1" customWidth="1"/>
    <col min="1026" max="1026" width="13.85546875" style="63" customWidth="1"/>
    <col min="1027" max="1027" width="13.5703125" style="63" customWidth="1"/>
    <col min="1028" max="1028" width="8.85546875" style="63" customWidth="1"/>
    <col min="1029" max="1029" width="14.85546875" style="63" customWidth="1"/>
    <col min="1030" max="1030" width="13.42578125" style="63" customWidth="1"/>
    <col min="1031" max="1031" width="17.5703125" style="63" customWidth="1"/>
    <col min="1032" max="1032" width="10.140625" style="63" customWidth="1"/>
    <col min="1033" max="1280" width="9.140625" style="63"/>
    <col min="1281" max="1281" width="33" style="63" bestFit="1" customWidth="1"/>
    <col min="1282" max="1282" width="13.85546875" style="63" customWidth="1"/>
    <col min="1283" max="1283" width="13.5703125" style="63" customWidth="1"/>
    <col min="1284" max="1284" width="8.85546875" style="63" customWidth="1"/>
    <col min="1285" max="1285" width="14.85546875" style="63" customWidth="1"/>
    <col min="1286" max="1286" width="13.42578125" style="63" customWidth="1"/>
    <col min="1287" max="1287" width="17.5703125" style="63" customWidth="1"/>
    <col min="1288" max="1288" width="10.140625" style="63" customWidth="1"/>
    <col min="1289" max="1536" width="9.140625" style="63"/>
    <col min="1537" max="1537" width="33" style="63" bestFit="1" customWidth="1"/>
    <col min="1538" max="1538" width="13.85546875" style="63" customWidth="1"/>
    <col min="1539" max="1539" width="13.5703125" style="63" customWidth="1"/>
    <col min="1540" max="1540" width="8.85546875" style="63" customWidth="1"/>
    <col min="1541" max="1541" width="14.85546875" style="63" customWidth="1"/>
    <col min="1542" max="1542" width="13.42578125" style="63" customWidth="1"/>
    <col min="1543" max="1543" width="17.5703125" style="63" customWidth="1"/>
    <col min="1544" max="1544" width="10.140625" style="63" customWidth="1"/>
    <col min="1545" max="1792" width="9.140625" style="63"/>
    <col min="1793" max="1793" width="33" style="63" bestFit="1" customWidth="1"/>
    <col min="1794" max="1794" width="13.85546875" style="63" customWidth="1"/>
    <col min="1795" max="1795" width="13.5703125" style="63" customWidth="1"/>
    <col min="1796" max="1796" width="8.85546875" style="63" customWidth="1"/>
    <col min="1797" max="1797" width="14.85546875" style="63" customWidth="1"/>
    <col min="1798" max="1798" width="13.42578125" style="63" customWidth="1"/>
    <col min="1799" max="1799" width="17.5703125" style="63" customWidth="1"/>
    <col min="1800" max="1800" width="10.140625" style="63" customWidth="1"/>
    <col min="1801" max="2048" width="9.140625" style="63"/>
    <col min="2049" max="2049" width="33" style="63" bestFit="1" customWidth="1"/>
    <col min="2050" max="2050" width="13.85546875" style="63" customWidth="1"/>
    <col min="2051" max="2051" width="13.5703125" style="63" customWidth="1"/>
    <col min="2052" max="2052" width="8.85546875" style="63" customWidth="1"/>
    <col min="2053" max="2053" width="14.85546875" style="63" customWidth="1"/>
    <col min="2054" max="2054" width="13.42578125" style="63" customWidth="1"/>
    <col min="2055" max="2055" width="17.5703125" style="63" customWidth="1"/>
    <col min="2056" max="2056" width="10.140625" style="63" customWidth="1"/>
    <col min="2057" max="2304" width="9.140625" style="63"/>
    <col min="2305" max="2305" width="33" style="63" bestFit="1" customWidth="1"/>
    <col min="2306" max="2306" width="13.85546875" style="63" customWidth="1"/>
    <col min="2307" max="2307" width="13.5703125" style="63" customWidth="1"/>
    <col min="2308" max="2308" width="8.85546875" style="63" customWidth="1"/>
    <col min="2309" max="2309" width="14.85546875" style="63" customWidth="1"/>
    <col min="2310" max="2310" width="13.42578125" style="63" customWidth="1"/>
    <col min="2311" max="2311" width="17.5703125" style="63" customWidth="1"/>
    <col min="2312" max="2312" width="10.140625" style="63" customWidth="1"/>
    <col min="2313" max="2560" width="9.140625" style="63"/>
    <col min="2561" max="2561" width="33" style="63" bestFit="1" customWidth="1"/>
    <col min="2562" max="2562" width="13.85546875" style="63" customWidth="1"/>
    <col min="2563" max="2563" width="13.5703125" style="63" customWidth="1"/>
    <col min="2564" max="2564" width="8.85546875" style="63" customWidth="1"/>
    <col min="2565" max="2565" width="14.85546875" style="63" customWidth="1"/>
    <col min="2566" max="2566" width="13.42578125" style="63" customWidth="1"/>
    <col min="2567" max="2567" width="17.5703125" style="63" customWidth="1"/>
    <col min="2568" max="2568" width="10.140625" style="63" customWidth="1"/>
    <col min="2569" max="2816" width="9.140625" style="63"/>
    <col min="2817" max="2817" width="33" style="63" bestFit="1" customWidth="1"/>
    <col min="2818" max="2818" width="13.85546875" style="63" customWidth="1"/>
    <col min="2819" max="2819" width="13.5703125" style="63" customWidth="1"/>
    <col min="2820" max="2820" width="8.85546875" style="63" customWidth="1"/>
    <col min="2821" max="2821" width="14.85546875" style="63" customWidth="1"/>
    <col min="2822" max="2822" width="13.42578125" style="63" customWidth="1"/>
    <col min="2823" max="2823" width="17.5703125" style="63" customWidth="1"/>
    <col min="2824" max="2824" width="10.140625" style="63" customWidth="1"/>
    <col min="2825" max="3072" width="9.140625" style="63"/>
    <col min="3073" max="3073" width="33" style="63" bestFit="1" customWidth="1"/>
    <col min="3074" max="3074" width="13.85546875" style="63" customWidth="1"/>
    <col min="3075" max="3075" width="13.5703125" style="63" customWidth="1"/>
    <col min="3076" max="3076" width="8.85546875" style="63" customWidth="1"/>
    <col min="3077" max="3077" width="14.85546875" style="63" customWidth="1"/>
    <col min="3078" max="3078" width="13.42578125" style="63" customWidth="1"/>
    <col min="3079" max="3079" width="17.5703125" style="63" customWidth="1"/>
    <col min="3080" max="3080" width="10.140625" style="63" customWidth="1"/>
    <col min="3081" max="3328" width="9.140625" style="63"/>
    <col min="3329" max="3329" width="33" style="63" bestFit="1" customWidth="1"/>
    <col min="3330" max="3330" width="13.85546875" style="63" customWidth="1"/>
    <col min="3331" max="3331" width="13.5703125" style="63" customWidth="1"/>
    <col min="3332" max="3332" width="8.85546875" style="63" customWidth="1"/>
    <col min="3333" max="3333" width="14.85546875" style="63" customWidth="1"/>
    <col min="3334" max="3334" width="13.42578125" style="63" customWidth="1"/>
    <col min="3335" max="3335" width="17.5703125" style="63" customWidth="1"/>
    <col min="3336" max="3336" width="10.140625" style="63" customWidth="1"/>
    <col min="3337" max="3584" width="9.140625" style="63"/>
    <col min="3585" max="3585" width="33" style="63" bestFit="1" customWidth="1"/>
    <col min="3586" max="3586" width="13.85546875" style="63" customWidth="1"/>
    <col min="3587" max="3587" width="13.5703125" style="63" customWidth="1"/>
    <col min="3588" max="3588" width="8.85546875" style="63" customWidth="1"/>
    <col min="3589" max="3589" width="14.85546875" style="63" customWidth="1"/>
    <col min="3590" max="3590" width="13.42578125" style="63" customWidth="1"/>
    <col min="3591" max="3591" width="17.5703125" style="63" customWidth="1"/>
    <col min="3592" max="3592" width="10.140625" style="63" customWidth="1"/>
    <col min="3593" max="3840" width="9.140625" style="63"/>
    <col min="3841" max="3841" width="33" style="63" bestFit="1" customWidth="1"/>
    <col min="3842" max="3842" width="13.85546875" style="63" customWidth="1"/>
    <col min="3843" max="3843" width="13.5703125" style="63" customWidth="1"/>
    <col min="3844" max="3844" width="8.85546875" style="63" customWidth="1"/>
    <col min="3845" max="3845" width="14.85546875" style="63" customWidth="1"/>
    <col min="3846" max="3846" width="13.42578125" style="63" customWidth="1"/>
    <col min="3847" max="3847" width="17.5703125" style="63" customWidth="1"/>
    <col min="3848" max="3848" width="10.140625" style="63" customWidth="1"/>
    <col min="3849" max="4096" width="9.140625" style="63"/>
    <col min="4097" max="4097" width="33" style="63" bestFit="1" customWidth="1"/>
    <col min="4098" max="4098" width="13.85546875" style="63" customWidth="1"/>
    <col min="4099" max="4099" width="13.5703125" style="63" customWidth="1"/>
    <col min="4100" max="4100" width="8.85546875" style="63" customWidth="1"/>
    <col min="4101" max="4101" width="14.85546875" style="63" customWidth="1"/>
    <col min="4102" max="4102" width="13.42578125" style="63" customWidth="1"/>
    <col min="4103" max="4103" width="17.5703125" style="63" customWidth="1"/>
    <col min="4104" max="4104" width="10.140625" style="63" customWidth="1"/>
    <col min="4105" max="4352" width="9.140625" style="63"/>
    <col min="4353" max="4353" width="33" style="63" bestFit="1" customWidth="1"/>
    <col min="4354" max="4354" width="13.85546875" style="63" customWidth="1"/>
    <col min="4355" max="4355" width="13.5703125" style="63" customWidth="1"/>
    <col min="4356" max="4356" width="8.85546875" style="63" customWidth="1"/>
    <col min="4357" max="4357" width="14.85546875" style="63" customWidth="1"/>
    <col min="4358" max="4358" width="13.42578125" style="63" customWidth="1"/>
    <col min="4359" max="4359" width="17.5703125" style="63" customWidth="1"/>
    <col min="4360" max="4360" width="10.140625" style="63" customWidth="1"/>
    <col min="4361" max="4608" width="9.140625" style="63"/>
    <col min="4609" max="4609" width="33" style="63" bestFit="1" customWidth="1"/>
    <col min="4610" max="4610" width="13.85546875" style="63" customWidth="1"/>
    <col min="4611" max="4611" width="13.5703125" style="63" customWidth="1"/>
    <col min="4612" max="4612" width="8.85546875" style="63" customWidth="1"/>
    <col min="4613" max="4613" width="14.85546875" style="63" customWidth="1"/>
    <col min="4614" max="4614" width="13.42578125" style="63" customWidth="1"/>
    <col min="4615" max="4615" width="17.5703125" style="63" customWidth="1"/>
    <col min="4616" max="4616" width="10.140625" style="63" customWidth="1"/>
    <col min="4617" max="4864" width="9.140625" style="63"/>
    <col min="4865" max="4865" width="33" style="63" bestFit="1" customWidth="1"/>
    <col min="4866" max="4866" width="13.85546875" style="63" customWidth="1"/>
    <col min="4867" max="4867" width="13.5703125" style="63" customWidth="1"/>
    <col min="4868" max="4868" width="8.85546875" style="63" customWidth="1"/>
    <col min="4869" max="4869" width="14.85546875" style="63" customWidth="1"/>
    <col min="4870" max="4870" width="13.42578125" style="63" customWidth="1"/>
    <col min="4871" max="4871" width="17.5703125" style="63" customWidth="1"/>
    <col min="4872" max="4872" width="10.140625" style="63" customWidth="1"/>
    <col min="4873" max="5120" width="9.140625" style="63"/>
    <col min="5121" max="5121" width="33" style="63" bestFit="1" customWidth="1"/>
    <col min="5122" max="5122" width="13.85546875" style="63" customWidth="1"/>
    <col min="5123" max="5123" width="13.5703125" style="63" customWidth="1"/>
    <col min="5124" max="5124" width="8.85546875" style="63" customWidth="1"/>
    <col min="5125" max="5125" width="14.85546875" style="63" customWidth="1"/>
    <col min="5126" max="5126" width="13.42578125" style="63" customWidth="1"/>
    <col min="5127" max="5127" width="17.5703125" style="63" customWidth="1"/>
    <col min="5128" max="5128" width="10.140625" style="63" customWidth="1"/>
    <col min="5129" max="5376" width="9.140625" style="63"/>
    <col min="5377" max="5377" width="33" style="63" bestFit="1" customWidth="1"/>
    <col min="5378" max="5378" width="13.85546875" style="63" customWidth="1"/>
    <col min="5379" max="5379" width="13.5703125" style="63" customWidth="1"/>
    <col min="5380" max="5380" width="8.85546875" style="63" customWidth="1"/>
    <col min="5381" max="5381" width="14.85546875" style="63" customWidth="1"/>
    <col min="5382" max="5382" width="13.42578125" style="63" customWidth="1"/>
    <col min="5383" max="5383" width="17.5703125" style="63" customWidth="1"/>
    <col min="5384" max="5384" width="10.140625" style="63" customWidth="1"/>
    <col min="5385" max="5632" width="9.140625" style="63"/>
    <col min="5633" max="5633" width="33" style="63" bestFit="1" customWidth="1"/>
    <col min="5634" max="5634" width="13.85546875" style="63" customWidth="1"/>
    <col min="5635" max="5635" width="13.5703125" style="63" customWidth="1"/>
    <col min="5636" max="5636" width="8.85546875" style="63" customWidth="1"/>
    <col min="5637" max="5637" width="14.85546875" style="63" customWidth="1"/>
    <col min="5638" max="5638" width="13.42578125" style="63" customWidth="1"/>
    <col min="5639" max="5639" width="17.5703125" style="63" customWidth="1"/>
    <col min="5640" max="5640" width="10.140625" style="63" customWidth="1"/>
    <col min="5641" max="5888" width="9.140625" style="63"/>
    <col min="5889" max="5889" width="33" style="63" bestFit="1" customWidth="1"/>
    <col min="5890" max="5890" width="13.85546875" style="63" customWidth="1"/>
    <col min="5891" max="5891" width="13.5703125" style="63" customWidth="1"/>
    <col min="5892" max="5892" width="8.85546875" style="63" customWidth="1"/>
    <col min="5893" max="5893" width="14.85546875" style="63" customWidth="1"/>
    <col min="5894" max="5894" width="13.42578125" style="63" customWidth="1"/>
    <col min="5895" max="5895" width="17.5703125" style="63" customWidth="1"/>
    <col min="5896" max="5896" width="10.140625" style="63" customWidth="1"/>
    <col min="5897" max="6144" width="9.140625" style="63"/>
    <col min="6145" max="6145" width="33" style="63" bestFit="1" customWidth="1"/>
    <col min="6146" max="6146" width="13.85546875" style="63" customWidth="1"/>
    <col min="6147" max="6147" width="13.5703125" style="63" customWidth="1"/>
    <col min="6148" max="6148" width="8.85546875" style="63" customWidth="1"/>
    <col min="6149" max="6149" width="14.85546875" style="63" customWidth="1"/>
    <col min="6150" max="6150" width="13.42578125" style="63" customWidth="1"/>
    <col min="6151" max="6151" width="17.5703125" style="63" customWidth="1"/>
    <col min="6152" max="6152" width="10.140625" style="63" customWidth="1"/>
    <col min="6153" max="6400" width="9.140625" style="63"/>
    <col min="6401" max="6401" width="33" style="63" bestFit="1" customWidth="1"/>
    <col min="6402" max="6402" width="13.85546875" style="63" customWidth="1"/>
    <col min="6403" max="6403" width="13.5703125" style="63" customWidth="1"/>
    <col min="6404" max="6404" width="8.85546875" style="63" customWidth="1"/>
    <col min="6405" max="6405" width="14.85546875" style="63" customWidth="1"/>
    <col min="6406" max="6406" width="13.42578125" style="63" customWidth="1"/>
    <col min="6407" max="6407" width="17.5703125" style="63" customWidth="1"/>
    <col min="6408" max="6408" width="10.140625" style="63" customWidth="1"/>
    <col min="6409" max="6656" width="9.140625" style="63"/>
    <col min="6657" max="6657" width="33" style="63" bestFit="1" customWidth="1"/>
    <col min="6658" max="6658" width="13.85546875" style="63" customWidth="1"/>
    <col min="6659" max="6659" width="13.5703125" style="63" customWidth="1"/>
    <col min="6660" max="6660" width="8.85546875" style="63" customWidth="1"/>
    <col min="6661" max="6661" width="14.85546875" style="63" customWidth="1"/>
    <col min="6662" max="6662" width="13.42578125" style="63" customWidth="1"/>
    <col min="6663" max="6663" width="17.5703125" style="63" customWidth="1"/>
    <col min="6664" max="6664" width="10.140625" style="63" customWidth="1"/>
    <col min="6665" max="6912" width="9.140625" style="63"/>
    <col min="6913" max="6913" width="33" style="63" bestFit="1" customWidth="1"/>
    <col min="6914" max="6914" width="13.85546875" style="63" customWidth="1"/>
    <col min="6915" max="6915" width="13.5703125" style="63" customWidth="1"/>
    <col min="6916" max="6916" width="8.85546875" style="63" customWidth="1"/>
    <col min="6917" max="6917" width="14.85546875" style="63" customWidth="1"/>
    <col min="6918" max="6918" width="13.42578125" style="63" customWidth="1"/>
    <col min="6919" max="6919" width="17.5703125" style="63" customWidth="1"/>
    <col min="6920" max="6920" width="10.140625" style="63" customWidth="1"/>
    <col min="6921" max="7168" width="9.140625" style="63"/>
    <col min="7169" max="7169" width="33" style="63" bestFit="1" customWidth="1"/>
    <col min="7170" max="7170" width="13.85546875" style="63" customWidth="1"/>
    <col min="7171" max="7171" width="13.5703125" style="63" customWidth="1"/>
    <col min="7172" max="7172" width="8.85546875" style="63" customWidth="1"/>
    <col min="7173" max="7173" width="14.85546875" style="63" customWidth="1"/>
    <col min="7174" max="7174" width="13.42578125" style="63" customWidth="1"/>
    <col min="7175" max="7175" width="17.5703125" style="63" customWidth="1"/>
    <col min="7176" max="7176" width="10.140625" style="63" customWidth="1"/>
    <col min="7177" max="7424" width="9.140625" style="63"/>
    <col min="7425" max="7425" width="33" style="63" bestFit="1" customWidth="1"/>
    <col min="7426" max="7426" width="13.85546875" style="63" customWidth="1"/>
    <col min="7427" max="7427" width="13.5703125" style="63" customWidth="1"/>
    <col min="7428" max="7428" width="8.85546875" style="63" customWidth="1"/>
    <col min="7429" max="7429" width="14.85546875" style="63" customWidth="1"/>
    <col min="7430" max="7430" width="13.42578125" style="63" customWidth="1"/>
    <col min="7431" max="7431" width="17.5703125" style="63" customWidth="1"/>
    <col min="7432" max="7432" width="10.140625" style="63" customWidth="1"/>
    <col min="7433" max="7680" width="9.140625" style="63"/>
    <col min="7681" max="7681" width="33" style="63" bestFit="1" customWidth="1"/>
    <col min="7682" max="7682" width="13.85546875" style="63" customWidth="1"/>
    <col min="7683" max="7683" width="13.5703125" style="63" customWidth="1"/>
    <col min="7684" max="7684" width="8.85546875" style="63" customWidth="1"/>
    <col min="7685" max="7685" width="14.85546875" style="63" customWidth="1"/>
    <col min="7686" max="7686" width="13.42578125" style="63" customWidth="1"/>
    <col min="7687" max="7687" width="17.5703125" style="63" customWidth="1"/>
    <col min="7688" max="7688" width="10.140625" style="63" customWidth="1"/>
    <col min="7689" max="7936" width="9.140625" style="63"/>
    <col min="7937" max="7937" width="33" style="63" bestFit="1" customWidth="1"/>
    <col min="7938" max="7938" width="13.85546875" style="63" customWidth="1"/>
    <col min="7939" max="7939" width="13.5703125" style="63" customWidth="1"/>
    <col min="7940" max="7940" width="8.85546875" style="63" customWidth="1"/>
    <col min="7941" max="7941" width="14.85546875" style="63" customWidth="1"/>
    <col min="7942" max="7942" width="13.42578125" style="63" customWidth="1"/>
    <col min="7943" max="7943" width="17.5703125" style="63" customWidth="1"/>
    <col min="7944" max="7944" width="10.140625" style="63" customWidth="1"/>
    <col min="7945" max="8192" width="9.140625" style="63"/>
    <col min="8193" max="8193" width="33" style="63" bestFit="1" customWidth="1"/>
    <col min="8194" max="8194" width="13.85546875" style="63" customWidth="1"/>
    <col min="8195" max="8195" width="13.5703125" style="63" customWidth="1"/>
    <col min="8196" max="8196" width="8.85546875" style="63" customWidth="1"/>
    <col min="8197" max="8197" width="14.85546875" style="63" customWidth="1"/>
    <col min="8198" max="8198" width="13.42578125" style="63" customWidth="1"/>
    <col min="8199" max="8199" width="17.5703125" style="63" customWidth="1"/>
    <col min="8200" max="8200" width="10.140625" style="63" customWidth="1"/>
    <col min="8201" max="8448" width="9.140625" style="63"/>
    <col min="8449" max="8449" width="33" style="63" bestFit="1" customWidth="1"/>
    <col min="8450" max="8450" width="13.85546875" style="63" customWidth="1"/>
    <col min="8451" max="8451" width="13.5703125" style="63" customWidth="1"/>
    <col min="8452" max="8452" width="8.85546875" style="63" customWidth="1"/>
    <col min="8453" max="8453" width="14.85546875" style="63" customWidth="1"/>
    <col min="8454" max="8454" width="13.42578125" style="63" customWidth="1"/>
    <col min="8455" max="8455" width="17.5703125" style="63" customWidth="1"/>
    <col min="8456" max="8456" width="10.140625" style="63" customWidth="1"/>
    <col min="8457" max="8704" width="9.140625" style="63"/>
    <col min="8705" max="8705" width="33" style="63" bestFit="1" customWidth="1"/>
    <col min="8706" max="8706" width="13.85546875" style="63" customWidth="1"/>
    <col min="8707" max="8707" width="13.5703125" style="63" customWidth="1"/>
    <col min="8708" max="8708" width="8.85546875" style="63" customWidth="1"/>
    <col min="8709" max="8709" width="14.85546875" style="63" customWidth="1"/>
    <col min="8710" max="8710" width="13.42578125" style="63" customWidth="1"/>
    <col min="8711" max="8711" width="17.5703125" style="63" customWidth="1"/>
    <col min="8712" max="8712" width="10.140625" style="63" customWidth="1"/>
    <col min="8713" max="8960" width="9.140625" style="63"/>
    <col min="8961" max="8961" width="33" style="63" bestFit="1" customWidth="1"/>
    <col min="8962" max="8962" width="13.85546875" style="63" customWidth="1"/>
    <col min="8963" max="8963" width="13.5703125" style="63" customWidth="1"/>
    <col min="8964" max="8964" width="8.85546875" style="63" customWidth="1"/>
    <col min="8965" max="8965" width="14.85546875" style="63" customWidth="1"/>
    <col min="8966" max="8966" width="13.42578125" style="63" customWidth="1"/>
    <col min="8967" max="8967" width="17.5703125" style="63" customWidth="1"/>
    <col min="8968" max="8968" width="10.140625" style="63" customWidth="1"/>
    <col min="8969" max="9216" width="9.140625" style="63"/>
    <col min="9217" max="9217" width="33" style="63" bestFit="1" customWidth="1"/>
    <col min="9218" max="9218" width="13.85546875" style="63" customWidth="1"/>
    <col min="9219" max="9219" width="13.5703125" style="63" customWidth="1"/>
    <col min="9220" max="9220" width="8.85546875" style="63" customWidth="1"/>
    <col min="9221" max="9221" width="14.85546875" style="63" customWidth="1"/>
    <col min="9222" max="9222" width="13.42578125" style="63" customWidth="1"/>
    <col min="9223" max="9223" width="17.5703125" style="63" customWidth="1"/>
    <col min="9224" max="9224" width="10.140625" style="63" customWidth="1"/>
    <col min="9225" max="9472" width="9.140625" style="63"/>
    <col min="9473" max="9473" width="33" style="63" bestFit="1" customWidth="1"/>
    <col min="9474" max="9474" width="13.85546875" style="63" customWidth="1"/>
    <col min="9475" max="9475" width="13.5703125" style="63" customWidth="1"/>
    <col min="9476" max="9476" width="8.85546875" style="63" customWidth="1"/>
    <col min="9477" max="9477" width="14.85546875" style="63" customWidth="1"/>
    <col min="9478" max="9478" width="13.42578125" style="63" customWidth="1"/>
    <col min="9479" max="9479" width="17.5703125" style="63" customWidth="1"/>
    <col min="9480" max="9480" width="10.140625" style="63" customWidth="1"/>
    <col min="9481" max="9728" width="9.140625" style="63"/>
    <col min="9729" max="9729" width="33" style="63" bestFit="1" customWidth="1"/>
    <col min="9730" max="9730" width="13.85546875" style="63" customWidth="1"/>
    <col min="9731" max="9731" width="13.5703125" style="63" customWidth="1"/>
    <col min="9732" max="9732" width="8.85546875" style="63" customWidth="1"/>
    <col min="9733" max="9733" width="14.85546875" style="63" customWidth="1"/>
    <col min="9734" max="9734" width="13.42578125" style="63" customWidth="1"/>
    <col min="9735" max="9735" width="17.5703125" style="63" customWidth="1"/>
    <col min="9736" max="9736" width="10.140625" style="63" customWidth="1"/>
    <col min="9737" max="9984" width="9.140625" style="63"/>
    <col min="9985" max="9985" width="33" style="63" bestFit="1" customWidth="1"/>
    <col min="9986" max="9986" width="13.85546875" style="63" customWidth="1"/>
    <col min="9987" max="9987" width="13.5703125" style="63" customWidth="1"/>
    <col min="9988" max="9988" width="8.85546875" style="63" customWidth="1"/>
    <col min="9989" max="9989" width="14.85546875" style="63" customWidth="1"/>
    <col min="9990" max="9990" width="13.42578125" style="63" customWidth="1"/>
    <col min="9991" max="9991" width="17.5703125" style="63" customWidth="1"/>
    <col min="9992" max="9992" width="10.140625" style="63" customWidth="1"/>
    <col min="9993" max="10240" width="9.140625" style="63"/>
    <col min="10241" max="10241" width="33" style="63" bestFit="1" customWidth="1"/>
    <col min="10242" max="10242" width="13.85546875" style="63" customWidth="1"/>
    <col min="10243" max="10243" width="13.5703125" style="63" customWidth="1"/>
    <col min="10244" max="10244" width="8.85546875" style="63" customWidth="1"/>
    <col min="10245" max="10245" width="14.85546875" style="63" customWidth="1"/>
    <col min="10246" max="10246" width="13.42578125" style="63" customWidth="1"/>
    <col min="10247" max="10247" width="17.5703125" style="63" customWidth="1"/>
    <col min="10248" max="10248" width="10.140625" style="63" customWidth="1"/>
    <col min="10249" max="10496" width="9.140625" style="63"/>
    <col min="10497" max="10497" width="33" style="63" bestFit="1" customWidth="1"/>
    <col min="10498" max="10498" width="13.85546875" style="63" customWidth="1"/>
    <col min="10499" max="10499" width="13.5703125" style="63" customWidth="1"/>
    <col min="10500" max="10500" width="8.85546875" style="63" customWidth="1"/>
    <col min="10501" max="10501" width="14.85546875" style="63" customWidth="1"/>
    <col min="10502" max="10502" width="13.42578125" style="63" customWidth="1"/>
    <col min="10503" max="10503" width="17.5703125" style="63" customWidth="1"/>
    <col min="10504" max="10504" width="10.140625" style="63" customWidth="1"/>
    <col min="10505" max="10752" width="9.140625" style="63"/>
    <col min="10753" max="10753" width="33" style="63" bestFit="1" customWidth="1"/>
    <col min="10754" max="10754" width="13.85546875" style="63" customWidth="1"/>
    <col min="10755" max="10755" width="13.5703125" style="63" customWidth="1"/>
    <col min="10756" max="10756" width="8.85546875" style="63" customWidth="1"/>
    <col min="10757" max="10757" width="14.85546875" style="63" customWidth="1"/>
    <col min="10758" max="10758" width="13.42578125" style="63" customWidth="1"/>
    <col min="10759" max="10759" width="17.5703125" style="63" customWidth="1"/>
    <col min="10760" max="10760" width="10.140625" style="63" customWidth="1"/>
    <col min="10761" max="11008" width="9.140625" style="63"/>
    <col min="11009" max="11009" width="33" style="63" bestFit="1" customWidth="1"/>
    <col min="11010" max="11010" width="13.85546875" style="63" customWidth="1"/>
    <col min="11011" max="11011" width="13.5703125" style="63" customWidth="1"/>
    <col min="11012" max="11012" width="8.85546875" style="63" customWidth="1"/>
    <col min="11013" max="11013" width="14.85546875" style="63" customWidth="1"/>
    <col min="11014" max="11014" width="13.42578125" style="63" customWidth="1"/>
    <col min="11015" max="11015" width="17.5703125" style="63" customWidth="1"/>
    <col min="11016" max="11016" width="10.140625" style="63" customWidth="1"/>
    <col min="11017" max="11264" width="9.140625" style="63"/>
    <col min="11265" max="11265" width="33" style="63" bestFit="1" customWidth="1"/>
    <col min="11266" max="11266" width="13.85546875" style="63" customWidth="1"/>
    <col min="11267" max="11267" width="13.5703125" style="63" customWidth="1"/>
    <col min="11268" max="11268" width="8.85546875" style="63" customWidth="1"/>
    <col min="11269" max="11269" width="14.85546875" style="63" customWidth="1"/>
    <col min="11270" max="11270" width="13.42578125" style="63" customWidth="1"/>
    <col min="11271" max="11271" width="17.5703125" style="63" customWidth="1"/>
    <col min="11272" max="11272" width="10.140625" style="63" customWidth="1"/>
    <col min="11273" max="11520" width="9.140625" style="63"/>
    <col min="11521" max="11521" width="33" style="63" bestFit="1" customWidth="1"/>
    <col min="11522" max="11522" width="13.85546875" style="63" customWidth="1"/>
    <col min="11523" max="11523" width="13.5703125" style="63" customWidth="1"/>
    <col min="11524" max="11524" width="8.85546875" style="63" customWidth="1"/>
    <col min="11525" max="11525" width="14.85546875" style="63" customWidth="1"/>
    <col min="11526" max="11526" width="13.42578125" style="63" customWidth="1"/>
    <col min="11527" max="11527" width="17.5703125" style="63" customWidth="1"/>
    <col min="11528" max="11528" width="10.140625" style="63" customWidth="1"/>
    <col min="11529" max="11776" width="9.140625" style="63"/>
    <col min="11777" max="11777" width="33" style="63" bestFit="1" customWidth="1"/>
    <col min="11778" max="11778" width="13.85546875" style="63" customWidth="1"/>
    <col min="11779" max="11779" width="13.5703125" style="63" customWidth="1"/>
    <col min="11780" max="11780" width="8.85546875" style="63" customWidth="1"/>
    <col min="11781" max="11781" width="14.85546875" style="63" customWidth="1"/>
    <col min="11782" max="11782" width="13.42578125" style="63" customWidth="1"/>
    <col min="11783" max="11783" width="17.5703125" style="63" customWidth="1"/>
    <col min="11784" max="11784" width="10.140625" style="63" customWidth="1"/>
    <col min="11785" max="12032" width="9.140625" style="63"/>
    <col min="12033" max="12033" width="33" style="63" bestFit="1" customWidth="1"/>
    <col min="12034" max="12034" width="13.85546875" style="63" customWidth="1"/>
    <col min="12035" max="12035" width="13.5703125" style="63" customWidth="1"/>
    <col min="12036" max="12036" width="8.85546875" style="63" customWidth="1"/>
    <col min="12037" max="12037" width="14.85546875" style="63" customWidth="1"/>
    <col min="12038" max="12038" width="13.42578125" style="63" customWidth="1"/>
    <col min="12039" max="12039" width="17.5703125" style="63" customWidth="1"/>
    <col min="12040" max="12040" width="10.140625" style="63" customWidth="1"/>
    <col min="12041" max="12288" width="9.140625" style="63"/>
    <col min="12289" max="12289" width="33" style="63" bestFit="1" customWidth="1"/>
    <col min="12290" max="12290" width="13.85546875" style="63" customWidth="1"/>
    <col min="12291" max="12291" width="13.5703125" style="63" customWidth="1"/>
    <col min="12292" max="12292" width="8.85546875" style="63" customWidth="1"/>
    <col min="12293" max="12293" width="14.85546875" style="63" customWidth="1"/>
    <col min="12294" max="12294" width="13.42578125" style="63" customWidth="1"/>
    <col min="12295" max="12295" width="17.5703125" style="63" customWidth="1"/>
    <col min="12296" max="12296" width="10.140625" style="63" customWidth="1"/>
    <col min="12297" max="12544" width="9.140625" style="63"/>
    <col min="12545" max="12545" width="33" style="63" bestFit="1" customWidth="1"/>
    <col min="12546" max="12546" width="13.85546875" style="63" customWidth="1"/>
    <col min="12547" max="12547" width="13.5703125" style="63" customWidth="1"/>
    <col min="12548" max="12548" width="8.85546875" style="63" customWidth="1"/>
    <col min="12549" max="12549" width="14.85546875" style="63" customWidth="1"/>
    <col min="12550" max="12550" width="13.42578125" style="63" customWidth="1"/>
    <col min="12551" max="12551" width="17.5703125" style="63" customWidth="1"/>
    <col min="12552" max="12552" width="10.140625" style="63" customWidth="1"/>
    <col min="12553" max="12800" width="9.140625" style="63"/>
    <col min="12801" max="12801" width="33" style="63" bestFit="1" customWidth="1"/>
    <col min="12802" max="12802" width="13.85546875" style="63" customWidth="1"/>
    <col min="12803" max="12803" width="13.5703125" style="63" customWidth="1"/>
    <col min="12804" max="12804" width="8.85546875" style="63" customWidth="1"/>
    <col min="12805" max="12805" width="14.85546875" style="63" customWidth="1"/>
    <col min="12806" max="12806" width="13.42578125" style="63" customWidth="1"/>
    <col min="12807" max="12807" width="17.5703125" style="63" customWidth="1"/>
    <col min="12808" max="12808" width="10.140625" style="63" customWidth="1"/>
    <col min="12809" max="13056" width="9.140625" style="63"/>
    <col min="13057" max="13057" width="33" style="63" bestFit="1" customWidth="1"/>
    <col min="13058" max="13058" width="13.85546875" style="63" customWidth="1"/>
    <col min="13059" max="13059" width="13.5703125" style="63" customWidth="1"/>
    <col min="13060" max="13060" width="8.85546875" style="63" customWidth="1"/>
    <col min="13061" max="13061" width="14.85546875" style="63" customWidth="1"/>
    <col min="13062" max="13062" width="13.42578125" style="63" customWidth="1"/>
    <col min="13063" max="13063" width="17.5703125" style="63" customWidth="1"/>
    <col min="13064" max="13064" width="10.140625" style="63" customWidth="1"/>
    <col min="13065" max="13312" width="9.140625" style="63"/>
    <col min="13313" max="13313" width="33" style="63" bestFit="1" customWidth="1"/>
    <col min="13314" max="13314" width="13.85546875" style="63" customWidth="1"/>
    <col min="13315" max="13315" width="13.5703125" style="63" customWidth="1"/>
    <col min="13316" max="13316" width="8.85546875" style="63" customWidth="1"/>
    <col min="13317" max="13317" width="14.85546875" style="63" customWidth="1"/>
    <col min="13318" max="13318" width="13.42578125" style="63" customWidth="1"/>
    <col min="13319" max="13319" width="17.5703125" style="63" customWidth="1"/>
    <col min="13320" max="13320" width="10.140625" style="63" customWidth="1"/>
    <col min="13321" max="13568" width="9.140625" style="63"/>
    <col min="13569" max="13569" width="33" style="63" bestFit="1" customWidth="1"/>
    <col min="13570" max="13570" width="13.85546875" style="63" customWidth="1"/>
    <col min="13571" max="13571" width="13.5703125" style="63" customWidth="1"/>
    <col min="13572" max="13572" width="8.85546875" style="63" customWidth="1"/>
    <col min="13573" max="13573" width="14.85546875" style="63" customWidth="1"/>
    <col min="13574" max="13574" width="13.42578125" style="63" customWidth="1"/>
    <col min="13575" max="13575" width="17.5703125" style="63" customWidth="1"/>
    <col min="13576" max="13576" width="10.140625" style="63" customWidth="1"/>
    <col min="13577" max="13824" width="9.140625" style="63"/>
    <col min="13825" max="13825" width="33" style="63" bestFit="1" customWidth="1"/>
    <col min="13826" max="13826" width="13.85546875" style="63" customWidth="1"/>
    <col min="13827" max="13827" width="13.5703125" style="63" customWidth="1"/>
    <col min="13828" max="13828" width="8.85546875" style="63" customWidth="1"/>
    <col min="13829" max="13829" width="14.85546875" style="63" customWidth="1"/>
    <col min="13830" max="13830" width="13.42578125" style="63" customWidth="1"/>
    <col min="13831" max="13831" width="17.5703125" style="63" customWidth="1"/>
    <col min="13832" max="13832" width="10.140625" style="63" customWidth="1"/>
    <col min="13833" max="14080" width="9.140625" style="63"/>
    <col min="14081" max="14081" width="33" style="63" bestFit="1" customWidth="1"/>
    <col min="14082" max="14082" width="13.85546875" style="63" customWidth="1"/>
    <col min="14083" max="14083" width="13.5703125" style="63" customWidth="1"/>
    <col min="14084" max="14084" width="8.85546875" style="63" customWidth="1"/>
    <col min="14085" max="14085" width="14.85546875" style="63" customWidth="1"/>
    <col min="14086" max="14086" width="13.42578125" style="63" customWidth="1"/>
    <col min="14087" max="14087" width="17.5703125" style="63" customWidth="1"/>
    <col min="14088" max="14088" width="10.140625" style="63" customWidth="1"/>
    <col min="14089" max="14336" width="9.140625" style="63"/>
    <col min="14337" max="14337" width="33" style="63" bestFit="1" customWidth="1"/>
    <col min="14338" max="14338" width="13.85546875" style="63" customWidth="1"/>
    <col min="14339" max="14339" width="13.5703125" style="63" customWidth="1"/>
    <col min="14340" max="14340" width="8.85546875" style="63" customWidth="1"/>
    <col min="14341" max="14341" width="14.85546875" style="63" customWidth="1"/>
    <col min="14342" max="14342" width="13.42578125" style="63" customWidth="1"/>
    <col min="14343" max="14343" width="17.5703125" style="63" customWidth="1"/>
    <col min="14344" max="14344" width="10.140625" style="63" customWidth="1"/>
    <col min="14345" max="14592" width="9.140625" style="63"/>
    <col min="14593" max="14593" width="33" style="63" bestFit="1" customWidth="1"/>
    <col min="14594" max="14594" width="13.85546875" style="63" customWidth="1"/>
    <col min="14595" max="14595" width="13.5703125" style="63" customWidth="1"/>
    <col min="14596" max="14596" width="8.85546875" style="63" customWidth="1"/>
    <col min="14597" max="14597" width="14.85546875" style="63" customWidth="1"/>
    <col min="14598" max="14598" width="13.42578125" style="63" customWidth="1"/>
    <col min="14599" max="14599" width="17.5703125" style="63" customWidth="1"/>
    <col min="14600" max="14600" width="10.140625" style="63" customWidth="1"/>
    <col min="14601" max="14848" width="9.140625" style="63"/>
    <col min="14849" max="14849" width="33" style="63" bestFit="1" customWidth="1"/>
    <col min="14850" max="14850" width="13.85546875" style="63" customWidth="1"/>
    <col min="14851" max="14851" width="13.5703125" style="63" customWidth="1"/>
    <col min="14852" max="14852" width="8.85546875" style="63" customWidth="1"/>
    <col min="14853" max="14853" width="14.85546875" style="63" customWidth="1"/>
    <col min="14854" max="14854" width="13.42578125" style="63" customWidth="1"/>
    <col min="14855" max="14855" width="17.5703125" style="63" customWidth="1"/>
    <col min="14856" max="14856" width="10.140625" style="63" customWidth="1"/>
    <col min="14857" max="15104" width="9.140625" style="63"/>
    <col min="15105" max="15105" width="33" style="63" bestFit="1" customWidth="1"/>
    <col min="15106" max="15106" width="13.85546875" style="63" customWidth="1"/>
    <col min="15107" max="15107" width="13.5703125" style="63" customWidth="1"/>
    <col min="15108" max="15108" width="8.85546875" style="63" customWidth="1"/>
    <col min="15109" max="15109" width="14.85546875" style="63" customWidth="1"/>
    <col min="15110" max="15110" width="13.42578125" style="63" customWidth="1"/>
    <col min="15111" max="15111" width="17.5703125" style="63" customWidth="1"/>
    <col min="15112" max="15112" width="10.140625" style="63" customWidth="1"/>
    <col min="15113" max="15360" width="9.140625" style="63"/>
    <col min="15361" max="15361" width="33" style="63" bestFit="1" customWidth="1"/>
    <col min="15362" max="15362" width="13.85546875" style="63" customWidth="1"/>
    <col min="15363" max="15363" width="13.5703125" style="63" customWidth="1"/>
    <col min="15364" max="15364" width="8.85546875" style="63" customWidth="1"/>
    <col min="15365" max="15365" width="14.85546875" style="63" customWidth="1"/>
    <col min="15366" max="15366" width="13.42578125" style="63" customWidth="1"/>
    <col min="15367" max="15367" width="17.5703125" style="63" customWidth="1"/>
    <col min="15368" max="15368" width="10.140625" style="63" customWidth="1"/>
    <col min="15369" max="15616" width="9.140625" style="63"/>
    <col min="15617" max="15617" width="33" style="63" bestFit="1" customWidth="1"/>
    <col min="15618" max="15618" width="13.85546875" style="63" customWidth="1"/>
    <col min="15619" max="15619" width="13.5703125" style="63" customWidth="1"/>
    <col min="15620" max="15620" width="8.85546875" style="63" customWidth="1"/>
    <col min="15621" max="15621" width="14.85546875" style="63" customWidth="1"/>
    <col min="15622" max="15622" width="13.42578125" style="63" customWidth="1"/>
    <col min="15623" max="15623" width="17.5703125" style="63" customWidth="1"/>
    <col min="15624" max="15624" width="10.140625" style="63" customWidth="1"/>
    <col min="15625" max="15872" width="9.140625" style="63"/>
    <col min="15873" max="15873" width="33" style="63" bestFit="1" customWidth="1"/>
    <col min="15874" max="15874" width="13.85546875" style="63" customWidth="1"/>
    <col min="15875" max="15875" width="13.5703125" style="63" customWidth="1"/>
    <col min="15876" max="15876" width="8.85546875" style="63" customWidth="1"/>
    <col min="15877" max="15877" width="14.85546875" style="63" customWidth="1"/>
    <col min="15878" max="15878" width="13.42578125" style="63" customWidth="1"/>
    <col min="15879" max="15879" width="17.5703125" style="63" customWidth="1"/>
    <col min="15880" max="15880" width="10.140625" style="63" customWidth="1"/>
    <col min="15881" max="16128" width="9.140625" style="63"/>
    <col min="16129" max="16129" width="33" style="63" bestFit="1" customWidth="1"/>
    <col min="16130" max="16130" width="13.85546875" style="63" customWidth="1"/>
    <col min="16131" max="16131" width="13.5703125" style="63" customWidth="1"/>
    <col min="16132" max="16132" width="8.85546875" style="63" customWidth="1"/>
    <col min="16133" max="16133" width="14.85546875" style="63" customWidth="1"/>
    <col min="16134" max="16134" width="13.42578125" style="63" customWidth="1"/>
    <col min="16135" max="16135" width="17.5703125" style="63" customWidth="1"/>
    <col min="16136" max="16136" width="10.140625" style="63" customWidth="1"/>
    <col min="16137" max="16384" width="9.140625" style="63"/>
  </cols>
  <sheetData>
    <row r="1" spans="1:9" ht="36.75" customHeight="1">
      <c r="A1" s="1240" t="s">
        <v>1173</v>
      </c>
      <c r="B1" s="1240"/>
      <c r="C1" s="1240"/>
      <c r="D1" s="1240"/>
      <c r="E1" s="1240"/>
      <c r="F1" s="1240"/>
      <c r="G1" s="1240"/>
      <c r="H1" s="1018"/>
      <c r="I1" s="79"/>
    </row>
    <row r="2" spans="1:9" ht="38.25">
      <c r="A2" s="1019" t="s">
        <v>1147</v>
      </c>
      <c r="B2" s="994" t="s">
        <v>286</v>
      </c>
      <c r="C2" s="994" t="s">
        <v>287</v>
      </c>
      <c r="D2" s="994" t="s">
        <v>196</v>
      </c>
      <c r="E2" s="994" t="s">
        <v>288</v>
      </c>
      <c r="F2" s="994" t="s">
        <v>289</v>
      </c>
      <c r="G2" s="1020" t="s">
        <v>1148</v>
      </c>
      <c r="H2" s="1018"/>
      <c r="I2" s="79"/>
    </row>
    <row r="3" spans="1:9">
      <c r="A3" s="1021" t="s">
        <v>1174</v>
      </c>
      <c r="B3" s="1015">
        <v>3555.337</v>
      </c>
      <c r="C3" s="1015">
        <v>875.71500000000003</v>
      </c>
      <c r="D3" s="1015">
        <v>853.63</v>
      </c>
      <c r="E3" s="1015">
        <v>786.57799999999997</v>
      </c>
      <c r="F3" s="1015">
        <v>428.41800000000001</v>
      </c>
      <c r="G3" s="1015">
        <v>6500</v>
      </c>
      <c r="H3" s="1022"/>
      <c r="I3" s="79"/>
    </row>
    <row r="4" spans="1:9">
      <c r="A4" s="84" t="s">
        <v>1175</v>
      </c>
      <c r="B4" s="1006">
        <v>1688.078</v>
      </c>
      <c r="C4" s="1006">
        <v>116.682</v>
      </c>
      <c r="D4" s="1006">
        <v>1163.098</v>
      </c>
      <c r="E4" s="1006">
        <v>1503.2070000000001</v>
      </c>
      <c r="F4" s="1006">
        <v>748.42100000000005</v>
      </c>
      <c r="G4" s="1006">
        <v>5220</v>
      </c>
      <c r="H4" s="1022"/>
      <c r="I4" s="79"/>
    </row>
    <row r="5" spans="1:9">
      <c r="A5" s="1023"/>
      <c r="B5" s="1024"/>
      <c r="C5" s="1024"/>
      <c r="D5" s="1024"/>
      <c r="E5" s="1024"/>
      <c r="F5" s="1024"/>
      <c r="G5" s="1024"/>
      <c r="H5" s="1022"/>
      <c r="I5" s="79"/>
    </row>
    <row r="6" spans="1:9">
      <c r="A6" s="79" t="s">
        <v>293</v>
      </c>
      <c r="B6" s="1024"/>
      <c r="C6" s="1024"/>
      <c r="D6" s="1024"/>
      <c r="E6" s="1024"/>
      <c r="F6" s="1024"/>
      <c r="G6" s="1024"/>
      <c r="H6" s="1022"/>
      <c r="I6" s="79"/>
    </row>
    <row r="7" spans="1:9">
      <c r="A7" s="1023" t="s">
        <v>1176</v>
      </c>
      <c r="B7" s="1024">
        <v>9.6189999999999998</v>
      </c>
      <c r="C7" s="1024">
        <v>120.864</v>
      </c>
      <c r="D7" s="1024">
        <v>438.12299999999999</v>
      </c>
      <c r="E7" s="1024">
        <v>1438.8620000000001</v>
      </c>
      <c r="F7" s="1024">
        <v>551.07600000000002</v>
      </c>
      <c r="G7" s="1024">
        <v>2560</v>
      </c>
      <c r="H7" s="1022"/>
      <c r="I7" s="79"/>
    </row>
    <row r="8" spans="1:9">
      <c r="A8" s="1023" t="s">
        <v>1177</v>
      </c>
      <c r="B8" s="1024">
        <v>27.459</v>
      </c>
      <c r="C8" s="1024">
        <v>121.879</v>
      </c>
      <c r="D8" s="1024">
        <v>476.024</v>
      </c>
      <c r="E8" s="1024">
        <v>1171.5999999999999</v>
      </c>
      <c r="F8" s="1024">
        <v>790.79899999999998</v>
      </c>
      <c r="G8" s="1024">
        <v>2590</v>
      </c>
      <c r="H8" s="1022"/>
      <c r="I8" s="79"/>
    </row>
    <row r="9" spans="1:9">
      <c r="A9" s="1023" t="s">
        <v>1178</v>
      </c>
      <c r="B9" s="1024">
        <v>133.70599999999999</v>
      </c>
      <c r="C9" s="1024">
        <v>89.25</v>
      </c>
      <c r="D9" s="1024">
        <v>658.76</v>
      </c>
      <c r="E9" s="1024">
        <v>1365.8879999999999</v>
      </c>
      <c r="F9" s="1024">
        <v>719.67</v>
      </c>
      <c r="G9" s="1024">
        <v>2970</v>
      </c>
      <c r="H9" s="1022"/>
      <c r="I9" s="79"/>
    </row>
    <row r="10" spans="1:9">
      <c r="A10" s="1025" t="s">
        <v>1179</v>
      </c>
      <c r="B10" s="1006">
        <v>2218.0610000000001</v>
      </c>
      <c r="C10" s="1006">
        <v>107.634</v>
      </c>
      <c r="D10" s="1006">
        <v>1760.047</v>
      </c>
      <c r="E10" s="1006">
        <v>1772.9280000000001</v>
      </c>
      <c r="F10" s="1006">
        <v>808.26499999999999</v>
      </c>
      <c r="G10" s="1006">
        <v>6670</v>
      </c>
      <c r="H10" s="1022"/>
      <c r="I10" s="79"/>
    </row>
    <row r="11" spans="1:9">
      <c r="A11" s="1026" t="s">
        <v>1180</v>
      </c>
      <c r="B11" s="1011">
        <v>5127.9709999999995</v>
      </c>
      <c r="C11" s="1011">
        <v>150.25</v>
      </c>
      <c r="D11" s="1011">
        <v>2074.3710000000001</v>
      </c>
      <c r="E11" s="1011">
        <v>1686.143</v>
      </c>
      <c r="F11" s="1011">
        <v>796.18</v>
      </c>
      <c r="G11" s="1011">
        <v>9830</v>
      </c>
      <c r="H11" s="1018"/>
      <c r="I11" s="79"/>
    </row>
    <row r="13" spans="1:9" ht="50.25" customHeight="1">
      <c r="A13" s="1261" t="s">
        <v>1172</v>
      </c>
      <c r="B13" s="1261"/>
      <c r="C13" s="1261"/>
      <c r="D13" s="1261"/>
      <c r="E13" s="1261"/>
      <c r="F13" s="1261"/>
      <c r="G13" s="1261"/>
    </row>
    <row r="14" spans="1:9">
      <c r="A14" s="1262" t="s">
        <v>1143</v>
      </c>
      <c r="B14" s="1262"/>
      <c r="C14" s="1262"/>
      <c r="D14" s="1262"/>
      <c r="E14" s="1262"/>
      <c r="F14" s="1262"/>
      <c r="G14" s="1262"/>
    </row>
    <row r="16" spans="1:9">
      <c r="A16" s="958" t="s">
        <v>973</v>
      </c>
    </row>
  </sheetData>
  <mergeCells count="3">
    <mergeCell ref="A1:G1"/>
    <mergeCell ref="A13:G13"/>
    <mergeCell ref="A14:G14"/>
  </mergeCells>
  <pageMargins left="0.7" right="0.7" top="0.75" bottom="0.75" header="0.3" footer="0.3"/>
  <pageSetup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18B01-091F-4005-91DD-A2D0EFBEDFC8}">
  <sheetPr>
    <tabColor rgb="FFC00000"/>
  </sheetPr>
  <dimension ref="A1:F11"/>
  <sheetViews>
    <sheetView workbookViewId="0">
      <selection activeCell="M15" sqref="M15"/>
    </sheetView>
  </sheetViews>
  <sheetFormatPr defaultRowHeight="12.75"/>
  <cols>
    <col min="1" max="1" width="29.140625" style="79" customWidth="1"/>
    <col min="2" max="2" width="31.7109375" style="79" customWidth="1"/>
    <col min="3" max="3" width="34.5703125" style="79" customWidth="1"/>
    <col min="4" max="4" width="26.28515625" style="79" customWidth="1"/>
    <col min="5" max="256" width="9.140625" style="79"/>
    <col min="257" max="257" width="29.140625" style="79" customWidth="1"/>
    <col min="258" max="258" width="31.7109375" style="79" customWidth="1"/>
    <col min="259" max="259" width="34.5703125" style="79" customWidth="1"/>
    <col min="260" max="260" width="26.28515625" style="79" customWidth="1"/>
    <col min="261" max="512" width="9.140625" style="79"/>
    <col min="513" max="513" width="29.140625" style="79" customWidth="1"/>
    <col min="514" max="514" width="31.7109375" style="79" customWidth="1"/>
    <col min="515" max="515" width="34.5703125" style="79" customWidth="1"/>
    <col min="516" max="516" width="26.28515625" style="79" customWidth="1"/>
    <col min="517" max="768" width="9.140625" style="79"/>
    <col min="769" max="769" width="29.140625" style="79" customWidth="1"/>
    <col min="770" max="770" width="31.7109375" style="79" customWidth="1"/>
    <col min="771" max="771" width="34.5703125" style="79" customWidth="1"/>
    <col min="772" max="772" width="26.28515625" style="79" customWidth="1"/>
    <col min="773" max="1024" width="9.140625" style="79"/>
    <col min="1025" max="1025" width="29.140625" style="79" customWidth="1"/>
    <col min="1026" max="1026" width="31.7109375" style="79" customWidth="1"/>
    <col min="1027" max="1027" width="34.5703125" style="79" customWidth="1"/>
    <col min="1028" max="1028" width="26.28515625" style="79" customWidth="1"/>
    <col min="1029" max="1280" width="9.140625" style="79"/>
    <col min="1281" max="1281" width="29.140625" style="79" customWidth="1"/>
    <col min="1282" max="1282" width="31.7109375" style="79" customWidth="1"/>
    <col min="1283" max="1283" width="34.5703125" style="79" customWidth="1"/>
    <col min="1284" max="1284" width="26.28515625" style="79" customWidth="1"/>
    <col min="1285" max="1536" width="9.140625" style="79"/>
    <col min="1537" max="1537" width="29.140625" style="79" customWidth="1"/>
    <col min="1538" max="1538" width="31.7109375" style="79" customWidth="1"/>
    <col min="1539" max="1539" width="34.5703125" style="79" customWidth="1"/>
    <col min="1540" max="1540" width="26.28515625" style="79" customWidth="1"/>
    <col min="1541" max="1792" width="9.140625" style="79"/>
    <col min="1793" max="1793" width="29.140625" style="79" customWidth="1"/>
    <col min="1794" max="1794" width="31.7109375" style="79" customWidth="1"/>
    <col min="1795" max="1795" width="34.5703125" style="79" customWidth="1"/>
    <col min="1796" max="1796" width="26.28515625" style="79" customWidth="1"/>
    <col min="1797" max="2048" width="9.140625" style="79"/>
    <col min="2049" max="2049" width="29.140625" style="79" customWidth="1"/>
    <col min="2050" max="2050" width="31.7109375" style="79" customWidth="1"/>
    <col min="2051" max="2051" width="34.5703125" style="79" customWidth="1"/>
    <col min="2052" max="2052" width="26.28515625" style="79" customWidth="1"/>
    <col min="2053" max="2304" width="9.140625" style="79"/>
    <col min="2305" max="2305" width="29.140625" style="79" customWidth="1"/>
    <col min="2306" max="2306" width="31.7109375" style="79" customWidth="1"/>
    <col min="2307" max="2307" width="34.5703125" style="79" customWidth="1"/>
    <col min="2308" max="2308" width="26.28515625" style="79" customWidth="1"/>
    <col min="2309" max="2560" width="9.140625" style="79"/>
    <col min="2561" max="2561" width="29.140625" style="79" customWidth="1"/>
    <col min="2562" max="2562" width="31.7109375" style="79" customWidth="1"/>
    <col min="2563" max="2563" width="34.5703125" style="79" customWidth="1"/>
    <col min="2564" max="2564" width="26.28515625" style="79" customWidth="1"/>
    <col min="2565" max="2816" width="9.140625" style="79"/>
    <col min="2817" max="2817" width="29.140625" style="79" customWidth="1"/>
    <col min="2818" max="2818" width="31.7109375" style="79" customWidth="1"/>
    <col min="2819" max="2819" width="34.5703125" style="79" customWidth="1"/>
    <col min="2820" max="2820" width="26.28515625" style="79" customWidth="1"/>
    <col min="2821" max="3072" width="9.140625" style="79"/>
    <col min="3073" max="3073" width="29.140625" style="79" customWidth="1"/>
    <col min="3074" max="3074" width="31.7109375" style="79" customWidth="1"/>
    <col min="3075" max="3075" width="34.5703125" style="79" customWidth="1"/>
    <col min="3076" max="3076" width="26.28515625" style="79" customWidth="1"/>
    <col min="3077" max="3328" width="9.140625" style="79"/>
    <col min="3329" max="3329" width="29.140625" style="79" customWidth="1"/>
    <col min="3330" max="3330" width="31.7109375" style="79" customWidth="1"/>
    <col min="3331" max="3331" width="34.5703125" style="79" customWidth="1"/>
    <col min="3332" max="3332" width="26.28515625" style="79" customWidth="1"/>
    <col min="3333" max="3584" width="9.140625" style="79"/>
    <col min="3585" max="3585" width="29.140625" style="79" customWidth="1"/>
    <col min="3586" max="3586" width="31.7109375" style="79" customWidth="1"/>
    <col min="3587" max="3587" width="34.5703125" style="79" customWidth="1"/>
    <col min="3588" max="3588" width="26.28515625" style="79" customWidth="1"/>
    <col min="3589" max="3840" width="9.140625" style="79"/>
    <col min="3841" max="3841" width="29.140625" style="79" customWidth="1"/>
    <col min="3842" max="3842" width="31.7109375" style="79" customWidth="1"/>
    <col min="3843" max="3843" width="34.5703125" style="79" customWidth="1"/>
    <col min="3844" max="3844" width="26.28515625" style="79" customWidth="1"/>
    <col min="3845" max="4096" width="9.140625" style="79"/>
    <col min="4097" max="4097" width="29.140625" style="79" customWidth="1"/>
    <col min="4098" max="4098" width="31.7109375" style="79" customWidth="1"/>
    <col min="4099" max="4099" width="34.5703125" style="79" customWidth="1"/>
    <col min="4100" max="4100" width="26.28515625" style="79" customWidth="1"/>
    <col min="4101" max="4352" width="9.140625" style="79"/>
    <col min="4353" max="4353" width="29.140625" style="79" customWidth="1"/>
    <col min="4354" max="4354" width="31.7109375" style="79" customWidth="1"/>
    <col min="4355" max="4355" width="34.5703125" style="79" customWidth="1"/>
    <col min="4356" max="4356" width="26.28515625" style="79" customWidth="1"/>
    <col min="4357" max="4608" width="9.140625" style="79"/>
    <col min="4609" max="4609" width="29.140625" style="79" customWidth="1"/>
    <col min="4610" max="4610" width="31.7109375" style="79" customWidth="1"/>
    <col min="4611" max="4611" width="34.5703125" style="79" customWidth="1"/>
    <col min="4612" max="4612" width="26.28515625" style="79" customWidth="1"/>
    <col min="4613" max="4864" width="9.140625" style="79"/>
    <col min="4865" max="4865" width="29.140625" style="79" customWidth="1"/>
    <col min="4866" max="4866" width="31.7109375" style="79" customWidth="1"/>
    <col min="4867" max="4867" width="34.5703125" style="79" customWidth="1"/>
    <col min="4868" max="4868" width="26.28515625" style="79" customWidth="1"/>
    <col min="4869" max="5120" width="9.140625" style="79"/>
    <col min="5121" max="5121" width="29.140625" style="79" customWidth="1"/>
    <col min="5122" max="5122" width="31.7109375" style="79" customWidth="1"/>
    <col min="5123" max="5123" width="34.5703125" style="79" customWidth="1"/>
    <col min="5124" max="5124" width="26.28515625" style="79" customWidth="1"/>
    <col min="5125" max="5376" width="9.140625" style="79"/>
    <col min="5377" max="5377" width="29.140625" style="79" customWidth="1"/>
    <col min="5378" max="5378" width="31.7109375" style="79" customWidth="1"/>
    <col min="5379" max="5379" width="34.5703125" style="79" customWidth="1"/>
    <col min="5380" max="5380" width="26.28515625" style="79" customWidth="1"/>
    <col min="5381" max="5632" width="9.140625" style="79"/>
    <col min="5633" max="5633" width="29.140625" style="79" customWidth="1"/>
    <col min="5634" max="5634" width="31.7109375" style="79" customWidth="1"/>
    <col min="5635" max="5635" width="34.5703125" style="79" customWidth="1"/>
    <col min="5636" max="5636" width="26.28515625" style="79" customWidth="1"/>
    <col min="5637" max="5888" width="9.140625" style="79"/>
    <col min="5889" max="5889" width="29.140625" style="79" customWidth="1"/>
    <col min="5890" max="5890" width="31.7109375" style="79" customWidth="1"/>
    <col min="5891" max="5891" width="34.5703125" style="79" customWidth="1"/>
    <col min="5892" max="5892" width="26.28515625" style="79" customWidth="1"/>
    <col min="5893" max="6144" width="9.140625" style="79"/>
    <col min="6145" max="6145" width="29.140625" style="79" customWidth="1"/>
    <col min="6146" max="6146" width="31.7109375" style="79" customWidth="1"/>
    <col min="6147" max="6147" width="34.5703125" style="79" customWidth="1"/>
    <col min="6148" max="6148" width="26.28515625" style="79" customWidth="1"/>
    <col min="6149" max="6400" width="9.140625" style="79"/>
    <col min="6401" max="6401" width="29.140625" style="79" customWidth="1"/>
    <col min="6402" max="6402" width="31.7109375" style="79" customWidth="1"/>
    <col min="6403" max="6403" width="34.5703125" style="79" customWidth="1"/>
    <col min="6404" max="6404" width="26.28515625" style="79" customWidth="1"/>
    <col min="6405" max="6656" width="9.140625" style="79"/>
    <col min="6657" max="6657" width="29.140625" style="79" customWidth="1"/>
    <col min="6658" max="6658" width="31.7109375" style="79" customWidth="1"/>
    <col min="6659" max="6659" width="34.5703125" style="79" customWidth="1"/>
    <col min="6660" max="6660" width="26.28515625" style="79" customWidth="1"/>
    <col min="6661" max="6912" width="9.140625" style="79"/>
    <col min="6913" max="6913" width="29.140625" style="79" customWidth="1"/>
    <col min="6914" max="6914" width="31.7109375" style="79" customWidth="1"/>
    <col min="6915" max="6915" width="34.5703125" style="79" customWidth="1"/>
    <col min="6916" max="6916" width="26.28515625" style="79" customWidth="1"/>
    <col min="6917" max="7168" width="9.140625" style="79"/>
    <col min="7169" max="7169" width="29.140625" style="79" customWidth="1"/>
    <col min="7170" max="7170" width="31.7109375" style="79" customWidth="1"/>
    <col min="7171" max="7171" width="34.5703125" style="79" customWidth="1"/>
    <col min="7172" max="7172" width="26.28515625" style="79" customWidth="1"/>
    <col min="7173" max="7424" width="9.140625" style="79"/>
    <col min="7425" max="7425" width="29.140625" style="79" customWidth="1"/>
    <col min="7426" max="7426" width="31.7109375" style="79" customWidth="1"/>
    <col min="7427" max="7427" width="34.5703125" style="79" customWidth="1"/>
    <col min="7428" max="7428" width="26.28515625" style="79" customWidth="1"/>
    <col min="7429" max="7680" width="9.140625" style="79"/>
    <col min="7681" max="7681" width="29.140625" style="79" customWidth="1"/>
    <col min="7682" max="7682" width="31.7109375" style="79" customWidth="1"/>
    <col min="7683" max="7683" width="34.5703125" style="79" customWidth="1"/>
    <col min="7684" max="7684" width="26.28515625" style="79" customWidth="1"/>
    <col min="7685" max="7936" width="9.140625" style="79"/>
    <col min="7937" max="7937" width="29.140625" style="79" customWidth="1"/>
    <col min="7938" max="7938" width="31.7109375" style="79" customWidth="1"/>
    <col min="7939" max="7939" width="34.5703125" style="79" customWidth="1"/>
    <col min="7940" max="7940" width="26.28515625" style="79" customWidth="1"/>
    <col min="7941" max="8192" width="9.140625" style="79"/>
    <col min="8193" max="8193" width="29.140625" style="79" customWidth="1"/>
    <col min="8194" max="8194" width="31.7109375" style="79" customWidth="1"/>
    <col min="8195" max="8195" width="34.5703125" style="79" customWidth="1"/>
    <col min="8196" max="8196" width="26.28515625" style="79" customWidth="1"/>
    <col min="8197" max="8448" width="9.140625" style="79"/>
    <col min="8449" max="8449" width="29.140625" style="79" customWidth="1"/>
    <col min="8450" max="8450" width="31.7109375" style="79" customWidth="1"/>
    <col min="8451" max="8451" width="34.5703125" style="79" customWidth="1"/>
    <col min="8452" max="8452" width="26.28515625" style="79" customWidth="1"/>
    <col min="8453" max="8704" width="9.140625" style="79"/>
    <col min="8705" max="8705" width="29.140625" style="79" customWidth="1"/>
    <col min="8706" max="8706" width="31.7109375" style="79" customWidth="1"/>
    <col min="8707" max="8707" width="34.5703125" style="79" customWidth="1"/>
    <col min="8708" max="8708" width="26.28515625" style="79" customWidth="1"/>
    <col min="8709" max="8960" width="9.140625" style="79"/>
    <col min="8961" max="8961" width="29.140625" style="79" customWidth="1"/>
    <col min="8962" max="8962" width="31.7109375" style="79" customWidth="1"/>
    <col min="8963" max="8963" width="34.5703125" style="79" customWidth="1"/>
    <col min="8964" max="8964" width="26.28515625" style="79" customWidth="1"/>
    <col min="8965" max="9216" width="9.140625" style="79"/>
    <col min="9217" max="9217" width="29.140625" style="79" customWidth="1"/>
    <col min="9218" max="9218" width="31.7109375" style="79" customWidth="1"/>
    <col min="9219" max="9219" width="34.5703125" style="79" customWidth="1"/>
    <col min="9220" max="9220" width="26.28515625" style="79" customWidth="1"/>
    <col min="9221" max="9472" width="9.140625" style="79"/>
    <col min="9473" max="9473" width="29.140625" style="79" customWidth="1"/>
    <col min="9474" max="9474" width="31.7109375" style="79" customWidth="1"/>
    <col min="9475" max="9475" width="34.5703125" style="79" customWidth="1"/>
    <col min="9476" max="9476" width="26.28515625" style="79" customWidth="1"/>
    <col min="9477" max="9728" width="9.140625" style="79"/>
    <col min="9729" max="9729" width="29.140625" style="79" customWidth="1"/>
    <col min="9730" max="9730" width="31.7109375" style="79" customWidth="1"/>
    <col min="9731" max="9731" width="34.5703125" style="79" customWidth="1"/>
    <col min="9732" max="9732" width="26.28515625" style="79" customWidth="1"/>
    <col min="9733" max="9984" width="9.140625" style="79"/>
    <col min="9985" max="9985" width="29.140625" style="79" customWidth="1"/>
    <col min="9986" max="9986" width="31.7109375" style="79" customWidth="1"/>
    <col min="9987" max="9987" width="34.5703125" style="79" customWidth="1"/>
    <col min="9988" max="9988" width="26.28515625" style="79" customWidth="1"/>
    <col min="9989" max="10240" width="9.140625" style="79"/>
    <col min="10241" max="10241" width="29.140625" style="79" customWidth="1"/>
    <col min="10242" max="10242" width="31.7109375" style="79" customWidth="1"/>
    <col min="10243" max="10243" width="34.5703125" style="79" customWidth="1"/>
    <col min="10244" max="10244" width="26.28515625" style="79" customWidth="1"/>
    <col min="10245" max="10496" width="9.140625" style="79"/>
    <col min="10497" max="10497" width="29.140625" style="79" customWidth="1"/>
    <col min="10498" max="10498" width="31.7109375" style="79" customWidth="1"/>
    <col min="10499" max="10499" width="34.5703125" style="79" customWidth="1"/>
    <col min="10500" max="10500" width="26.28515625" style="79" customWidth="1"/>
    <col min="10501" max="10752" width="9.140625" style="79"/>
    <col min="10753" max="10753" width="29.140625" style="79" customWidth="1"/>
    <col min="10754" max="10754" width="31.7109375" style="79" customWidth="1"/>
    <col min="10755" max="10755" width="34.5703125" style="79" customWidth="1"/>
    <col min="10756" max="10756" width="26.28515625" style="79" customWidth="1"/>
    <col min="10757" max="11008" width="9.140625" style="79"/>
    <col min="11009" max="11009" width="29.140625" style="79" customWidth="1"/>
    <col min="11010" max="11010" width="31.7109375" style="79" customWidth="1"/>
    <col min="11011" max="11011" width="34.5703125" style="79" customWidth="1"/>
    <col min="11012" max="11012" width="26.28515625" style="79" customWidth="1"/>
    <col min="11013" max="11264" width="9.140625" style="79"/>
    <col min="11265" max="11265" width="29.140625" style="79" customWidth="1"/>
    <col min="11266" max="11266" width="31.7109375" style="79" customWidth="1"/>
    <col min="11267" max="11267" width="34.5703125" style="79" customWidth="1"/>
    <col min="11268" max="11268" width="26.28515625" style="79" customWidth="1"/>
    <col min="11269" max="11520" width="9.140625" style="79"/>
    <col min="11521" max="11521" width="29.140625" style="79" customWidth="1"/>
    <col min="11522" max="11522" width="31.7109375" style="79" customWidth="1"/>
    <col min="11523" max="11523" width="34.5703125" style="79" customWidth="1"/>
    <col min="11524" max="11524" width="26.28515625" style="79" customWidth="1"/>
    <col min="11525" max="11776" width="9.140625" style="79"/>
    <col min="11777" max="11777" width="29.140625" style="79" customWidth="1"/>
    <col min="11778" max="11778" width="31.7109375" style="79" customWidth="1"/>
    <col min="11779" max="11779" width="34.5703125" style="79" customWidth="1"/>
    <col min="11780" max="11780" width="26.28515625" style="79" customWidth="1"/>
    <col min="11781" max="12032" width="9.140625" style="79"/>
    <col min="12033" max="12033" width="29.140625" style="79" customWidth="1"/>
    <col min="12034" max="12034" width="31.7109375" style="79" customWidth="1"/>
    <col min="12035" max="12035" width="34.5703125" style="79" customWidth="1"/>
    <col min="12036" max="12036" width="26.28515625" style="79" customWidth="1"/>
    <col min="12037" max="12288" width="9.140625" style="79"/>
    <col min="12289" max="12289" width="29.140625" style="79" customWidth="1"/>
    <col min="12290" max="12290" width="31.7109375" style="79" customWidth="1"/>
    <col min="12291" max="12291" width="34.5703125" style="79" customWidth="1"/>
    <col min="12292" max="12292" width="26.28515625" style="79" customWidth="1"/>
    <col min="12293" max="12544" width="9.140625" style="79"/>
    <col min="12545" max="12545" width="29.140625" style="79" customWidth="1"/>
    <col min="12546" max="12546" width="31.7109375" style="79" customWidth="1"/>
    <col min="12547" max="12547" width="34.5703125" style="79" customWidth="1"/>
    <col min="12548" max="12548" width="26.28515625" style="79" customWidth="1"/>
    <col min="12549" max="12800" width="9.140625" style="79"/>
    <col min="12801" max="12801" width="29.140625" style="79" customWidth="1"/>
    <col min="12802" max="12802" width="31.7109375" style="79" customWidth="1"/>
    <col min="12803" max="12803" width="34.5703125" style="79" customWidth="1"/>
    <col min="12804" max="12804" width="26.28515625" style="79" customWidth="1"/>
    <col min="12805" max="13056" width="9.140625" style="79"/>
    <col min="13057" max="13057" width="29.140625" style="79" customWidth="1"/>
    <col min="13058" max="13058" width="31.7109375" style="79" customWidth="1"/>
    <col min="13059" max="13059" width="34.5703125" style="79" customWidth="1"/>
    <col min="13060" max="13060" width="26.28515625" style="79" customWidth="1"/>
    <col min="13061" max="13312" width="9.140625" style="79"/>
    <col min="13313" max="13313" width="29.140625" style="79" customWidth="1"/>
    <col min="13314" max="13314" width="31.7109375" style="79" customWidth="1"/>
    <col min="13315" max="13315" width="34.5703125" style="79" customWidth="1"/>
    <col min="13316" max="13316" width="26.28515625" style="79" customWidth="1"/>
    <col min="13317" max="13568" width="9.140625" style="79"/>
    <col min="13569" max="13569" width="29.140625" style="79" customWidth="1"/>
    <col min="13570" max="13570" width="31.7109375" style="79" customWidth="1"/>
    <col min="13571" max="13571" width="34.5703125" style="79" customWidth="1"/>
    <col min="13572" max="13572" width="26.28515625" style="79" customWidth="1"/>
    <col min="13573" max="13824" width="9.140625" style="79"/>
    <col min="13825" max="13825" width="29.140625" style="79" customWidth="1"/>
    <col min="13826" max="13826" width="31.7109375" style="79" customWidth="1"/>
    <col min="13827" max="13827" width="34.5703125" style="79" customWidth="1"/>
    <col min="13828" max="13828" width="26.28515625" style="79" customWidth="1"/>
    <col min="13829" max="14080" width="9.140625" style="79"/>
    <col min="14081" max="14081" width="29.140625" style="79" customWidth="1"/>
    <col min="14082" max="14082" width="31.7109375" style="79" customWidth="1"/>
    <col min="14083" max="14083" width="34.5703125" style="79" customWidth="1"/>
    <col min="14084" max="14084" width="26.28515625" style="79" customWidth="1"/>
    <col min="14085" max="14336" width="9.140625" style="79"/>
    <col min="14337" max="14337" width="29.140625" style="79" customWidth="1"/>
    <col min="14338" max="14338" width="31.7109375" style="79" customWidth="1"/>
    <col min="14339" max="14339" width="34.5703125" style="79" customWidth="1"/>
    <col min="14340" max="14340" width="26.28515625" style="79" customWidth="1"/>
    <col min="14341" max="14592" width="9.140625" style="79"/>
    <col min="14593" max="14593" width="29.140625" style="79" customWidth="1"/>
    <col min="14594" max="14594" width="31.7109375" style="79" customWidth="1"/>
    <col min="14595" max="14595" width="34.5703125" style="79" customWidth="1"/>
    <col min="14596" max="14596" width="26.28515625" style="79" customWidth="1"/>
    <col min="14597" max="14848" width="9.140625" style="79"/>
    <col min="14849" max="14849" width="29.140625" style="79" customWidth="1"/>
    <col min="14850" max="14850" width="31.7109375" style="79" customWidth="1"/>
    <col min="14851" max="14851" width="34.5703125" style="79" customWidth="1"/>
    <col min="14852" max="14852" width="26.28515625" style="79" customWidth="1"/>
    <col min="14853" max="15104" width="9.140625" style="79"/>
    <col min="15105" max="15105" width="29.140625" style="79" customWidth="1"/>
    <col min="15106" max="15106" width="31.7109375" style="79" customWidth="1"/>
    <col min="15107" max="15107" width="34.5703125" style="79" customWidth="1"/>
    <col min="15108" max="15108" width="26.28515625" style="79" customWidth="1"/>
    <col min="15109" max="15360" width="9.140625" style="79"/>
    <col min="15361" max="15361" width="29.140625" style="79" customWidth="1"/>
    <col min="15362" max="15362" width="31.7109375" style="79" customWidth="1"/>
    <col min="15363" max="15363" width="34.5703125" style="79" customWidth="1"/>
    <col min="15364" max="15364" width="26.28515625" style="79" customWidth="1"/>
    <col min="15365" max="15616" width="9.140625" style="79"/>
    <col min="15617" max="15617" width="29.140625" style="79" customWidth="1"/>
    <col min="15618" max="15618" width="31.7109375" style="79" customWidth="1"/>
    <col min="15619" max="15619" width="34.5703125" style="79" customWidth="1"/>
    <col min="15620" max="15620" width="26.28515625" style="79" customWidth="1"/>
    <col min="15621" max="15872" width="9.140625" style="79"/>
    <col min="15873" max="15873" width="29.140625" style="79" customWidth="1"/>
    <col min="15874" max="15874" width="31.7109375" style="79" customWidth="1"/>
    <col min="15875" max="15875" width="34.5703125" style="79" customWidth="1"/>
    <col min="15876" max="15876" width="26.28515625" style="79" customWidth="1"/>
    <col min="15877" max="16128" width="9.140625" style="79"/>
    <col min="16129" max="16129" width="29.140625" style="79" customWidth="1"/>
    <col min="16130" max="16130" width="31.7109375" style="79" customWidth="1"/>
    <col min="16131" max="16131" width="34.5703125" style="79" customWidth="1"/>
    <col min="16132" max="16132" width="26.28515625" style="79" customWidth="1"/>
    <col min="16133" max="16384" width="9.140625" style="79"/>
  </cols>
  <sheetData>
    <row r="1" spans="1:6" ht="28.5" customHeight="1">
      <c r="A1" s="1238" t="s">
        <v>1181</v>
      </c>
      <c r="B1" s="1238"/>
      <c r="C1" s="1238"/>
      <c r="D1" s="1238"/>
    </row>
    <row r="2" spans="1:6" ht="63.75">
      <c r="A2" s="1027" t="s">
        <v>1182</v>
      </c>
      <c r="B2" s="1028" t="s">
        <v>1183</v>
      </c>
      <c r="C2" s="1028" t="s">
        <v>1184</v>
      </c>
      <c r="D2" s="1028" t="s">
        <v>1185</v>
      </c>
      <c r="F2" s="1029"/>
    </row>
    <row r="3" spans="1:6">
      <c r="A3" s="1030" t="s">
        <v>1186</v>
      </c>
      <c r="B3" s="1031">
        <v>0.82</v>
      </c>
      <c r="C3" s="1031">
        <v>0.3</v>
      </c>
      <c r="D3" s="1031">
        <v>0.72</v>
      </c>
    </row>
    <row r="4" spans="1:6">
      <c r="A4" s="1030" t="s">
        <v>1187</v>
      </c>
      <c r="B4" s="1031">
        <v>0.09</v>
      </c>
      <c r="C4" s="1031">
        <v>0.24</v>
      </c>
      <c r="D4" s="1031">
        <v>0.17000000000000004</v>
      </c>
    </row>
    <row r="5" spans="1:6">
      <c r="A5" s="1032" t="s">
        <v>1188</v>
      </c>
      <c r="B5" s="1033">
        <v>0.08</v>
      </c>
      <c r="C5" s="1033">
        <v>0.47</v>
      </c>
      <c r="D5" s="1033">
        <v>0.11</v>
      </c>
    </row>
    <row r="6" spans="1:6" ht="19.149999999999999" customHeight="1">
      <c r="A6" s="1034" t="s">
        <v>1189</v>
      </c>
      <c r="B6" s="1035"/>
      <c r="C6" s="1035"/>
      <c r="D6" s="1035"/>
    </row>
    <row r="7" spans="1:6" ht="36" customHeight="1">
      <c r="A7" s="1263" t="s">
        <v>1190</v>
      </c>
      <c r="B7" s="1263"/>
      <c r="C7" s="1263"/>
      <c r="D7" s="1263"/>
    </row>
    <row r="8" spans="1:6" ht="22.9" customHeight="1">
      <c r="A8" s="958" t="s">
        <v>973</v>
      </c>
    </row>
    <row r="9" spans="1:6">
      <c r="A9" s="1036"/>
      <c r="B9" s="1036"/>
      <c r="C9" s="1036"/>
      <c r="D9" s="1036"/>
    </row>
    <row r="10" spans="1:6">
      <c r="A10" s="1036"/>
      <c r="B10" s="1036"/>
      <c r="C10" s="1036"/>
      <c r="D10" s="1036"/>
    </row>
    <row r="11" spans="1:6">
      <c r="A11" s="1036"/>
      <c r="B11" s="1036"/>
      <c r="C11" s="1036"/>
      <c r="D11" s="1036"/>
    </row>
  </sheetData>
  <mergeCells count="2">
    <mergeCell ref="A1:D1"/>
    <mergeCell ref="A7:D7"/>
  </mergeCells>
  <pageMargins left="0.7" right="0.7" top="0.75" bottom="0.75" header="0.3" footer="0.3"/>
  <pageSetup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52475-609B-4E38-B040-3F16B931A37C}">
  <sheetPr>
    <tabColor rgb="FFC00000"/>
  </sheetPr>
  <dimension ref="A1:M21"/>
  <sheetViews>
    <sheetView workbookViewId="0">
      <selection activeCell="M15" sqref="M15"/>
    </sheetView>
  </sheetViews>
  <sheetFormatPr defaultRowHeight="12.75"/>
  <cols>
    <col min="1" max="1" width="11.5703125" style="79" customWidth="1"/>
    <col min="2" max="2" width="12.5703125" style="79" customWidth="1"/>
    <col min="3" max="3" width="13.42578125" style="79" customWidth="1"/>
    <col min="4" max="4" width="12.28515625" style="79" customWidth="1"/>
    <col min="5" max="5" width="9.28515625" style="79" bestFit="1" customWidth="1"/>
    <col min="6" max="6" width="9.140625" style="63"/>
    <col min="7" max="7" width="13.85546875" style="63" customWidth="1"/>
    <col min="8" max="8" width="14.7109375" style="63" customWidth="1"/>
    <col min="9" max="9" width="14" style="63" customWidth="1"/>
    <col min="10" max="10" width="13.140625" style="63" customWidth="1"/>
    <col min="11" max="11" width="14.140625" style="63" customWidth="1"/>
    <col min="12" max="12" width="13.140625" style="63" customWidth="1"/>
    <col min="13" max="256" width="9.140625" style="63"/>
    <col min="257" max="257" width="11.5703125" style="63" customWidth="1"/>
    <col min="258" max="258" width="12.5703125" style="63" customWidth="1"/>
    <col min="259" max="259" width="13.42578125" style="63" customWidth="1"/>
    <col min="260" max="260" width="12.28515625" style="63" customWidth="1"/>
    <col min="261" max="261" width="9.28515625" style="63" bestFit="1" customWidth="1"/>
    <col min="262" max="262" width="9.140625" style="63"/>
    <col min="263" max="263" width="13.85546875" style="63" customWidth="1"/>
    <col min="264" max="264" width="14.7109375" style="63" customWidth="1"/>
    <col min="265" max="265" width="14" style="63" customWidth="1"/>
    <col min="266" max="266" width="13.140625" style="63" customWidth="1"/>
    <col min="267" max="267" width="14.140625" style="63" customWidth="1"/>
    <col min="268" max="268" width="13.140625" style="63" customWidth="1"/>
    <col min="269" max="512" width="9.140625" style="63"/>
    <col min="513" max="513" width="11.5703125" style="63" customWidth="1"/>
    <col min="514" max="514" width="12.5703125" style="63" customWidth="1"/>
    <col min="515" max="515" width="13.42578125" style="63" customWidth="1"/>
    <col min="516" max="516" width="12.28515625" style="63" customWidth="1"/>
    <col min="517" max="517" width="9.28515625" style="63" bestFit="1" customWidth="1"/>
    <col min="518" max="518" width="9.140625" style="63"/>
    <col min="519" max="519" width="13.85546875" style="63" customWidth="1"/>
    <col min="520" max="520" width="14.7109375" style="63" customWidth="1"/>
    <col min="521" max="521" width="14" style="63" customWidth="1"/>
    <col min="522" max="522" width="13.140625" style="63" customWidth="1"/>
    <col min="523" max="523" width="14.140625" style="63" customWidth="1"/>
    <col min="524" max="524" width="13.140625" style="63" customWidth="1"/>
    <col min="525" max="768" width="9.140625" style="63"/>
    <col min="769" max="769" width="11.5703125" style="63" customWidth="1"/>
    <col min="770" max="770" width="12.5703125" style="63" customWidth="1"/>
    <col min="771" max="771" width="13.42578125" style="63" customWidth="1"/>
    <col min="772" max="772" width="12.28515625" style="63" customWidth="1"/>
    <col min="773" max="773" width="9.28515625" style="63" bestFit="1" customWidth="1"/>
    <col min="774" max="774" width="9.140625" style="63"/>
    <col min="775" max="775" width="13.85546875" style="63" customWidth="1"/>
    <col min="776" max="776" width="14.7109375" style="63" customWidth="1"/>
    <col min="777" max="777" width="14" style="63" customWidth="1"/>
    <col min="778" max="778" width="13.140625" style="63" customWidth="1"/>
    <col min="779" max="779" width="14.140625" style="63" customWidth="1"/>
    <col min="780" max="780" width="13.140625" style="63" customWidth="1"/>
    <col min="781" max="1024" width="9.140625" style="63"/>
    <col min="1025" max="1025" width="11.5703125" style="63" customWidth="1"/>
    <col min="1026" max="1026" width="12.5703125" style="63" customWidth="1"/>
    <col min="1027" max="1027" width="13.42578125" style="63" customWidth="1"/>
    <col min="1028" max="1028" width="12.28515625" style="63" customWidth="1"/>
    <col min="1029" max="1029" width="9.28515625" style="63" bestFit="1" customWidth="1"/>
    <col min="1030" max="1030" width="9.140625" style="63"/>
    <col min="1031" max="1031" width="13.85546875" style="63" customWidth="1"/>
    <col min="1032" max="1032" width="14.7109375" style="63" customWidth="1"/>
    <col min="1033" max="1033" width="14" style="63" customWidth="1"/>
    <col min="1034" max="1034" width="13.140625" style="63" customWidth="1"/>
    <col min="1035" max="1035" width="14.140625" style="63" customWidth="1"/>
    <col min="1036" max="1036" width="13.140625" style="63" customWidth="1"/>
    <col min="1037" max="1280" width="9.140625" style="63"/>
    <col min="1281" max="1281" width="11.5703125" style="63" customWidth="1"/>
    <col min="1282" max="1282" width="12.5703125" style="63" customWidth="1"/>
    <col min="1283" max="1283" width="13.42578125" style="63" customWidth="1"/>
    <col min="1284" max="1284" width="12.28515625" style="63" customWidth="1"/>
    <col min="1285" max="1285" width="9.28515625" style="63" bestFit="1" customWidth="1"/>
    <col min="1286" max="1286" width="9.140625" style="63"/>
    <col min="1287" max="1287" width="13.85546875" style="63" customWidth="1"/>
    <col min="1288" max="1288" width="14.7109375" style="63" customWidth="1"/>
    <col min="1289" max="1289" width="14" style="63" customWidth="1"/>
    <col min="1290" max="1290" width="13.140625" style="63" customWidth="1"/>
    <col min="1291" max="1291" width="14.140625" style="63" customWidth="1"/>
    <col min="1292" max="1292" width="13.140625" style="63" customWidth="1"/>
    <col min="1293" max="1536" width="9.140625" style="63"/>
    <col min="1537" max="1537" width="11.5703125" style="63" customWidth="1"/>
    <col min="1538" max="1538" width="12.5703125" style="63" customWidth="1"/>
    <col min="1539" max="1539" width="13.42578125" style="63" customWidth="1"/>
    <col min="1540" max="1540" width="12.28515625" style="63" customWidth="1"/>
    <col min="1541" max="1541" width="9.28515625" style="63" bestFit="1" customWidth="1"/>
    <col min="1542" max="1542" width="9.140625" style="63"/>
    <col min="1543" max="1543" width="13.85546875" style="63" customWidth="1"/>
    <col min="1544" max="1544" width="14.7109375" style="63" customWidth="1"/>
    <col min="1545" max="1545" width="14" style="63" customWidth="1"/>
    <col min="1546" max="1546" width="13.140625" style="63" customWidth="1"/>
    <col min="1547" max="1547" width="14.140625" style="63" customWidth="1"/>
    <col min="1548" max="1548" width="13.140625" style="63" customWidth="1"/>
    <col min="1549" max="1792" width="9.140625" style="63"/>
    <col min="1793" max="1793" width="11.5703125" style="63" customWidth="1"/>
    <col min="1794" max="1794" width="12.5703125" style="63" customWidth="1"/>
    <col min="1795" max="1795" width="13.42578125" style="63" customWidth="1"/>
    <col min="1796" max="1796" width="12.28515625" style="63" customWidth="1"/>
    <col min="1797" max="1797" width="9.28515625" style="63" bestFit="1" customWidth="1"/>
    <col min="1798" max="1798" width="9.140625" style="63"/>
    <col min="1799" max="1799" width="13.85546875" style="63" customWidth="1"/>
    <col min="1800" max="1800" width="14.7109375" style="63" customWidth="1"/>
    <col min="1801" max="1801" width="14" style="63" customWidth="1"/>
    <col min="1802" max="1802" width="13.140625" style="63" customWidth="1"/>
    <col min="1803" max="1803" width="14.140625" style="63" customWidth="1"/>
    <col min="1804" max="1804" width="13.140625" style="63" customWidth="1"/>
    <col min="1805" max="2048" width="9.140625" style="63"/>
    <col min="2049" max="2049" width="11.5703125" style="63" customWidth="1"/>
    <col min="2050" max="2050" width="12.5703125" style="63" customWidth="1"/>
    <col min="2051" max="2051" width="13.42578125" style="63" customWidth="1"/>
    <col min="2052" max="2052" width="12.28515625" style="63" customWidth="1"/>
    <col min="2053" max="2053" width="9.28515625" style="63" bestFit="1" customWidth="1"/>
    <col min="2054" max="2054" width="9.140625" style="63"/>
    <col min="2055" max="2055" width="13.85546875" style="63" customWidth="1"/>
    <col min="2056" max="2056" width="14.7109375" style="63" customWidth="1"/>
    <col min="2057" max="2057" width="14" style="63" customWidth="1"/>
    <col min="2058" max="2058" width="13.140625" style="63" customWidth="1"/>
    <col min="2059" max="2059" width="14.140625" style="63" customWidth="1"/>
    <col min="2060" max="2060" width="13.140625" style="63" customWidth="1"/>
    <col min="2061" max="2304" width="9.140625" style="63"/>
    <col min="2305" max="2305" width="11.5703125" style="63" customWidth="1"/>
    <col min="2306" max="2306" width="12.5703125" style="63" customWidth="1"/>
    <col min="2307" max="2307" width="13.42578125" style="63" customWidth="1"/>
    <col min="2308" max="2308" width="12.28515625" style="63" customWidth="1"/>
    <col min="2309" max="2309" width="9.28515625" style="63" bestFit="1" customWidth="1"/>
    <col min="2310" max="2310" width="9.140625" style="63"/>
    <col min="2311" max="2311" width="13.85546875" style="63" customWidth="1"/>
    <col min="2312" max="2312" width="14.7109375" style="63" customWidth="1"/>
    <col min="2313" max="2313" width="14" style="63" customWidth="1"/>
    <col min="2314" max="2314" width="13.140625" style="63" customWidth="1"/>
    <col min="2315" max="2315" width="14.140625" style="63" customWidth="1"/>
    <col min="2316" max="2316" width="13.140625" style="63" customWidth="1"/>
    <col min="2317" max="2560" width="9.140625" style="63"/>
    <col min="2561" max="2561" width="11.5703125" style="63" customWidth="1"/>
    <col min="2562" max="2562" width="12.5703125" style="63" customWidth="1"/>
    <col min="2563" max="2563" width="13.42578125" style="63" customWidth="1"/>
    <col min="2564" max="2564" width="12.28515625" style="63" customWidth="1"/>
    <col min="2565" max="2565" width="9.28515625" style="63" bestFit="1" customWidth="1"/>
    <col min="2566" max="2566" width="9.140625" style="63"/>
    <col min="2567" max="2567" width="13.85546875" style="63" customWidth="1"/>
    <col min="2568" max="2568" width="14.7109375" style="63" customWidth="1"/>
    <col min="2569" max="2569" width="14" style="63" customWidth="1"/>
    <col min="2570" max="2570" width="13.140625" style="63" customWidth="1"/>
    <col min="2571" max="2571" width="14.140625" style="63" customWidth="1"/>
    <col min="2572" max="2572" width="13.140625" style="63" customWidth="1"/>
    <col min="2573" max="2816" width="9.140625" style="63"/>
    <col min="2817" max="2817" width="11.5703125" style="63" customWidth="1"/>
    <col min="2818" max="2818" width="12.5703125" style="63" customWidth="1"/>
    <col min="2819" max="2819" width="13.42578125" style="63" customWidth="1"/>
    <col min="2820" max="2820" width="12.28515625" style="63" customWidth="1"/>
    <col min="2821" max="2821" width="9.28515625" style="63" bestFit="1" customWidth="1"/>
    <col min="2822" max="2822" width="9.140625" style="63"/>
    <col min="2823" max="2823" width="13.85546875" style="63" customWidth="1"/>
    <col min="2824" max="2824" width="14.7109375" style="63" customWidth="1"/>
    <col min="2825" max="2825" width="14" style="63" customWidth="1"/>
    <col min="2826" max="2826" width="13.140625" style="63" customWidth="1"/>
    <col min="2827" max="2827" width="14.140625" style="63" customWidth="1"/>
    <col min="2828" max="2828" width="13.140625" style="63" customWidth="1"/>
    <col min="2829" max="3072" width="9.140625" style="63"/>
    <col min="3073" max="3073" width="11.5703125" style="63" customWidth="1"/>
    <col min="3074" max="3074" width="12.5703125" style="63" customWidth="1"/>
    <col min="3075" max="3075" width="13.42578125" style="63" customWidth="1"/>
    <col min="3076" max="3076" width="12.28515625" style="63" customWidth="1"/>
    <col min="3077" max="3077" width="9.28515625" style="63" bestFit="1" customWidth="1"/>
    <col min="3078" max="3078" width="9.140625" style="63"/>
    <col min="3079" max="3079" width="13.85546875" style="63" customWidth="1"/>
    <col min="3080" max="3080" width="14.7109375" style="63" customWidth="1"/>
    <col min="3081" max="3081" width="14" style="63" customWidth="1"/>
    <col min="3082" max="3082" width="13.140625" style="63" customWidth="1"/>
    <col min="3083" max="3083" width="14.140625" style="63" customWidth="1"/>
    <col min="3084" max="3084" width="13.140625" style="63" customWidth="1"/>
    <col min="3085" max="3328" width="9.140625" style="63"/>
    <col min="3329" max="3329" width="11.5703125" style="63" customWidth="1"/>
    <col min="3330" max="3330" width="12.5703125" style="63" customWidth="1"/>
    <col min="3331" max="3331" width="13.42578125" style="63" customWidth="1"/>
    <col min="3332" max="3332" width="12.28515625" style="63" customWidth="1"/>
    <col min="3333" max="3333" width="9.28515625" style="63" bestFit="1" customWidth="1"/>
    <col min="3334" max="3334" width="9.140625" style="63"/>
    <col min="3335" max="3335" width="13.85546875" style="63" customWidth="1"/>
    <col min="3336" max="3336" width="14.7109375" style="63" customWidth="1"/>
    <col min="3337" max="3337" width="14" style="63" customWidth="1"/>
    <col min="3338" max="3338" width="13.140625" style="63" customWidth="1"/>
    <col min="3339" max="3339" width="14.140625" style="63" customWidth="1"/>
    <col min="3340" max="3340" width="13.140625" style="63" customWidth="1"/>
    <col min="3341" max="3584" width="9.140625" style="63"/>
    <col min="3585" max="3585" width="11.5703125" style="63" customWidth="1"/>
    <col min="3586" max="3586" width="12.5703125" style="63" customWidth="1"/>
    <col min="3587" max="3587" width="13.42578125" style="63" customWidth="1"/>
    <col min="3588" max="3588" width="12.28515625" style="63" customWidth="1"/>
    <col min="3589" max="3589" width="9.28515625" style="63" bestFit="1" customWidth="1"/>
    <col min="3590" max="3590" width="9.140625" style="63"/>
    <col min="3591" max="3591" width="13.85546875" style="63" customWidth="1"/>
    <col min="3592" max="3592" width="14.7109375" style="63" customWidth="1"/>
    <col min="3593" max="3593" width="14" style="63" customWidth="1"/>
    <col min="3594" max="3594" width="13.140625" style="63" customWidth="1"/>
    <col min="3595" max="3595" width="14.140625" style="63" customWidth="1"/>
    <col min="3596" max="3596" width="13.140625" style="63" customWidth="1"/>
    <col min="3597" max="3840" width="9.140625" style="63"/>
    <col min="3841" max="3841" width="11.5703125" style="63" customWidth="1"/>
    <col min="3842" max="3842" width="12.5703125" style="63" customWidth="1"/>
    <col min="3843" max="3843" width="13.42578125" style="63" customWidth="1"/>
    <col min="3844" max="3844" width="12.28515625" style="63" customWidth="1"/>
    <col min="3845" max="3845" width="9.28515625" style="63" bestFit="1" customWidth="1"/>
    <col min="3846" max="3846" width="9.140625" style="63"/>
    <col min="3847" max="3847" width="13.85546875" style="63" customWidth="1"/>
    <col min="3848" max="3848" width="14.7109375" style="63" customWidth="1"/>
    <col min="3849" max="3849" width="14" style="63" customWidth="1"/>
    <col min="3850" max="3850" width="13.140625" style="63" customWidth="1"/>
    <col min="3851" max="3851" width="14.140625" style="63" customWidth="1"/>
    <col min="3852" max="3852" width="13.140625" style="63" customWidth="1"/>
    <col min="3853" max="4096" width="9.140625" style="63"/>
    <col min="4097" max="4097" width="11.5703125" style="63" customWidth="1"/>
    <col min="4098" max="4098" width="12.5703125" style="63" customWidth="1"/>
    <col min="4099" max="4099" width="13.42578125" style="63" customWidth="1"/>
    <col min="4100" max="4100" width="12.28515625" style="63" customWidth="1"/>
    <col min="4101" max="4101" width="9.28515625" style="63" bestFit="1" customWidth="1"/>
    <col min="4102" max="4102" width="9.140625" style="63"/>
    <col min="4103" max="4103" width="13.85546875" style="63" customWidth="1"/>
    <col min="4104" max="4104" width="14.7109375" style="63" customWidth="1"/>
    <col min="4105" max="4105" width="14" style="63" customWidth="1"/>
    <col min="4106" max="4106" width="13.140625" style="63" customWidth="1"/>
    <col min="4107" max="4107" width="14.140625" style="63" customWidth="1"/>
    <col min="4108" max="4108" width="13.140625" style="63" customWidth="1"/>
    <col min="4109" max="4352" width="9.140625" style="63"/>
    <col min="4353" max="4353" width="11.5703125" style="63" customWidth="1"/>
    <col min="4354" max="4354" width="12.5703125" style="63" customWidth="1"/>
    <col min="4355" max="4355" width="13.42578125" style="63" customWidth="1"/>
    <col min="4356" max="4356" width="12.28515625" style="63" customWidth="1"/>
    <col min="4357" max="4357" width="9.28515625" style="63" bestFit="1" customWidth="1"/>
    <col min="4358" max="4358" width="9.140625" style="63"/>
    <col min="4359" max="4359" width="13.85546875" style="63" customWidth="1"/>
    <col min="4360" max="4360" width="14.7109375" style="63" customWidth="1"/>
    <col min="4361" max="4361" width="14" style="63" customWidth="1"/>
    <col min="4362" max="4362" width="13.140625" style="63" customWidth="1"/>
    <col min="4363" max="4363" width="14.140625" style="63" customWidth="1"/>
    <col min="4364" max="4364" width="13.140625" style="63" customWidth="1"/>
    <col min="4365" max="4608" width="9.140625" style="63"/>
    <col min="4609" max="4609" width="11.5703125" style="63" customWidth="1"/>
    <col min="4610" max="4610" width="12.5703125" style="63" customWidth="1"/>
    <col min="4611" max="4611" width="13.42578125" style="63" customWidth="1"/>
    <col min="4612" max="4612" width="12.28515625" style="63" customWidth="1"/>
    <col min="4613" max="4613" width="9.28515625" style="63" bestFit="1" customWidth="1"/>
    <col min="4614" max="4614" width="9.140625" style="63"/>
    <col min="4615" max="4615" width="13.85546875" style="63" customWidth="1"/>
    <col min="4616" max="4616" width="14.7109375" style="63" customWidth="1"/>
    <col min="4617" max="4617" width="14" style="63" customWidth="1"/>
    <col min="4618" max="4618" width="13.140625" style="63" customWidth="1"/>
    <col min="4619" max="4619" width="14.140625" style="63" customWidth="1"/>
    <col min="4620" max="4620" width="13.140625" style="63" customWidth="1"/>
    <col min="4621" max="4864" width="9.140625" style="63"/>
    <col min="4865" max="4865" width="11.5703125" style="63" customWidth="1"/>
    <col min="4866" max="4866" width="12.5703125" style="63" customWidth="1"/>
    <col min="4867" max="4867" width="13.42578125" style="63" customWidth="1"/>
    <col min="4868" max="4868" width="12.28515625" style="63" customWidth="1"/>
    <col min="4869" max="4869" width="9.28515625" style="63" bestFit="1" customWidth="1"/>
    <col min="4870" max="4870" width="9.140625" style="63"/>
    <col min="4871" max="4871" width="13.85546875" style="63" customWidth="1"/>
    <col min="4872" max="4872" width="14.7109375" style="63" customWidth="1"/>
    <col min="4873" max="4873" width="14" style="63" customWidth="1"/>
    <col min="4874" max="4874" width="13.140625" style="63" customWidth="1"/>
    <col min="4875" max="4875" width="14.140625" style="63" customWidth="1"/>
    <col min="4876" max="4876" width="13.140625" style="63" customWidth="1"/>
    <col min="4877" max="5120" width="9.140625" style="63"/>
    <col min="5121" max="5121" width="11.5703125" style="63" customWidth="1"/>
    <col min="5122" max="5122" width="12.5703125" style="63" customWidth="1"/>
    <col min="5123" max="5123" width="13.42578125" style="63" customWidth="1"/>
    <col min="5124" max="5124" width="12.28515625" style="63" customWidth="1"/>
    <col min="5125" max="5125" width="9.28515625" style="63" bestFit="1" customWidth="1"/>
    <col min="5126" max="5126" width="9.140625" style="63"/>
    <col min="5127" max="5127" width="13.85546875" style="63" customWidth="1"/>
    <col min="5128" max="5128" width="14.7109375" style="63" customWidth="1"/>
    <col min="5129" max="5129" width="14" style="63" customWidth="1"/>
    <col min="5130" max="5130" width="13.140625" style="63" customWidth="1"/>
    <col min="5131" max="5131" width="14.140625" style="63" customWidth="1"/>
    <col min="5132" max="5132" width="13.140625" style="63" customWidth="1"/>
    <col min="5133" max="5376" width="9.140625" style="63"/>
    <col min="5377" max="5377" width="11.5703125" style="63" customWidth="1"/>
    <col min="5378" max="5378" width="12.5703125" style="63" customWidth="1"/>
    <col min="5379" max="5379" width="13.42578125" style="63" customWidth="1"/>
    <col min="5380" max="5380" width="12.28515625" style="63" customWidth="1"/>
    <col min="5381" max="5381" width="9.28515625" style="63" bestFit="1" customWidth="1"/>
    <col min="5382" max="5382" width="9.140625" style="63"/>
    <col min="5383" max="5383" width="13.85546875" style="63" customWidth="1"/>
    <col min="5384" max="5384" width="14.7109375" style="63" customWidth="1"/>
    <col min="5385" max="5385" width="14" style="63" customWidth="1"/>
    <col min="5386" max="5386" width="13.140625" style="63" customWidth="1"/>
    <col min="5387" max="5387" width="14.140625" style="63" customWidth="1"/>
    <col min="5388" max="5388" width="13.140625" style="63" customWidth="1"/>
    <col min="5389" max="5632" width="9.140625" style="63"/>
    <col min="5633" max="5633" width="11.5703125" style="63" customWidth="1"/>
    <col min="5634" max="5634" width="12.5703125" style="63" customWidth="1"/>
    <col min="5635" max="5635" width="13.42578125" style="63" customWidth="1"/>
    <col min="5636" max="5636" width="12.28515625" style="63" customWidth="1"/>
    <col min="5637" max="5637" width="9.28515625" style="63" bestFit="1" customWidth="1"/>
    <col min="5638" max="5638" width="9.140625" style="63"/>
    <col min="5639" max="5639" width="13.85546875" style="63" customWidth="1"/>
    <col min="5640" max="5640" width="14.7109375" style="63" customWidth="1"/>
    <col min="5641" max="5641" width="14" style="63" customWidth="1"/>
    <col min="5642" max="5642" width="13.140625" style="63" customWidth="1"/>
    <col min="5643" max="5643" width="14.140625" style="63" customWidth="1"/>
    <col min="5644" max="5644" width="13.140625" style="63" customWidth="1"/>
    <col min="5645" max="5888" width="9.140625" style="63"/>
    <col min="5889" max="5889" width="11.5703125" style="63" customWidth="1"/>
    <col min="5890" max="5890" width="12.5703125" style="63" customWidth="1"/>
    <col min="5891" max="5891" width="13.42578125" style="63" customWidth="1"/>
    <col min="5892" max="5892" width="12.28515625" style="63" customWidth="1"/>
    <col min="5893" max="5893" width="9.28515625" style="63" bestFit="1" customWidth="1"/>
    <col min="5894" max="5894" width="9.140625" style="63"/>
    <col min="5895" max="5895" width="13.85546875" style="63" customWidth="1"/>
    <col min="5896" max="5896" width="14.7109375" style="63" customWidth="1"/>
    <col min="5897" max="5897" width="14" style="63" customWidth="1"/>
    <col min="5898" max="5898" width="13.140625" style="63" customWidth="1"/>
    <col min="5899" max="5899" width="14.140625" style="63" customWidth="1"/>
    <col min="5900" max="5900" width="13.140625" style="63" customWidth="1"/>
    <col min="5901" max="6144" width="9.140625" style="63"/>
    <col min="6145" max="6145" width="11.5703125" style="63" customWidth="1"/>
    <col min="6146" max="6146" width="12.5703125" style="63" customWidth="1"/>
    <col min="6147" max="6147" width="13.42578125" style="63" customWidth="1"/>
    <col min="6148" max="6148" width="12.28515625" style="63" customWidth="1"/>
    <col min="6149" max="6149" width="9.28515625" style="63" bestFit="1" customWidth="1"/>
    <col min="6150" max="6150" width="9.140625" style="63"/>
    <col min="6151" max="6151" width="13.85546875" style="63" customWidth="1"/>
    <col min="6152" max="6152" width="14.7109375" style="63" customWidth="1"/>
    <col min="6153" max="6153" width="14" style="63" customWidth="1"/>
    <col min="6154" max="6154" width="13.140625" style="63" customWidth="1"/>
    <col min="6155" max="6155" width="14.140625" style="63" customWidth="1"/>
    <col min="6156" max="6156" width="13.140625" style="63" customWidth="1"/>
    <col min="6157" max="6400" width="9.140625" style="63"/>
    <col min="6401" max="6401" width="11.5703125" style="63" customWidth="1"/>
    <col min="6402" max="6402" width="12.5703125" style="63" customWidth="1"/>
    <col min="6403" max="6403" width="13.42578125" style="63" customWidth="1"/>
    <col min="6404" max="6404" width="12.28515625" style="63" customWidth="1"/>
    <col min="6405" max="6405" width="9.28515625" style="63" bestFit="1" customWidth="1"/>
    <col min="6406" max="6406" width="9.140625" style="63"/>
    <col min="6407" max="6407" width="13.85546875" style="63" customWidth="1"/>
    <col min="6408" max="6408" width="14.7109375" style="63" customWidth="1"/>
    <col min="6409" max="6409" width="14" style="63" customWidth="1"/>
    <col min="6410" max="6410" width="13.140625" style="63" customWidth="1"/>
    <col min="6411" max="6411" width="14.140625" style="63" customWidth="1"/>
    <col min="6412" max="6412" width="13.140625" style="63" customWidth="1"/>
    <col min="6413" max="6656" width="9.140625" style="63"/>
    <col min="6657" max="6657" width="11.5703125" style="63" customWidth="1"/>
    <col min="6658" max="6658" width="12.5703125" style="63" customWidth="1"/>
    <col min="6659" max="6659" width="13.42578125" style="63" customWidth="1"/>
    <col min="6660" max="6660" width="12.28515625" style="63" customWidth="1"/>
    <col min="6661" max="6661" width="9.28515625" style="63" bestFit="1" customWidth="1"/>
    <col min="6662" max="6662" width="9.140625" style="63"/>
    <col min="6663" max="6663" width="13.85546875" style="63" customWidth="1"/>
    <col min="6664" max="6664" width="14.7109375" style="63" customWidth="1"/>
    <col min="6665" max="6665" width="14" style="63" customWidth="1"/>
    <col min="6666" max="6666" width="13.140625" style="63" customWidth="1"/>
    <col min="6667" max="6667" width="14.140625" style="63" customWidth="1"/>
    <col min="6668" max="6668" width="13.140625" style="63" customWidth="1"/>
    <col min="6669" max="6912" width="9.140625" style="63"/>
    <col min="6913" max="6913" width="11.5703125" style="63" customWidth="1"/>
    <col min="6914" max="6914" width="12.5703125" style="63" customWidth="1"/>
    <col min="6915" max="6915" width="13.42578125" style="63" customWidth="1"/>
    <col min="6916" max="6916" width="12.28515625" style="63" customWidth="1"/>
    <col min="6917" max="6917" width="9.28515625" style="63" bestFit="1" customWidth="1"/>
    <col min="6918" max="6918" width="9.140625" style="63"/>
    <col min="6919" max="6919" width="13.85546875" style="63" customWidth="1"/>
    <col min="6920" max="6920" width="14.7109375" style="63" customWidth="1"/>
    <col min="6921" max="6921" width="14" style="63" customWidth="1"/>
    <col min="6922" max="6922" width="13.140625" style="63" customWidth="1"/>
    <col min="6923" max="6923" width="14.140625" style="63" customWidth="1"/>
    <col min="6924" max="6924" width="13.140625" style="63" customWidth="1"/>
    <col min="6925" max="7168" width="9.140625" style="63"/>
    <col min="7169" max="7169" width="11.5703125" style="63" customWidth="1"/>
    <col min="7170" max="7170" width="12.5703125" style="63" customWidth="1"/>
    <col min="7171" max="7171" width="13.42578125" style="63" customWidth="1"/>
    <col min="7172" max="7172" width="12.28515625" style="63" customWidth="1"/>
    <col min="7173" max="7173" width="9.28515625" style="63" bestFit="1" customWidth="1"/>
    <col min="7174" max="7174" width="9.140625" style="63"/>
    <col min="7175" max="7175" width="13.85546875" style="63" customWidth="1"/>
    <col min="7176" max="7176" width="14.7109375" style="63" customWidth="1"/>
    <col min="7177" max="7177" width="14" style="63" customWidth="1"/>
    <col min="7178" max="7178" width="13.140625" style="63" customWidth="1"/>
    <col min="7179" max="7179" width="14.140625" style="63" customWidth="1"/>
    <col min="7180" max="7180" width="13.140625" style="63" customWidth="1"/>
    <col min="7181" max="7424" width="9.140625" style="63"/>
    <col min="7425" max="7425" width="11.5703125" style="63" customWidth="1"/>
    <col min="7426" max="7426" width="12.5703125" style="63" customWidth="1"/>
    <col min="7427" max="7427" width="13.42578125" style="63" customWidth="1"/>
    <col min="7428" max="7428" width="12.28515625" style="63" customWidth="1"/>
    <col min="7429" max="7429" width="9.28515625" style="63" bestFit="1" customWidth="1"/>
    <col min="7430" max="7430" width="9.140625" style="63"/>
    <col min="7431" max="7431" width="13.85546875" style="63" customWidth="1"/>
    <col min="7432" max="7432" width="14.7109375" style="63" customWidth="1"/>
    <col min="7433" max="7433" width="14" style="63" customWidth="1"/>
    <col min="7434" max="7434" width="13.140625" style="63" customWidth="1"/>
    <col min="7435" max="7435" width="14.140625" style="63" customWidth="1"/>
    <col min="7436" max="7436" width="13.140625" style="63" customWidth="1"/>
    <col min="7437" max="7680" width="9.140625" style="63"/>
    <col min="7681" max="7681" width="11.5703125" style="63" customWidth="1"/>
    <col min="7682" max="7682" width="12.5703125" style="63" customWidth="1"/>
    <col min="7683" max="7683" width="13.42578125" style="63" customWidth="1"/>
    <col min="7684" max="7684" width="12.28515625" style="63" customWidth="1"/>
    <col min="7685" max="7685" width="9.28515625" style="63" bestFit="1" customWidth="1"/>
    <col min="7686" max="7686" width="9.140625" style="63"/>
    <col min="7687" max="7687" width="13.85546875" style="63" customWidth="1"/>
    <col min="7688" max="7688" width="14.7109375" style="63" customWidth="1"/>
    <col min="7689" max="7689" width="14" style="63" customWidth="1"/>
    <col min="7690" max="7690" width="13.140625" style="63" customWidth="1"/>
    <col min="7691" max="7691" width="14.140625" style="63" customWidth="1"/>
    <col min="7692" max="7692" width="13.140625" style="63" customWidth="1"/>
    <col min="7693" max="7936" width="9.140625" style="63"/>
    <col min="7937" max="7937" width="11.5703125" style="63" customWidth="1"/>
    <col min="7938" max="7938" width="12.5703125" style="63" customWidth="1"/>
    <col min="7939" max="7939" width="13.42578125" style="63" customWidth="1"/>
    <col min="7940" max="7940" width="12.28515625" style="63" customWidth="1"/>
    <col min="7941" max="7941" width="9.28515625" style="63" bestFit="1" customWidth="1"/>
    <col min="7942" max="7942" width="9.140625" style="63"/>
    <col min="7943" max="7943" width="13.85546875" style="63" customWidth="1"/>
    <col min="7944" max="7944" width="14.7109375" style="63" customWidth="1"/>
    <col min="7945" max="7945" width="14" style="63" customWidth="1"/>
    <col min="7946" max="7946" width="13.140625" style="63" customWidth="1"/>
    <col min="7947" max="7947" width="14.140625" style="63" customWidth="1"/>
    <col min="7948" max="7948" width="13.140625" style="63" customWidth="1"/>
    <col min="7949" max="8192" width="9.140625" style="63"/>
    <col min="8193" max="8193" width="11.5703125" style="63" customWidth="1"/>
    <col min="8194" max="8194" width="12.5703125" style="63" customWidth="1"/>
    <col min="8195" max="8195" width="13.42578125" style="63" customWidth="1"/>
    <col min="8196" max="8196" width="12.28515625" style="63" customWidth="1"/>
    <col min="8197" max="8197" width="9.28515625" style="63" bestFit="1" customWidth="1"/>
    <col min="8198" max="8198" width="9.140625" style="63"/>
    <col min="8199" max="8199" width="13.85546875" style="63" customWidth="1"/>
    <col min="8200" max="8200" width="14.7109375" style="63" customWidth="1"/>
    <col min="8201" max="8201" width="14" style="63" customWidth="1"/>
    <col min="8202" max="8202" width="13.140625" style="63" customWidth="1"/>
    <col min="8203" max="8203" width="14.140625" style="63" customWidth="1"/>
    <col min="8204" max="8204" width="13.140625" style="63" customWidth="1"/>
    <col min="8205" max="8448" width="9.140625" style="63"/>
    <col min="8449" max="8449" width="11.5703125" style="63" customWidth="1"/>
    <col min="8450" max="8450" width="12.5703125" style="63" customWidth="1"/>
    <col min="8451" max="8451" width="13.42578125" style="63" customWidth="1"/>
    <col min="8452" max="8452" width="12.28515625" style="63" customWidth="1"/>
    <col min="8453" max="8453" width="9.28515625" style="63" bestFit="1" customWidth="1"/>
    <col min="8454" max="8454" width="9.140625" style="63"/>
    <col min="8455" max="8455" width="13.85546875" style="63" customWidth="1"/>
    <col min="8456" max="8456" width="14.7109375" style="63" customWidth="1"/>
    <col min="8457" max="8457" width="14" style="63" customWidth="1"/>
    <col min="8458" max="8458" width="13.140625" style="63" customWidth="1"/>
    <col min="8459" max="8459" width="14.140625" style="63" customWidth="1"/>
    <col min="8460" max="8460" width="13.140625" style="63" customWidth="1"/>
    <col min="8461" max="8704" width="9.140625" style="63"/>
    <col min="8705" max="8705" width="11.5703125" style="63" customWidth="1"/>
    <col min="8706" max="8706" width="12.5703125" style="63" customWidth="1"/>
    <col min="8707" max="8707" width="13.42578125" style="63" customWidth="1"/>
    <col min="8708" max="8708" width="12.28515625" style="63" customWidth="1"/>
    <col min="8709" max="8709" width="9.28515625" style="63" bestFit="1" customWidth="1"/>
    <col min="8710" max="8710" width="9.140625" style="63"/>
    <col min="8711" max="8711" width="13.85546875" style="63" customWidth="1"/>
    <col min="8712" max="8712" width="14.7109375" style="63" customWidth="1"/>
    <col min="8713" max="8713" width="14" style="63" customWidth="1"/>
    <col min="8714" max="8714" width="13.140625" style="63" customWidth="1"/>
    <col min="8715" max="8715" width="14.140625" style="63" customWidth="1"/>
    <col min="8716" max="8716" width="13.140625" style="63" customWidth="1"/>
    <col min="8717" max="8960" width="9.140625" style="63"/>
    <col min="8961" max="8961" width="11.5703125" style="63" customWidth="1"/>
    <col min="8962" max="8962" width="12.5703125" style="63" customWidth="1"/>
    <col min="8963" max="8963" width="13.42578125" style="63" customWidth="1"/>
    <col min="8964" max="8964" width="12.28515625" style="63" customWidth="1"/>
    <col min="8965" max="8965" width="9.28515625" style="63" bestFit="1" customWidth="1"/>
    <col min="8966" max="8966" width="9.140625" style="63"/>
    <col min="8967" max="8967" width="13.85546875" style="63" customWidth="1"/>
    <col min="8968" max="8968" width="14.7109375" style="63" customWidth="1"/>
    <col min="8969" max="8969" width="14" style="63" customWidth="1"/>
    <col min="8970" max="8970" width="13.140625" style="63" customWidth="1"/>
    <col min="8971" max="8971" width="14.140625" style="63" customWidth="1"/>
    <col min="8972" max="8972" width="13.140625" style="63" customWidth="1"/>
    <col min="8973" max="9216" width="9.140625" style="63"/>
    <col min="9217" max="9217" width="11.5703125" style="63" customWidth="1"/>
    <col min="9218" max="9218" width="12.5703125" style="63" customWidth="1"/>
    <col min="9219" max="9219" width="13.42578125" style="63" customWidth="1"/>
    <col min="9220" max="9220" width="12.28515625" style="63" customWidth="1"/>
    <col min="9221" max="9221" width="9.28515625" style="63" bestFit="1" customWidth="1"/>
    <col min="9222" max="9222" width="9.140625" style="63"/>
    <col min="9223" max="9223" width="13.85546875" style="63" customWidth="1"/>
    <col min="9224" max="9224" width="14.7109375" style="63" customWidth="1"/>
    <col min="9225" max="9225" width="14" style="63" customWidth="1"/>
    <col min="9226" max="9226" width="13.140625" style="63" customWidth="1"/>
    <col min="9227" max="9227" width="14.140625" style="63" customWidth="1"/>
    <col min="9228" max="9228" width="13.140625" style="63" customWidth="1"/>
    <col min="9229" max="9472" width="9.140625" style="63"/>
    <col min="9473" max="9473" width="11.5703125" style="63" customWidth="1"/>
    <col min="9474" max="9474" width="12.5703125" style="63" customWidth="1"/>
    <col min="9475" max="9475" width="13.42578125" style="63" customWidth="1"/>
    <col min="9476" max="9476" width="12.28515625" style="63" customWidth="1"/>
    <col min="9477" max="9477" width="9.28515625" style="63" bestFit="1" customWidth="1"/>
    <col min="9478" max="9478" width="9.140625" style="63"/>
    <col min="9479" max="9479" width="13.85546875" style="63" customWidth="1"/>
    <col min="9480" max="9480" width="14.7109375" style="63" customWidth="1"/>
    <col min="9481" max="9481" width="14" style="63" customWidth="1"/>
    <col min="9482" max="9482" width="13.140625" style="63" customWidth="1"/>
    <col min="9483" max="9483" width="14.140625" style="63" customWidth="1"/>
    <col min="9484" max="9484" width="13.140625" style="63" customWidth="1"/>
    <col min="9485" max="9728" width="9.140625" style="63"/>
    <col min="9729" max="9729" width="11.5703125" style="63" customWidth="1"/>
    <col min="9730" max="9730" width="12.5703125" style="63" customWidth="1"/>
    <col min="9731" max="9731" width="13.42578125" style="63" customWidth="1"/>
    <col min="9732" max="9732" width="12.28515625" style="63" customWidth="1"/>
    <col min="9733" max="9733" width="9.28515625" style="63" bestFit="1" customWidth="1"/>
    <col min="9734" max="9734" width="9.140625" style="63"/>
    <col min="9735" max="9735" width="13.85546875" style="63" customWidth="1"/>
    <col min="9736" max="9736" width="14.7109375" style="63" customWidth="1"/>
    <col min="9737" max="9737" width="14" style="63" customWidth="1"/>
    <col min="9738" max="9738" width="13.140625" style="63" customWidth="1"/>
    <col min="9739" max="9739" width="14.140625" style="63" customWidth="1"/>
    <col min="9740" max="9740" width="13.140625" style="63" customWidth="1"/>
    <col min="9741" max="9984" width="9.140625" style="63"/>
    <col min="9985" max="9985" width="11.5703125" style="63" customWidth="1"/>
    <col min="9986" max="9986" width="12.5703125" style="63" customWidth="1"/>
    <col min="9987" max="9987" width="13.42578125" style="63" customWidth="1"/>
    <col min="9988" max="9988" width="12.28515625" style="63" customWidth="1"/>
    <col min="9989" max="9989" width="9.28515625" style="63" bestFit="1" customWidth="1"/>
    <col min="9990" max="9990" width="9.140625" style="63"/>
    <col min="9991" max="9991" width="13.85546875" style="63" customWidth="1"/>
    <col min="9992" max="9992" width="14.7109375" style="63" customWidth="1"/>
    <col min="9993" max="9993" width="14" style="63" customWidth="1"/>
    <col min="9994" max="9994" width="13.140625" style="63" customWidth="1"/>
    <col min="9995" max="9995" width="14.140625" style="63" customWidth="1"/>
    <col min="9996" max="9996" width="13.140625" style="63" customWidth="1"/>
    <col min="9997" max="10240" width="9.140625" style="63"/>
    <col min="10241" max="10241" width="11.5703125" style="63" customWidth="1"/>
    <col min="10242" max="10242" width="12.5703125" style="63" customWidth="1"/>
    <col min="10243" max="10243" width="13.42578125" style="63" customWidth="1"/>
    <col min="10244" max="10244" width="12.28515625" style="63" customWidth="1"/>
    <col min="10245" max="10245" width="9.28515625" style="63" bestFit="1" customWidth="1"/>
    <col min="10246" max="10246" width="9.140625" style="63"/>
    <col min="10247" max="10247" width="13.85546875" style="63" customWidth="1"/>
    <col min="10248" max="10248" width="14.7109375" style="63" customWidth="1"/>
    <col min="10249" max="10249" width="14" style="63" customWidth="1"/>
    <col min="10250" max="10250" width="13.140625" style="63" customWidth="1"/>
    <col min="10251" max="10251" width="14.140625" style="63" customWidth="1"/>
    <col min="10252" max="10252" width="13.140625" style="63" customWidth="1"/>
    <col min="10253" max="10496" width="9.140625" style="63"/>
    <col min="10497" max="10497" width="11.5703125" style="63" customWidth="1"/>
    <col min="10498" max="10498" width="12.5703125" style="63" customWidth="1"/>
    <col min="10499" max="10499" width="13.42578125" style="63" customWidth="1"/>
    <col min="10500" max="10500" width="12.28515625" style="63" customWidth="1"/>
    <col min="10501" max="10501" width="9.28515625" style="63" bestFit="1" customWidth="1"/>
    <col min="10502" max="10502" width="9.140625" style="63"/>
    <col min="10503" max="10503" width="13.85546875" style="63" customWidth="1"/>
    <col min="10504" max="10504" width="14.7109375" style="63" customWidth="1"/>
    <col min="10505" max="10505" width="14" style="63" customWidth="1"/>
    <col min="10506" max="10506" width="13.140625" style="63" customWidth="1"/>
    <col min="10507" max="10507" width="14.140625" style="63" customWidth="1"/>
    <col min="10508" max="10508" width="13.140625" style="63" customWidth="1"/>
    <col min="10509" max="10752" width="9.140625" style="63"/>
    <col min="10753" max="10753" width="11.5703125" style="63" customWidth="1"/>
    <col min="10754" max="10754" width="12.5703125" style="63" customWidth="1"/>
    <col min="10755" max="10755" width="13.42578125" style="63" customWidth="1"/>
    <col min="10756" max="10756" width="12.28515625" style="63" customWidth="1"/>
    <col min="10757" max="10757" width="9.28515625" style="63" bestFit="1" customWidth="1"/>
    <col min="10758" max="10758" width="9.140625" style="63"/>
    <col min="10759" max="10759" width="13.85546875" style="63" customWidth="1"/>
    <col min="10760" max="10760" width="14.7109375" style="63" customWidth="1"/>
    <col min="10761" max="10761" width="14" style="63" customWidth="1"/>
    <col min="10762" max="10762" width="13.140625" style="63" customWidth="1"/>
    <col min="10763" max="10763" width="14.140625" style="63" customWidth="1"/>
    <col min="10764" max="10764" width="13.140625" style="63" customWidth="1"/>
    <col min="10765" max="11008" width="9.140625" style="63"/>
    <col min="11009" max="11009" width="11.5703125" style="63" customWidth="1"/>
    <col min="11010" max="11010" width="12.5703125" style="63" customWidth="1"/>
    <col min="11011" max="11011" width="13.42578125" style="63" customWidth="1"/>
    <col min="11012" max="11012" width="12.28515625" style="63" customWidth="1"/>
    <col min="11013" max="11013" width="9.28515625" style="63" bestFit="1" customWidth="1"/>
    <col min="11014" max="11014" width="9.140625" style="63"/>
    <col min="11015" max="11015" width="13.85546875" style="63" customWidth="1"/>
    <col min="11016" max="11016" width="14.7109375" style="63" customWidth="1"/>
    <col min="11017" max="11017" width="14" style="63" customWidth="1"/>
    <col min="11018" max="11018" width="13.140625" style="63" customWidth="1"/>
    <col min="11019" max="11019" width="14.140625" style="63" customWidth="1"/>
    <col min="11020" max="11020" width="13.140625" style="63" customWidth="1"/>
    <col min="11021" max="11264" width="9.140625" style="63"/>
    <col min="11265" max="11265" width="11.5703125" style="63" customWidth="1"/>
    <col min="11266" max="11266" width="12.5703125" style="63" customWidth="1"/>
    <col min="11267" max="11267" width="13.42578125" style="63" customWidth="1"/>
    <col min="11268" max="11268" width="12.28515625" style="63" customWidth="1"/>
    <col min="11269" max="11269" width="9.28515625" style="63" bestFit="1" customWidth="1"/>
    <col min="11270" max="11270" width="9.140625" style="63"/>
    <col min="11271" max="11271" width="13.85546875" style="63" customWidth="1"/>
    <col min="11272" max="11272" width="14.7109375" style="63" customWidth="1"/>
    <col min="11273" max="11273" width="14" style="63" customWidth="1"/>
    <col min="11274" max="11274" width="13.140625" style="63" customWidth="1"/>
    <col min="11275" max="11275" width="14.140625" style="63" customWidth="1"/>
    <col min="11276" max="11276" width="13.140625" style="63" customWidth="1"/>
    <col min="11277" max="11520" width="9.140625" style="63"/>
    <col min="11521" max="11521" width="11.5703125" style="63" customWidth="1"/>
    <col min="11522" max="11522" width="12.5703125" style="63" customWidth="1"/>
    <col min="11523" max="11523" width="13.42578125" style="63" customWidth="1"/>
    <col min="11524" max="11524" width="12.28515625" style="63" customWidth="1"/>
    <col min="11525" max="11525" width="9.28515625" style="63" bestFit="1" customWidth="1"/>
    <col min="11526" max="11526" width="9.140625" style="63"/>
    <col min="11527" max="11527" width="13.85546875" style="63" customWidth="1"/>
    <col min="11528" max="11528" width="14.7109375" style="63" customWidth="1"/>
    <col min="11529" max="11529" width="14" style="63" customWidth="1"/>
    <col min="11530" max="11530" width="13.140625" style="63" customWidth="1"/>
    <col min="11531" max="11531" width="14.140625" style="63" customWidth="1"/>
    <col min="11532" max="11532" width="13.140625" style="63" customWidth="1"/>
    <col min="11533" max="11776" width="9.140625" style="63"/>
    <col min="11777" max="11777" width="11.5703125" style="63" customWidth="1"/>
    <col min="11778" max="11778" width="12.5703125" style="63" customWidth="1"/>
    <col min="11779" max="11779" width="13.42578125" style="63" customWidth="1"/>
    <col min="11780" max="11780" width="12.28515625" style="63" customWidth="1"/>
    <col min="11781" max="11781" width="9.28515625" style="63" bestFit="1" customWidth="1"/>
    <col min="11782" max="11782" width="9.140625" style="63"/>
    <col min="11783" max="11783" width="13.85546875" style="63" customWidth="1"/>
    <col min="11784" max="11784" width="14.7109375" style="63" customWidth="1"/>
    <col min="11785" max="11785" width="14" style="63" customWidth="1"/>
    <col min="11786" max="11786" width="13.140625" style="63" customWidth="1"/>
    <col min="11787" max="11787" width="14.140625" style="63" customWidth="1"/>
    <col min="11788" max="11788" width="13.140625" style="63" customWidth="1"/>
    <col min="11789" max="12032" width="9.140625" style="63"/>
    <col min="12033" max="12033" width="11.5703125" style="63" customWidth="1"/>
    <col min="12034" max="12034" width="12.5703125" style="63" customWidth="1"/>
    <col min="12035" max="12035" width="13.42578125" style="63" customWidth="1"/>
    <col min="12036" max="12036" width="12.28515625" style="63" customWidth="1"/>
    <col min="12037" max="12037" width="9.28515625" style="63" bestFit="1" customWidth="1"/>
    <col min="12038" max="12038" width="9.140625" style="63"/>
    <col min="12039" max="12039" width="13.85546875" style="63" customWidth="1"/>
    <col min="12040" max="12040" width="14.7109375" style="63" customWidth="1"/>
    <col min="12041" max="12041" width="14" style="63" customWidth="1"/>
    <col min="12042" max="12042" width="13.140625" style="63" customWidth="1"/>
    <col min="12043" max="12043" width="14.140625" style="63" customWidth="1"/>
    <col min="12044" max="12044" width="13.140625" style="63" customWidth="1"/>
    <col min="12045" max="12288" width="9.140625" style="63"/>
    <col min="12289" max="12289" width="11.5703125" style="63" customWidth="1"/>
    <col min="12290" max="12290" width="12.5703125" style="63" customWidth="1"/>
    <col min="12291" max="12291" width="13.42578125" style="63" customWidth="1"/>
    <col min="12292" max="12292" width="12.28515625" style="63" customWidth="1"/>
    <col min="12293" max="12293" width="9.28515625" style="63" bestFit="1" customWidth="1"/>
    <col min="12294" max="12294" width="9.140625" style="63"/>
    <col min="12295" max="12295" width="13.85546875" style="63" customWidth="1"/>
    <col min="12296" max="12296" width="14.7109375" style="63" customWidth="1"/>
    <col min="12297" max="12297" width="14" style="63" customWidth="1"/>
    <col min="12298" max="12298" width="13.140625" style="63" customWidth="1"/>
    <col min="12299" max="12299" width="14.140625" style="63" customWidth="1"/>
    <col min="12300" max="12300" width="13.140625" style="63" customWidth="1"/>
    <col min="12301" max="12544" width="9.140625" style="63"/>
    <col min="12545" max="12545" width="11.5703125" style="63" customWidth="1"/>
    <col min="12546" max="12546" width="12.5703125" style="63" customWidth="1"/>
    <col min="12547" max="12547" width="13.42578125" style="63" customWidth="1"/>
    <col min="12548" max="12548" width="12.28515625" style="63" customWidth="1"/>
    <col min="12549" max="12549" width="9.28515625" style="63" bestFit="1" customWidth="1"/>
    <col min="12550" max="12550" width="9.140625" style="63"/>
    <col min="12551" max="12551" width="13.85546875" style="63" customWidth="1"/>
    <col min="12552" max="12552" width="14.7109375" style="63" customWidth="1"/>
    <col min="12553" max="12553" width="14" style="63" customWidth="1"/>
    <col min="12554" max="12554" width="13.140625" style="63" customWidth="1"/>
    <col min="12555" max="12555" width="14.140625" style="63" customWidth="1"/>
    <col min="12556" max="12556" width="13.140625" style="63" customWidth="1"/>
    <col min="12557" max="12800" width="9.140625" style="63"/>
    <col min="12801" max="12801" width="11.5703125" style="63" customWidth="1"/>
    <col min="12802" max="12802" width="12.5703125" style="63" customWidth="1"/>
    <col min="12803" max="12803" width="13.42578125" style="63" customWidth="1"/>
    <col min="12804" max="12804" width="12.28515625" style="63" customWidth="1"/>
    <col min="12805" max="12805" width="9.28515625" style="63" bestFit="1" customWidth="1"/>
    <col min="12806" max="12806" width="9.140625" style="63"/>
    <col min="12807" max="12807" width="13.85546875" style="63" customWidth="1"/>
    <col min="12808" max="12808" width="14.7109375" style="63" customWidth="1"/>
    <col min="12809" max="12809" width="14" style="63" customWidth="1"/>
    <col min="12810" max="12810" width="13.140625" style="63" customWidth="1"/>
    <col min="12811" max="12811" width="14.140625" style="63" customWidth="1"/>
    <col min="12812" max="12812" width="13.140625" style="63" customWidth="1"/>
    <col min="12813" max="13056" width="9.140625" style="63"/>
    <col min="13057" max="13057" width="11.5703125" style="63" customWidth="1"/>
    <col min="13058" max="13058" width="12.5703125" style="63" customWidth="1"/>
    <col min="13059" max="13059" width="13.42578125" style="63" customWidth="1"/>
    <col min="13060" max="13060" width="12.28515625" style="63" customWidth="1"/>
    <col min="13061" max="13061" width="9.28515625" style="63" bestFit="1" customWidth="1"/>
    <col min="13062" max="13062" width="9.140625" style="63"/>
    <col min="13063" max="13063" width="13.85546875" style="63" customWidth="1"/>
    <col min="13064" max="13064" width="14.7109375" style="63" customWidth="1"/>
    <col min="13065" max="13065" width="14" style="63" customWidth="1"/>
    <col min="13066" max="13066" width="13.140625" style="63" customWidth="1"/>
    <col min="13067" max="13067" width="14.140625" style="63" customWidth="1"/>
    <col min="13068" max="13068" width="13.140625" style="63" customWidth="1"/>
    <col min="13069" max="13312" width="9.140625" style="63"/>
    <col min="13313" max="13313" width="11.5703125" style="63" customWidth="1"/>
    <col min="13314" max="13314" width="12.5703125" style="63" customWidth="1"/>
    <col min="13315" max="13315" width="13.42578125" style="63" customWidth="1"/>
    <col min="13316" max="13316" width="12.28515625" style="63" customWidth="1"/>
    <col min="13317" max="13317" width="9.28515625" style="63" bestFit="1" customWidth="1"/>
    <col min="13318" max="13318" width="9.140625" style="63"/>
    <col min="13319" max="13319" width="13.85546875" style="63" customWidth="1"/>
    <col min="13320" max="13320" width="14.7109375" style="63" customWidth="1"/>
    <col min="13321" max="13321" width="14" style="63" customWidth="1"/>
    <col min="13322" max="13322" width="13.140625" style="63" customWidth="1"/>
    <col min="13323" max="13323" width="14.140625" style="63" customWidth="1"/>
    <col min="13324" max="13324" width="13.140625" style="63" customWidth="1"/>
    <col min="13325" max="13568" width="9.140625" style="63"/>
    <col min="13569" max="13569" width="11.5703125" style="63" customWidth="1"/>
    <col min="13570" max="13570" width="12.5703125" style="63" customWidth="1"/>
    <col min="13571" max="13571" width="13.42578125" style="63" customWidth="1"/>
    <col min="13572" max="13572" width="12.28515625" style="63" customWidth="1"/>
    <col min="13573" max="13573" width="9.28515625" style="63" bestFit="1" customWidth="1"/>
    <col min="13574" max="13574" width="9.140625" style="63"/>
    <col min="13575" max="13575" width="13.85546875" style="63" customWidth="1"/>
    <col min="13576" max="13576" width="14.7109375" style="63" customWidth="1"/>
    <col min="13577" max="13577" width="14" style="63" customWidth="1"/>
    <col min="13578" max="13578" width="13.140625" style="63" customWidth="1"/>
    <col min="13579" max="13579" width="14.140625" style="63" customWidth="1"/>
    <col min="13580" max="13580" width="13.140625" style="63" customWidth="1"/>
    <col min="13581" max="13824" width="9.140625" style="63"/>
    <col min="13825" max="13825" width="11.5703125" style="63" customWidth="1"/>
    <col min="13826" max="13826" width="12.5703125" style="63" customWidth="1"/>
    <col min="13827" max="13827" width="13.42578125" style="63" customWidth="1"/>
    <col min="13828" max="13828" width="12.28515625" style="63" customWidth="1"/>
    <col min="13829" max="13829" width="9.28515625" style="63" bestFit="1" customWidth="1"/>
    <col min="13830" max="13830" width="9.140625" style="63"/>
    <col min="13831" max="13831" width="13.85546875" style="63" customWidth="1"/>
    <col min="13832" max="13832" width="14.7109375" style="63" customWidth="1"/>
    <col min="13833" max="13833" width="14" style="63" customWidth="1"/>
    <col min="13834" max="13834" width="13.140625" style="63" customWidth="1"/>
    <col min="13835" max="13835" width="14.140625" style="63" customWidth="1"/>
    <col min="13836" max="13836" width="13.140625" style="63" customWidth="1"/>
    <col min="13837" max="14080" width="9.140625" style="63"/>
    <col min="14081" max="14081" width="11.5703125" style="63" customWidth="1"/>
    <col min="14082" max="14082" width="12.5703125" style="63" customWidth="1"/>
    <col min="14083" max="14083" width="13.42578125" style="63" customWidth="1"/>
    <col min="14084" max="14084" width="12.28515625" style="63" customWidth="1"/>
    <col min="14085" max="14085" width="9.28515625" style="63" bestFit="1" customWidth="1"/>
    <col min="14086" max="14086" width="9.140625" style="63"/>
    <col min="14087" max="14087" width="13.85546875" style="63" customWidth="1"/>
    <col min="14088" max="14088" width="14.7109375" style="63" customWidth="1"/>
    <col min="14089" max="14089" width="14" style="63" customWidth="1"/>
    <col min="14090" max="14090" width="13.140625" style="63" customWidth="1"/>
    <col min="14091" max="14091" width="14.140625" style="63" customWidth="1"/>
    <col min="14092" max="14092" width="13.140625" style="63" customWidth="1"/>
    <col min="14093" max="14336" width="9.140625" style="63"/>
    <col min="14337" max="14337" width="11.5703125" style="63" customWidth="1"/>
    <col min="14338" max="14338" width="12.5703125" style="63" customWidth="1"/>
    <col min="14339" max="14339" width="13.42578125" style="63" customWidth="1"/>
    <col min="14340" max="14340" width="12.28515625" style="63" customWidth="1"/>
    <col min="14341" max="14341" width="9.28515625" style="63" bestFit="1" customWidth="1"/>
    <col min="14342" max="14342" width="9.140625" style="63"/>
    <col min="14343" max="14343" width="13.85546875" style="63" customWidth="1"/>
    <col min="14344" max="14344" width="14.7109375" style="63" customWidth="1"/>
    <col min="14345" max="14345" width="14" style="63" customWidth="1"/>
    <col min="14346" max="14346" width="13.140625" style="63" customWidth="1"/>
    <col min="14347" max="14347" width="14.140625" style="63" customWidth="1"/>
    <col min="14348" max="14348" width="13.140625" style="63" customWidth="1"/>
    <col min="14349" max="14592" width="9.140625" style="63"/>
    <col min="14593" max="14593" width="11.5703125" style="63" customWidth="1"/>
    <col min="14594" max="14594" width="12.5703125" style="63" customWidth="1"/>
    <col min="14595" max="14595" width="13.42578125" style="63" customWidth="1"/>
    <col min="14596" max="14596" width="12.28515625" style="63" customWidth="1"/>
    <col min="14597" max="14597" width="9.28515625" style="63" bestFit="1" customWidth="1"/>
    <col min="14598" max="14598" width="9.140625" style="63"/>
    <col min="14599" max="14599" width="13.85546875" style="63" customWidth="1"/>
    <col min="14600" max="14600" width="14.7109375" style="63" customWidth="1"/>
    <col min="14601" max="14601" width="14" style="63" customWidth="1"/>
    <col min="14602" max="14602" width="13.140625" style="63" customWidth="1"/>
    <col min="14603" max="14603" width="14.140625" style="63" customWidth="1"/>
    <col min="14604" max="14604" width="13.140625" style="63" customWidth="1"/>
    <col min="14605" max="14848" width="9.140625" style="63"/>
    <col min="14849" max="14849" width="11.5703125" style="63" customWidth="1"/>
    <col min="14850" max="14850" width="12.5703125" style="63" customWidth="1"/>
    <col min="14851" max="14851" width="13.42578125" style="63" customWidth="1"/>
    <col min="14852" max="14852" width="12.28515625" style="63" customWidth="1"/>
    <col min="14853" max="14853" width="9.28515625" style="63" bestFit="1" customWidth="1"/>
    <col min="14854" max="14854" width="9.140625" style="63"/>
    <col min="14855" max="14855" width="13.85546875" style="63" customWidth="1"/>
    <col min="14856" max="14856" width="14.7109375" style="63" customWidth="1"/>
    <col min="14857" max="14857" width="14" style="63" customWidth="1"/>
    <col min="14858" max="14858" width="13.140625" style="63" customWidth="1"/>
    <col min="14859" max="14859" width="14.140625" style="63" customWidth="1"/>
    <col min="14860" max="14860" width="13.140625" style="63" customWidth="1"/>
    <col min="14861" max="15104" width="9.140625" style="63"/>
    <col min="15105" max="15105" width="11.5703125" style="63" customWidth="1"/>
    <col min="15106" max="15106" width="12.5703125" style="63" customWidth="1"/>
    <col min="15107" max="15107" width="13.42578125" style="63" customWidth="1"/>
    <col min="15108" max="15108" width="12.28515625" style="63" customWidth="1"/>
    <col min="15109" max="15109" width="9.28515625" style="63" bestFit="1" customWidth="1"/>
    <col min="15110" max="15110" width="9.140625" style="63"/>
    <col min="15111" max="15111" width="13.85546875" style="63" customWidth="1"/>
    <col min="15112" max="15112" width="14.7109375" style="63" customWidth="1"/>
    <col min="15113" max="15113" width="14" style="63" customWidth="1"/>
    <col min="15114" max="15114" width="13.140625" style="63" customWidth="1"/>
    <col min="15115" max="15115" width="14.140625" style="63" customWidth="1"/>
    <col min="15116" max="15116" width="13.140625" style="63" customWidth="1"/>
    <col min="15117" max="15360" width="9.140625" style="63"/>
    <col min="15361" max="15361" width="11.5703125" style="63" customWidth="1"/>
    <col min="15362" max="15362" width="12.5703125" style="63" customWidth="1"/>
    <col min="15363" max="15363" width="13.42578125" style="63" customWidth="1"/>
    <col min="15364" max="15364" width="12.28515625" style="63" customWidth="1"/>
    <col min="15365" max="15365" width="9.28515625" style="63" bestFit="1" customWidth="1"/>
    <col min="15366" max="15366" width="9.140625" style="63"/>
    <col min="15367" max="15367" width="13.85546875" style="63" customWidth="1"/>
    <col min="15368" max="15368" width="14.7109375" style="63" customWidth="1"/>
    <col min="15369" max="15369" width="14" style="63" customWidth="1"/>
    <col min="15370" max="15370" width="13.140625" style="63" customWidth="1"/>
    <col min="15371" max="15371" width="14.140625" style="63" customWidth="1"/>
    <col min="15372" max="15372" width="13.140625" style="63" customWidth="1"/>
    <col min="15373" max="15616" width="9.140625" style="63"/>
    <col min="15617" max="15617" width="11.5703125" style="63" customWidth="1"/>
    <col min="15618" max="15618" width="12.5703125" style="63" customWidth="1"/>
    <col min="15619" max="15619" width="13.42578125" style="63" customWidth="1"/>
    <col min="15620" max="15620" width="12.28515625" style="63" customWidth="1"/>
    <col min="15621" max="15621" width="9.28515625" style="63" bestFit="1" customWidth="1"/>
    <col min="15622" max="15622" width="9.140625" style="63"/>
    <col min="15623" max="15623" width="13.85546875" style="63" customWidth="1"/>
    <col min="15624" max="15624" width="14.7109375" style="63" customWidth="1"/>
    <col min="15625" max="15625" width="14" style="63" customWidth="1"/>
    <col min="15626" max="15626" width="13.140625" style="63" customWidth="1"/>
    <col min="15627" max="15627" width="14.140625" style="63" customWidth="1"/>
    <col min="15628" max="15628" width="13.140625" style="63" customWidth="1"/>
    <col min="15629" max="15872" width="9.140625" style="63"/>
    <col min="15873" max="15873" width="11.5703125" style="63" customWidth="1"/>
    <col min="15874" max="15874" width="12.5703125" style="63" customWidth="1"/>
    <col min="15875" max="15875" width="13.42578125" style="63" customWidth="1"/>
    <col min="15876" max="15876" width="12.28515625" style="63" customWidth="1"/>
    <col min="15877" max="15877" width="9.28515625" style="63" bestFit="1" customWidth="1"/>
    <col min="15878" max="15878" width="9.140625" style="63"/>
    <col min="15879" max="15879" width="13.85546875" style="63" customWidth="1"/>
    <col min="15880" max="15880" width="14.7109375" style="63" customWidth="1"/>
    <col min="15881" max="15881" width="14" style="63" customWidth="1"/>
    <col min="15882" max="15882" width="13.140625" style="63" customWidth="1"/>
    <col min="15883" max="15883" width="14.140625" style="63" customWidth="1"/>
    <col min="15884" max="15884" width="13.140625" style="63" customWidth="1"/>
    <col min="15885" max="16128" width="9.140625" style="63"/>
    <col min="16129" max="16129" width="11.5703125" style="63" customWidth="1"/>
    <col min="16130" max="16130" width="12.5703125" style="63" customWidth="1"/>
    <col min="16131" max="16131" width="13.42578125" style="63" customWidth="1"/>
    <col min="16132" max="16132" width="12.28515625" style="63" customWidth="1"/>
    <col min="16133" max="16133" width="9.28515625" style="63" bestFit="1" customWidth="1"/>
    <col min="16134" max="16134" width="9.140625" style="63"/>
    <col min="16135" max="16135" width="13.85546875" style="63" customWidth="1"/>
    <col min="16136" max="16136" width="14.7109375" style="63" customWidth="1"/>
    <col min="16137" max="16137" width="14" style="63" customWidth="1"/>
    <col min="16138" max="16138" width="13.140625" style="63" customWidth="1"/>
    <col min="16139" max="16139" width="14.140625" style="63" customWidth="1"/>
    <col min="16140" max="16140" width="13.140625" style="63" customWidth="1"/>
    <col min="16141" max="16384" width="9.140625" style="63"/>
  </cols>
  <sheetData>
    <row r="1" spans="1:13" ht="50.25" customHeight="1">
      <c r="A1" s="1238" t="s">
        <v>1191</v>
      </c>
      <c r="B1" s="1238"/>
      <c r="C1" s="1238"/>
      <c r="D1" s="1238"/>
      <c r="E1" s="1238"/>
      <c r="G1" s="952" t="s">
        <v>1192</v>
      </c>
    </row>
    <row r="2" spans="1:13">
      <c r="A2" s="1037"/>
      <c r="B2" s="1264" t="s">
        <v>1193</v>
      </c>
      <c r="C2" s="1264"/>
      <c r="D2" s="1264"/>
      <c r="E2" s="1264"/>
    </row>
    <row r="3" spans="1:13" ht="38.25">
      <c r="A3" s="1038"/>
      <c r="B3" s="1039" t="s">
        <v>1194</v>
      </c>
      <c r="C3" s="1039" t="s">
        <v>1195</v>
      </c>
      <c r="D3" s="1039" t="s">
        <v>1196</v>
      </c>
      <c r="E3" s="1039" t="s">
        <v>1197</v>
      </c>
      <c r="G3" s="1040" t="s">
        <v>1198</v>
      </c>
      <c r="H3" s="1040" t="s">
        <v>1199</v>
      </c>
      <c r="I3" s="1040" t="s">
        <v>1200</v>
      </c>
      <c r="J3" s="1040" t="s">
        <v>1201</v>
      </c>
      <c r="K3" s="1040" t="s">
        <v>1202</v>
      </c>
      <c r="L3" s="1040" t="s">
        <v>1203</v>
      </c>
      <c r="M3" s="198"/>
    </row>
    <row r="4" spans="1:13">
      <c r="A4" s="858">
        <v>1999</v>
      </c>
      <c r="B4" s="1041">
        <v>1.6021490701859629</v>
      </c>
      <c r="C4" s="1041">
        <v>6.6158323335332936</v>
      </c>
      <c r="D4" s="1041">
        <v>8.2179814037192571</v>
      </c>
      <c r="E4" s="83">
        <v>0.80504347826086942</v>
      </c>
      <c r="G4" s="1042" t="s">
        <v>1204</v>
      </c>
      <c r="H4" s="1043">
        <v>20500</v>
      </c>
      <c r="I4" s="1042" t="s">
        <v>1205</v>
      </c>
      <c r="J4" s="1043">
        <v>3802</v>
      </c>
      <c r="K4" s="1042" t="s">
        <v>1206</v>
      </c>
      <c r="L4" s="1043">
        <v>10900</v>
      </c>
    </row>
    <row r="5" spans="1:13">
      <c r="A5" s="858">
        <v>2000</v>
      </c>
      <c r="B5" s="1041">
        <v>4.3568865740740739</v>
      </c>
      <c r="C5" s="1041">
        <v>8.4518084490740737</v>
      </c>
      <c r="D5" s="1041">
        <v>12.808695023148148</v>
      </c>
      <c r="E5" s="83">
        <v>0.65984930032292777</v>
      </c>
    </row>
    <row r="6" spans="1:13">
      <c r="A6" s="858">
        <v>2001</v>
      </c>
      <c r="B6" s="1041">
        <v>9.4768343661943675</v>
      </c>
      <c r="C6" s="1041">
        <v>8.7478471072563373</v>
      </c>
      <c r="D6" s="1041">
        <v>18.224681473450701</v>
      </c>
      <c r="E6" s="83">
        <v>0.48</v>
      </c>
    </row>
    <row r="7" spans="1:13">
      <c r="A7" s="858">
        <v>2002</v>
      </c>
      <c r="B7" s="1041">
        <v>24.50721749407133</v>
      </c>
      <c r="C7" s="1041">
        <v>11.010489019075527</v>
      </c>
      <c r="D7" s="1041">
        <v>35.517706513146862</v>
      </c>
      <c r="E7" s="83">
        <v>0.31</v>
      </c>
    </row>
    <row r="8" spans="1:13">
      <c r="A8" s="858">
        <v>2003</v>
      </c>
      <c r="B8" s="1041">
        <v>45.442216743103586</v>
      </c>
      <c r="C8" s="1041">
        <v>13.856209795426862</v>
      </c>
      <c r="D8" s="1041">
        <v>59.298426538530457</v>
      </c>
      <c r="E8" s="83">
        <v>0.23366909721328752</v>
      </c>
    </row>
    <row r="9" spans="1:13">
      <c r="A9" s="858">
        <v>2004</v>
      </c>
      <c r="B9" s="1041">
        <v>65.692099993049112</v>
      </c>
      <c r="C9" s="1041">
        <v>15.680785959185584</v>
      </c>
      <c r="D9" s="1041">
        <v>81.372885952234697</v>
      </c>
      <c r="E9" s="83">
        <v>0.1927028367703475</v>
      </c>
    </row>
    <row r="10" spans="1:13">
      <c r="A10" s="858">
        <v>2005</v>
      </c>
      <c r="B10" s="1041">
        <v>83.590094054901471</v>
      </c>
      <c r="C10" s="1041">
        <v>16.983506660049898</v>
      </c>
      <c r="D10" s="1041">
        <v>100.57360071495135</v>
      </c>
      <c r="E10" s="83">
        <v>0.16886644745060933</v>
      </c>
    </row>
    <row r="11" spans="1:13">
      <c r="A11" s="858">
        <v>2006</v>
      </c>
      <c r="B11" s="1041">
        <v>105.44983461198588</v>
      </c>
      <c r="C11" s="1041">
        <v>18.291563928640052</v>
      </c>
      <c r="D11" s="1041">
        <v>123.74139854062592</v>
      </c>
      <c r="E11" s="83">
        <v>0.14782089215384689</v>
      </c>
    </row>
    <row r="12" spans="1:13">
      <c r="A12" s="858">
        <v>2007</v>
      </c>
      <c r="B12" s="1041">
        <v>128.67293325280846</v>
      </c>
      <c r="C12" s="1041">
        <v>19.94954923561443</v>
      </c>
      <c r="D12" s="1041">
        <v>148.62248248842289</v>
      </c>
      <c r="E12" s="83">
        <v>0.13422968652921285</v>
      </c>
    </row>
    <row r="13" spans="1:13">
      <c r="A13" s="858">
        <v>2008</v>
      </c>
      <c r="B13" s="1041">
        <v>96.789002539990648</v>
      </c>
      <c r="C13" s="1041">
        <v>16.872164701144278</v>
      </c>
      <c r="D13" s="1041">
        <v>113.66116724113493</v>
      </c>
      <c r="E13" s="83">
        <v>0.14844264853755701</v>
      </c>
    </row>
    <row r="14" spans="1:13">
      <c r="A14" s="858">
        <v>2009</v>
      </c>
      <c r="B14" s="1041">
        <v>129.10783469590459</v>
      </c>
      <c r="C14" s="1041">
        <v>18.482972849143952</v>
      </c>
      <c r="D14" s="1041">
        <v>147.59080754504853</v>
      </c>
      <c r="E14" s="83">
        <v>0.12523119262358173</v>
      </c>
    </row>
    <row r="15" spans="1:13">
      <c r="A15" s="858">
        <v>2010</v>
      </c>
      <c r="B15" s="1041">
        <v>151.97833958433063</v>
      </c>
      <c r="C15" s="1041">
        <v>20.064823005943509</v>
      </c>
      <c r="D15" s="1041">
        <v>172.04316259027411</v>
      </c>
      <c r="E15" s="83">
        <v>0.11662668079247344</v>
      </c>
    </row>
    <row r="16" spans="1:13">
      <c r="A16" s="858">
        <v>2011</v>
      </c>
      <c r="B16" s="1041">
        <v>152.78241497743798</v>
      </c>
      <c r="C16" s="1041">
        <v>20.853850469457377</v>
      </c>
      <c r="D16" s="1041">
        <v>173.63626544689538</v>
      </c>
      <c r="E16" s="83">
        <v>0.1201007774256426</v>
      </c>
    </row>
    <row r="17" spans="1:5">
      <c r="A17" s="858">
        <v>2012</v>
      </c>
      <c r="B17" s="1041">
        <v>175.68251736027523</v>
      </c>
      <c r="C17" s="1041">
        <v>22.386209884755395</v>
      </c>
      <c r="D17" s="1041">
        <v>198.06872724503063</v>
      </c>
      <c r="E17" s="83">
        <v>0.11302243517252188</v>
      </c>
    </row>
    <row r="18" spans="1:5">
      <c r="A18" s="858">
        <v>2013</v>
      </c>
      <c r="B18" s="1041">
        <v>208.66169152764172</v>
      </c>
      <c r="C18" s="1041">
        <v>22.622919415243626</v>
      </c>
      <c r="D18" s="1041">
        <v>231.28461094288537</v>
      </c>
      <c r="E18" s="83">
        <v>9.7814200966575532E-2</v>
      </c>
    </row>
    <row r="19" spans="1:5">
      <c r="A19" s="1044">
        <v>2014</v>
      </c>
      <c r="B19" s="1045">
        <v>224.32221912099999</v>
      </c>
      <c r="C19" s="1045">
        <v>23.258155040000002</v>
      </c>
      <c r="D19" s="1045">
        <v>247.58037416100001</v>
      </c>
      <c r="E19" s="827">
        <v>9.3941836540223353E-2</v>
      </c>
    </row>
    <row r="20" spans="1:5" ht="18" customHeight="1">
      <c r="A20" s="958" t="s">
        <v>1207</v>
      </c>
    </row>
    <row r="21" spans="1:5" ht="18" customHeight="1">
      <c r="A21" s="958" t="s">
        <v>973</v>
      </c>
    </row>
  </sheetData>
  <mergeCells count="2">
    <mergeCell ref="A1:E1"/>
    <mergeCell ref="B2:E2"/>
  </mergeCells>
  <pageMargins left="0.7" right="0.7" top="0.75" bottom="0.75" header="0.3" footer="0.3"/>
  <pageSetup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E579E-93BD-4E3C-BFF5-E8B6AC88064B}">
  <sheetPr>
    <tabColor rgb="FFC00000"/>
  </sheetPr>
  <dimension ref="A1:G17"/>
  <sheetViews>
    <sheetView workbookViewId="0">
      <selection activeCell="M15" sqref="M15"/>
    </sheetView>
  </sheetViews>
  <sheetFormatPr defaultRowHeight="12.75"/>
  <cols>
    <col min="1" max="1" width="21.85546875" style="63" customWidth="1"/>
    <col min="2" max="2" width="13.7109375" style="63" customWidth="1"/>
    <col min="3" max="256" width="9.140625" style="63"/>
    <col min="257" max="257" width="21.85546875" style="63" customWidth="1"/>
    <col min="258" max="258" width="13.7109375" style="63" customWidth="1"/>
    <col min="259" max="512" width="9.140625" style="63"/>
    <col min="513" max="513" width="21.85546875" style="63" customWidth="1"/>
    <col min="514" max="514" width="13.7109375" style="63" customWidth="1"/>
    <col min="515" max="768" width="9.140625" style="63"/>
    <col min="769" max="769" width="21.85546875" style="63" customWidth="1"/>
    <col min="770" max="770" width="13.7109375" style="63" customWidth="1"/>
    <col min="771" max="1024" width="9.140625" style="63"/>
    <col min="1025" max="1025" width="21.85546875" style="63" customWidth="1"/>
    <col min="1026" max="1026" width="13.7109375" style="63" customWidth="1"/>
    <col min="1027" max="1280" width="9.140625" style="63"/>
    <col min="1281" max="1281" width="21.85546875" style="63" customWidth="1"/>
    <col min="1282" max="1282" width="13.7109375" style="63" customWidth="1"/>
    <col min="1283" max="1536" width="9.140625" style="63"/>
    <col min="1537" max="1537" width="21.85546875" style="63" customWidth="1"/>
    <col min="1538" max="1538" width="13.7109375" style="63" customWidth="1"/>
    <col min="1539" max="1792" width="9.140625" style="63"/>
    <col min="1793" max="1793" width="21.85546875" style="63" customWidth="1"/>
    <col min="1794" max="1794" width="13.7109375" style="63" customWidth="1"/>
    <col min="1795" max="2048" width="9.140625" style="63"/>
    <col min="2049" max="2049" width="21.85546875" style="63" customWidth="1"/>
    <col min="2050" max="2050" width="13.7109375" style="63" customWidth="1"/>
    <col min="2051" max="2304" width="9.140625" style="63"/>
    <col min="2305" max="2305" width="21.85546875" style="63" customWidth="1"/>
    <col min="2306" max="2306" width="13.7109375" style="63" customWidth="1"/>
    <col min="2307" max="2560" width="9.140625" style="63"/>
    <col min="2561" max="2561" width="21.85546875" style="63" customWidth="1"/>
    <col min="2562" max="2562" width="13.7109375" style="63" customWidth="1"/>
    <col min="2563" max="2816" width="9.140625" style="63"/>
    <col min="2817" max="2817" width="21.85546875" style="63" customWidth="1"/>
    <col min="2818" max="2818" width="13.7109375" style="63" customWidth="1"/>
    <col min="2819" max="3072" width="9.140625" style="63"/>
    <col min="3073" max="3073" width="21.85546875" style="63" customWidth="1"/>
    <col min="3074" max="3074" width="13.7109375" style="63" customWidth="1"/>
    <col min="3075" max="3328" width="9.140625" style="63"/>
    <col min="3329" max="3329" width="21.85546875" style="63" customWidth="1"/>
    <col min="3330" max="3330" width="13.7109375" style="63" customWidth="1"/>
    <col min="3331" max="3584" width="9.140625" style="63"/>
    <col min="3585" max="3585" width="21.85546875" style="63" customWidth="1"/>
    <col min="3586" max="3586" width="13.7109375" style="63" customWidth="1"/>
    <col min="3587" max="3840" width="9.140625" style="63"/>
    <col min="3841" max="3841" width="21.85546875" style="63" customWidth="1"/>
    <col min="3842" max="3842" width="13.7109375" style="63" customWidth="1"/>
    <col min="3843" max="4096" width="9.140625" style="63"/>
    <col min="4097" max="4097" width="21.85546875" style="63" customWidth="1"/>
    <col min="4098" max="4098" width="13.7109375" style="63" customWidth="1"/>
    <col min="4099" max="4352" width="9.140625" style="63"/>
    <col min="4353" max="4353" width="21.85546875" style="63" customWidth="1"/>
    <col min="4354" max="4354" width="13.7109375" style="63" customWidth="1"/>
    <col min="4355" max="4608" width="9.140625" style="63"/>
    <col min="4609" max="4609" width="21.85546875" style="63" customWidth="1"/>
    <col min="4610" max="4610" width="13.7109375" style="63" customWidth="1"/>
    <col min="4611" max="4864" width="9.140625" style="63"/>
    <col min="4865" max="4865" width="21.85546875" style="63" customWidth="1"/>
    <col min="4866" max="4866" width="13.7109375" style="63" customWidth="1"/>
    <col min="4867" max="5120" width="9.140625" style="63"/>
    <col min="5121" max="5121" width="21.85546875" style="63" customWidth="1"/>
    <col min="5122" max="5122" width="13.7109375" style="63" customWidth="1"/>
    <col min="5123" max="5376" width="9.140625" style="63"/>
    <col min="5377" max="5377" width="21.85546875" style="63" customWidth="1"/>
    <col min="5378" max="5378" width="13.7109375" style="63" customWidth="1"/>
    <col min="5379" max="5632" width="9.140625" style="63"/>
    <col min="5633" max="5633" width="21.85546875" style="63" customWidth="1"/>
    <col min="5634" max="5634" width="13.7109375" style="63" customWidth="1"/>
    <col min="5635" max="5888" width="9.140625" style="63"/>
    <col min="5889" max="5889" width="21.85546875" style="63" customWidth="1"/>
    <col min="5890" max="5890" width="13.7109375" style="63" customWidth="1"/>
    <col min="5891" max="6144" width="9.140625" style="63"/>
    <col min="6145" max="6145" width="21.85546875" style="63" customWidth="1"/>
    <col min="6146" max="6146" width="13.7109375" style="63" customWidth="1"/>
    <col min="6147" max="6400" width="9.140625" style="63"/>
    <col min="6401" max="6401" width="21.85546875" style="63" customWidth="1"/>
    <col min="6402" max="6402" width="13.7109375" style="63" customWidth="1"/>
    <col min="6403" max="6656" width="9.140625" style="63"/>
    <col min="6657" max="6657" width="21.85546875" style="63" customWidth="1"/>
    <col min="6658" max="6658" width="13.7109375" style="63" customWidth="1"/>
    <col min="6659" max="6912" width="9.140625" style="63"/>
    <col min="6913" max="6913" width="21.85546875" style="63" customWidth="1"/>
    <col min="6914" max="6914" width="13.7109375" style="63" customWidth="1"/>
    <col min="6915" max="7168" width="9.140625" style="63"/>
    <col min="7169" max="7169" width="21.85546875" style="63" customWidth="1"/>
    <col min="7170" max="7170" width="13.7109375" style="63" customWidth="1"/>
    <col min="7171" max="7424" width="9.140625" style="63"/>
    <col min="7425" max="7425" width="21.85546875" style="63" customWidth="1"/>
    <col min="7426" max="7426" width="13.7109375" style="63" customWidth="1"/>
    <col min="7427" max="7680" width="9.140625" style="63"/>
    <col min="7681" max="7681" width="21.85546875" style="63" customWidth="1"/>
    <col min="7682" max="7682" width="13.7109375" style="63" customWidth="1"/>
    <col min="7683" max="7936" width="9.140625" style="63"/>
    <col min="7937" max="7937" width="21.85546875" style="63" customWidth="1"/>
    <col min="7938" max="7938" width="13.7109375" style="63" customWidth="1"/>
    <col min="7939" max="8192" width="9.140625" style="63"/>
    <col min="8193" max="8193" width="21.85546875" style="63" customWidth="1"/>
    <col min="8194" max="8194" width="13.7109375" style="63" customWidth="1"/>
    <col min="8195" max="8448" width="9.140625" style="63"/>
    <col min="8449" max="8449" width="21.85546875" style="63" customWidth="1"/>
    <col min="8450" max="8450" width="13.7109375" style="63" customWidth="1"/>
    <col min="8451" max="8704" width="9.140625" style="63"/>
    <col min="8705" max="8705" width="21.85546875" style="63" customWidth="1"/>
    <col min="8706" max="8706" width="13.7109375" style="63" customWidth="1"/>
    <col min="8707" max="8960" width="9.140625" style="63"/>
    <col min="8961" max="8961" width="21.85546875" style="63" customWidth="1"/>
    <col min="8962" max="8962" width="13.7109375" style="63" customWidth="1"/>
    <col min="8963" max="9216" width="9.140625" style="63"/>
    <col min="9217" max="9217" width="21.85546875" style="63" customWidth="1"/>
    <col min="9218" max="9218" width="13.7109375" style="63" customWidth="1"/>
    <col min="9219" max="9472" width="9.140625" style="63"/>
    <col min="9473" max="9473" width="21.85546875" style="63" customWidth="1"/>
    <col min="9474" max="9474" width="13.7109375" style="63" customWidth="1"/>
    <col min="9475" max="9728" width="9.140625" style="63"/>
    <col min="9729" max="9729" width="21.85546875" style="63" customWidth="1"/>
    <col min="9730" max="9730" width="13.7109375" style="63" customWidth="1"/>
    <col min="9731" max="9984" width="9.140625" style="63"/>
    <col min="9985" max="9985" width="21.85546875" style="63" customWidth="1"/>
    <col min="9986" max="9986" width="13.7109375" style="63" customWidth="1"/>
    <col min="9987" max="10240" width="9.140625" style="63"/>
    <col min="10241" max="10241" width="21.85546875" style="63" customWidth="1"/>
    <col min="10242" max="10242" width="13.7109375" style="63" customWidth="1"/>
    <col min="10243" max="10496" width="9.140625" style="63"/>
    <col min="10497" max="10497" width="21.85546875" style="63" customWidth="1"/>
    <col min="10498" max="10498" width="13.7109375" style="63" customWidth="1"/>
    <col min="10499" max="10752" width="9.140625" style="63"/>
    <col min="10753" max="10753" width="21.85546875" style="63" customWidth="1"/>
    <col min="10754" max="10754" width="13.7109375" style="63" customWidth="1"/>
    <col min="10755" max="11008" width="9.140625" style="63"/>
    <col min="11009" max="11009" width="21.85546875" style="63" customWidth="1"/>
    <col min="11010" max="11010" width="13.7109375" style="63" customWidth="1"/>
    <col min="11011" max="11264" width="9.140625" style="63"/>
    <col min="11265" max="11265" width="21.85546875" style="63" customWidth="1"/>
    <col min="11266" max="11266" width="13.7109375" style="63" customWidth="1"/>
    <col min="11267" max="11520" width="9.140625" style="63"/>
    <col min="11521" max="11521" width="21.85546875" style="63" customWidth="1"/>
    <col min="11522" max="11522" width="13.7109375" style="63" customWidth="1"/>
    <col min="11523" max="11776" width="9.140625" style="63"/>
    <col min="11777" max="11777" width="21.85546875" style="63" customWidth="1"/>
    <col min="11778" max="11778" width="13.7109375" style="63" customWidth="1"/>
    <col min="11779" max="12032" width="9.140625" style="63"/>
    <col min="12033" max="12033" width="21.85546875" style="63" customWidth="1"/>
    <col min="12034" max="12034" width="13.7109375" style="63" customWidth="1"/>
    <col min="12035" max="12288" width="9.140625" style="63"/>
    <col min="12289" max="12289" width="21.85546875" style="63" customWidth="1"/>
    <col min="12290" max="12290" width="13.7109375" style="63" customWidth="1"/>
    <col min="12291" max="12544" width="9.140625" style="63"/>
    <col min="12545" max="12545" width="21.85546875" style="63" customWidth="1"/>
    <col min="12546" max="12546" width="13.7109375" style="63" customWidth="1"/>
    <col min="12547" max="12800" width="9.140625" style="63"/>
    <col min="12801" max="12801" width="21.85546875" style="63" customWidth="1"/>
    <col min="12802" max="12802" width="13.7109375" style="63" customWidth="1"/>
    <col min="12803" max="13056" width="9.140625" style="63"/>
    <col min="13057" max="13057" width="21.85546875" style="63" customWidth="1"/>
    <col min="13058" max="13058" width="13.7109375" style="63" customWidth="1"/>
    <col min="13059" max="13312" width="9.140625" style="63"/>
    <col min="13313" max="13313" width="21.85546875" style="63" customWidth="1"/>
    <col min="13314" max="13314" width="13.7109375" style="63" customWidth="1"/>
    <col min="13315" max="13568" width="9.140625" style="63"/>
    <col min="13569" max="13569" width="21.85546875" style="63" customWidth="1"/>
    <col min="13570" max="13570" width="13.7109375" style="63" customWidth="1"/>
    <col min="13571" max="13824" width="9.140625" style="63"/>
    <col min="13825" max="13825" width="21.85546875" style="63" customWidth="1"/>
    <col min="13826" max="13826" width="13.7109375" style="63" customWidth="1"/>
    <col min="13827" max="14080" width="9.140625" style="63"/>
    <col min="14081" max="14081" width="21.85546875" style="63" customWidth="1"/>
    <col min="14082" max="14082" width="13.7109375" style="63" customWidth="1"/>
    <col min="14083" max="14336" width="9.140625" style="63"/>
    <col min="14337" max="14337" width="21.85546875" style="63" customWidth="1"/>
    <col min="14338" max="14338" width="13.7109375" style="63" customWidth="1"/>
    <col min="14339" max="14592" width="9.140625" style="63"/>
    <col min="14593" max="14593" width="21.85546875" style="63" customWidth="1"/>
    <col min="14594" max="14594" width="13.7109375" style="63" customWidth="1"/>
    <col min="14595" max="14848" width="9.140625" style="63"/>
    <col min="14849" max="14849" width="21.85546875" style="63" customWidth="1"/>
    <col min="14850" max="14850" width="13.7109375" style="63" customWidth="1"/>
    <col min="14851" max="15104" width="9.140625" style="63"/>
    <col min="15105" max="15105" width="21.85546875" style="63" customWidth="1"/>
    <col min="15106" max="15106" width="13.7109375" style="63" customWidth="1"/>
    <col min="15107" max="15360" width="9.140625" style="63"/>
    <col min="15361" max="15361" width="21.85546875" style="63" customWidth="1"/>
    <col min="15362" max="15362" width="13.7109375" style="63" customWidth="1"/>
    <col min="15363" max="15616" width="9.140625" style="63"/>
    <col min="15617" max="15617" width="21.85546875" style="63" customWidth="1"/>
    <col min="15618" max="15618" width="13.7109375" style="63" customWidth="1"/>
    <col min="15619" max="15872" width="9.140625" style="63"/>
    <col min="15873" max="15873" width="21.85546875" style="63" customWidth="1"/>
    <col min="15874" max="15874" width="13.7109375" style="63" customWidth="1"/>
    <col min="15875" max="16128" width="9.140625" style="63"/>
    <col min="16129" max="16129" width="21.85546875" style="63" customWidth="1"/>
    <col min="16130" max="16130" width="13.7109375" style="63" customWidth="1"/>
    <col min="16131" max="16384" width="9.140625" style="63"/>
  </cols>
  <sheetData>
    <row r="1" spans="1:7">
      <c r="A1" s="1046" t="s">
        <v>1208</v>
      </c>
      <c r="B1" s="1047"/>
    </row>
    <row r="2" spans="1:7">
      <c r="A2" s="1047"/>
      <c r="B2" s="1047"/>
    </row>
    <row r="3" spans="1:7">
      <c r="A3" s="1048"/>
      <c r="B3" s="1049" t="s">
        <v>1209</v>
      </c>
      <c r="F3" s="1050"/>
      <c r="G3" s="1051"/>
    </row>
    <row r="4" spans="1:7">
      <c r="A4" s="1052" t="s">
        <v>1210</v>
      </c>
      <c r="B4" s="1053">
        <v>45890</v>
      </c>
      <c r="F4" s="1050"/>
      <c r="G4" s="1051"/>
    </row>
    <row r="5" spans="1:7">
      <c r="A5" s="1052" t="s">
        <v>1211</v>
      </c>
      <c r="B5" s="1053">
        <v>26490</v>
      </c>
      <c r="F5" s="1054"/>
      <c r="G5" s="1051"/>
    </row>
    <row r="6" spans="1:7">
      <c r="A6" s="1055" t="s">
        <v>1212</v>
      </c>
      <c r="B6" s="1053">
        <v>25890</v>
      </c>
      <c r="F6" s="1056"/>
      <c r="G6" s="1051"/>
    </row>
    <row r="7" spans="1:7">
      <c r="A7" s="1057" t="s">
        <v>1213</v>
      </c>
      <c r="B7" s="1053">
        <v>21230</v>
      </c>
      <c r="F7" s="1054"/>
      <c r="G7" s="1051"/>
    </row>
    <row r="8" spans="1:7">
      <c r="A8" s="1055" t="s">
        <v>147</v>
      </c>
      <c r="B8" s="1053">
        <v>11650</v>
      </c>
      <c r="F8" s="1056"/>
      <c r="G8" s="1051"/>
    </row>
    <row r="9" spans="1:7">
      <c r="A9" s="1057" t="s">
        <v>179</v>
      </c>
      <c r="B9" s="1053">
        <v>14260</v>
      </c>
      <c r="F9" s="1056"/>
      <c r="G9" s="1051"/>
    </row>
    <row r="10" spans="1:7">
      <c r="A10" s="1057"/>
      <c r="B10" s="1053"/>
      <c r="F10" s="1054"/>
      <c r="G10" s="1051"/>
    </row>
    <row r="11" spans="1:7">
      <c r="A11" s="1058" t="s">
        <v>6</v>
      </c>
      <c r="B11" s="1059">
        <v>19650</v>
      </c>
      <c r="F11" s="954"/>
      <c r="G11" s="954"/>
    </row>
    <row r="13" spans="1:7" ht="75.75" customHeight="1">
      <c r="A13" s="1261" t="s">
        <v>1214</v>
      </c>
      <c r="B13" s="1261"/>
      <c r="C13" s="1261"/>
      <c r="D13" s="1261"/>
      <c r="E13" s="1261"/>
    </row>
    <row r="15" spans="1:7" ht="48" customHeight="1">
      <c r="A15" s="1261" t="s">
        <v>1215</v>
      </c>
      <c r="B15" s="1223"/>
      <c r="C15" s="1223"/>
      <c r="D15" s="1223"/>
      <c r="E15" s="1223"/>
    </row>
    <row r="17" spans="1:1">
      <c r="A17" s="60" t="s">
        <v>1216</v>
      </c>
    </row>
  </sheetData>
  <mergeCells count="2">
    <mergeCell ref="A13:E13"/>
    <mergeCell ref="A15:E15"/>
  </mergeCells>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26398-3F30-4F2D-B1F6-B6DEBBA672E5}">
  <sheetPr>
    <tabColor rgb="FFC00000"/>
  </sheetPr>
  <dimension ref="A1:U72"/>
  <sheetViews>
    <sheetView workbookViewId="0">
      <selection activeCell="M15" sqref="M15"/>
    </sheetView>
  </sheetViews>
  <sheetFormatPr defaultColWidth="9" defaultRowHeight="12.75"/>
  <cols>
    <col min="1" max="1" width="12.140625" style="1060" customWidth="1"/>
    <col min="2" max="2" width="11.28515625" style="1060" customWidth="1"/>
    <col min="3" max="3" width="10.85546875" style="1060" customWidth="1"/>
    <col min="4" max="4" width="9" style="1060"/>
    <col min="5" max="5" width="11.5703125" style="1060" customWidth="1"/>
    <col min="6" max="6" width="9" style="1060"/>
    <col min="7" max="8" width="12.7109375" style="1060" customWidth="1"/>
    <col min="9" max="9" width="9.7109375" style="1060" customWidth="1"/>
    <col min="10" max="10" width="22.5703125" style="1060" customWidth="1"/>
    <col min="11" max="11" width="10.85546875" style="1060" customWidth="1"/>
    <col min="12" max="12" width="9.7109375" style="1060" bestFit="1" customWidth="1"/>
    <col min="13" max="13" width="2.7109375" style="1060" customWidth="1"/>
    <col min="14" max="14" width="10.140625" style="1060" customWidth="1"/>
    <col min="15" max="15" width="8.85546875" style="1060" customWidth="1"/>
    <col min="16" max="16" width="2.28515625" style="1060" customWidth="1"/>
    <col min="17" max="17" width="11.5703125" style="1060" customWidth="1"/>
    <col min="18" max="18" width="8" style="1060" customWidth="1"/>
    <col min="19" max="19" width="1.5703125" style="1060" customWidth="1"/>
    <col min="20" max="20" width="12" style="1060" customWidth="1"/>
    <col min="21" max="21" width="8" style="1060" customWidth="1"/>
    <col min="22" max="256" width="9" style="1060"/>
    <col min="257" max="257" width="12.140625" style="1060" customWidth="1"/>
    <col min="258" max="258" width="11.28515625" style="1060" customWidth="1"/>
    <col min="259" max="259" width="10.85546875" style="1060" customWidth="1"/>
    <col min="260" max="260" width="9" style="1060"/>
    <col min="261" max="261" width="11.5703125" style="1060" customWidth="1"/>
    <col min="262" max="262" width="9" style="1060"/>
    <col min="263" max="264" width="12.7109375" style="1060" customWidth="1"/>
    <col min="265" max="265" width="9.7109375" style="1060" customWidth="1"/>
    <col min="266" max="266" width="22.5703125" style="1060" customWidth="1"/>
    <col min="267" max="267" width="10.85546875" style="1060" customWidth="1"/>
    <col min="268" max="268" width="9.7109375" style="1060" bestFit="1" customWidth="1"/>
    <col min="269" max="269" width="2.7109375" style="1060" customWidth="1"/>
    <col min="270" max="270" width="10.140625" style="1060" customWidth="1"/>
    <col min="271" max="271" width="8.85546875" style="1060" customWidth="1"/>
    <col min="272" max="272" width="2.28515625" style="1060" customWidth="1"/>
    <col min="273" max="273" width="11.5703125" style="1060" customWidth="1"/>
    <col min="274" max="274" width="8" style="1060" customWidth="1"/>
    <col min="275" max="275" width="1.5703125" style="1060" customWidth="1"/>
    <col min="276" max="276" width="12" style="1060" customWidth="1"/>
    <col min="277" max="277" width="8" style="1060" customWidth="1"/>
    <col min="278" max="512" width="9" style="1060"/>
    <col min="513" max="513" width="12.140625" style="1060" customWidth="1"/>
    <col min="514" max="514" width="11.28515625" style="1060" customWidth="1"/>
    <col min="515" max="515" width="10.85546875" style="1060" customWidth="1"/>
    <col min="516" max="516" width="9" style="1060"/>
    <col min="517" max="517" width="11.5703125" style="1060" customWidth="1"/>
    <col min="518" max="518" width="9" style="1060"/>
    <col min="519" max="520" width="12.7109375" style="1060" customWidth="1"/>
    <col min="521" max="521" width="9.7109375" style="1060" customWidth="1"/>
    <col min="522" max="522" width="22.5703125" style="1060" customWidth="1"/>
    <col min="523" max="523" width="10.85546875" style="1060" customWidth="1"/>
    <col min="524" max="524" width="9.7109375" style="1060" bestFit="1" customWidth="1"/>
    <col min="525" max="525" width="2.7109375" style="1060" customWidth="1"/>
    <col min="526" max="526" width="10.140625" style="1060" customWidth="1"/>
    <col min="527" max="527" width="8.85546875" style="1060" customWidth="1"/>
    <col min="528" max="528" width="2.28515625" style="1060" customWidth="1"/>
    <col min="529" max="529" width="11.5703125" style="1060" customWidth="1"/>
    <col min="530" max="530" width="8" style="1060" customWidth="1"/>
    <col min="531" max="531" width="1.5703125" style="1060" customWidth="1"/>
    <col min="532" max="532" width="12" style="1060" customWidth="1"/>
    <col min="533" max="533" width="8" style="1060" customWidth="1"/>
    <col min="534" max="768" width="9" style="1060"/>
    <col min="769" max="769" width="12.140625" style="1060" customWidth="1"/>
    <col min="770" max="770" width="11.28515625" style="1060" customWidth="1"/>
    <col min="771" max="771" width="10.85546875" style="1060" customWidth="1"/>
    <col min="772" max="772" width="9" style="1060"/>
    <col min="773" max="773" width="11.5703125" style="1060" customWidth="1"/>
    <col min="774" max="774" width="9" style="1060"/>
    <col min="775" max="776" width="12.7109375" style="1060" customWidth="1"/>
    <col min="777" max="777" width="9.7109375" style="1060" customWidth="1"/>
    <col min="778" max="778" width="22.5703125" style="1060" customWidth="1"/>
    <col min="779" max="779" width="10.85546875" style="1060" customWidth="1"/>
    <col min="780" max="780" width="9.7109375" style="1060" bestFit="1" customWidth="1"/>
    <col min="781" max="781" width="2.7109375" style="1060" customWidth="1"/>
    <col min="782" max="782" width="10.140625" style="1060" customWidth="1"/>
    <col min="783" max="783" width="8.85546875" style="1060" customWidth="1"/>
    <col min="784" max="784" width="2.28515625" style="1060" customWidth="1"/>
    <col min="785" max="785" width="11.5703125" style="1060" customWidth="1"/>
    <col min="786" max="786" width="8" style="1060" customWidth="1"/>
    <col min="787" max="787" width="1.5703125" style="1060" customWidth="1"/>
    <col min="788" max="788" width="12" style="1060" customWidth="1"/>
    <col min="789" max="789" width="8" style="1060" customWidth="1"/>
    <col min="790" max="1024" width="9" style="1060"/>
    <col min="1025" max="1025" width="12.140625" style="1060" customWidth="1"/>
    <col min="1026" max="1026" width="11.28515625" style="1060" customWidth="1"/>
    <col min="1027" max="1027" width="10.85546875" style="1060" customWidth="1"/>
    <col min="1028" max="1028" width="9" style="1060"/>
    <col min="1029" max="1029" width="11.5703125" style="1060" customWidth="1"/>
    <col min="1030" max="1030" width="9" style="1060"/>
    <col min="1031" max="1032" width="12.7109375" style="1060" customWidth="1"/>
    <col min="1033" max="1033" width="9.7109375" style="1060" customWidth="1"/>
    <col min="1034" max="1034" width="22.5703125" style="1060" customWidth="1"/>
    <col min="1035" max="1035" width="10.85546875" style="1060" customWidth="1"/>
    <col min="1036" max="1036" width="9.7109375" style="1060" bestFit="1" customWidth="1"/>
    <col min="1037" max="1037" width="2.7109375" style="1060" customWidth="1"/>
    <col min="1038" max="1038" width="10.140625" style="1060" customWidth="1"/>
    <col min="1039" max="1039" width="8.85546875" style="1060" customWidth="1"/>
    <col min="1040" max="1040" width="2.28515625" style="1060" customWidth="1"/>
    <col min="1041" max="1041" width="11.5703125" style="1060" customWidth="1"/>
    <col min="1042" max="1042" width="8" style="1060" customWidth="1"/>
    <col min="1043" max="1043" width="1.5703125" style="1060" customWidth="1"/>
    <col min="1044" max="1044" width="12" style="1060" customWidth="1"/>
    <col min="1045" max="1045" width="8" style="1060" customWidth="1"/>
    <col min="1046" max="1280" width="9" style="1060"/>
    <col min="1281" max="1281" width="12.140625" style="1060" customWidth="1"/>
    <col min="1282" max="1282" width="11.28515625" style="1060" customWidth="1"/>
    <col min="1283" max="1283" width="10.85546875" style="1060" customWidth="1"/>
    <col min="1284" max="1284" width="9" style="1060"/>
    <col min="1285" max="1285" width="11.5703125" style="1060" customWidth="1"/>
    <col min="1286" max="1286" width="9" style="1060"/>
    <col min="1287" max="1288" width="12.7109375" style="1060" customWidth="1"/>
    <col min="1289" max="1289" width="9.7109375" style="1060" customWidth="1"/>
    <col min="1290" max="1290" width="22.5703125" style="1060" customWidth="1"/>
    <col min="1291" max="1291" width="10.85546875" style="1060" customWidth="1"/>
    <col min="1292" max="1292" width="9.7109375" style="1060" bestFit="1" customWidth="1"/>
    <col min="1293" max="1293" width="2.7109375" style="1060" customWidth="1"/>
    <col min="1294" max="1294" width="10.140625" style="1060" customWidth="1"/>
    <col min="1295" max="1295" width="8.85546875" style="1060" customWidth="1"/>
    <col min="1296" max="1296" width="2.28515625" style="1060" customWidth="1"/>
    <col min="1297" max="1297" width="11.5703125" style="1060" customWidth="1"/>
    <col min="1298" max="1298" width="8" style="1060" customWidth="1"/>
    <col min="1299" max="1299" width="1.5703125" style="1060" customWidth="1"/>
    <col min="1300" max="1300" width="12" style="1060" customWidth="1"/>
    <col min="1301" max="1301" width="8" style="1060" customWidth="1"/>
    <col min="1302" max="1536" width="9" style="1060"/>
    <col min="1537" max="1537" width="12.140625" style="1060" customWidth="1"/>
    <col min="1538" max="1538" width="11.28515625" style="1060" customWidth="1"/>
    <col min="1539" max="1539" width="10.85546875" style="1060" customWidth="1"/>
    <col min="1540" max="1540" width="9" style="1060"/>
    <col min="1541" max="1541" width="11.5703125" style="1060" customWidth="1"/>
    <col min="1542" max="1542" width="9" style="1060"/>
    <col min="1543" max="1544" width="12.7109375" style="1060" customWidth="1"/>
    <col min="1545" max="1545" width="9.7109375" style="1060" customWidth="1"/>
    <col min="1546" max="1546" width="22.5703125" style="1060" customWidth="1"/>
    <col min="1547" max="1547" width="10.85546875" style="1060" customWidth="1"/>
    <col min="1548" max="1548" width="9.7109375" style="1060" bestFit="1" customWidth="1"/>
    <col min="1549" max="1549" width="2.7109375" style="1060" customWidth="1"/>
    <col min="1550" max="1550" width="10.140625" style="1060" customWidth="1"/>
    <col min="1551" max="1551" width="8.85546875" style="1060" customWidth="1"/>
    <col min="1552" max="1552" width="2.28515625" style="1060" customWidth="1"/>
    <col min="1553" max="1553" width="11.5703125" style="1060" customWidth="1"/>
    <col min="1554" max="1554" width="8" style="1060" customWidth="1"/>
    <col min="1555" max="1555" width="1.5703125" style="1060" customWidth="1"/>
    <col min="1556" max="1556" width="12" style="1060" customWidth="1"/>
    <col min="1557" max="1557" width="8" style="1060" customWidth="1"/>
    <col min="1558" max="1792" width="9" style="1060"/>
    <col min="1793" max="1793" width="12.140625" style="1060" customWidth="1"/>
    <col min="1794" max="1794" width="11.28515625" style="1060" customWidth="1"/>
    <col min="1795" max="1795" width="10.85546875" style="1060" customWidth="1"/>
    <col min="1796" max="1796" width="9" style="1060"/>
    <col min="1797" max="1797" width="11.5703125" style="1060" customWidth="1"/>
    <col min="1798" max="1798" width="9" style="1060"/>
    <col min="1799" max="1800" width="12.7109375" style="1060" customWidth="1"/>
    <col min="1801" max="1801" width="9.7109375" style="1060" customWidth="1"/>
    <col min="1802" max="1802" width="22.5703125" style="1060" customWidth="1"/>
    <col min="1803" max="1803" width="10.85546875" style="1060" customWidth="1"/>
    <col min="1804" max="1804" width="9.7109375" style="1060" bestFit="1" customWidth="1"/>
    <col min="1805" max="1805" width="2.7109375" style="1060" customWidth="1"/>
    <col min="1806" max="1806" width="10.140625" style="1060" customWidth="1"/>
    <col min="1807" max="1807" width="8.85546875" style="1060" customWidth="1"/>
    <col min="1808" max="1808" width="2.28515625" style="1060" customWidth="1"/>
    <col min="1809" max="1809" width="11.5703125" style="1060" customWidth="1"/>
    <col min="1810" max="1810" width="8" style="1060" customWidth="1"/>
    <col min="1811" max="1811" width="1.5703125" style="1060" customWidth="1"/>
    <col min="1812" max="1812" width="12" style="1060" customWidth="1"/>
    <col min="1813" max="1813" width="8" style="1060" customWidth="1"/>
    <col min="1814" max="2048" width="9" style="1060"/>
    <col min="2049" max="2049" width="12.140625" style="1060" customWidth="1"/>
    <col min="2050" max="2050" width="11.28515625" style="1060" customWidth="1"/>
    <col min="2051" max="2051" width="10.85546875" style="1060" customWidth="1"/>
    <col min="2052" max="2052" width="9" style="1060"/>
    <col min="2053" max="2053" width="11.5703125" style="1060" customWidth="1"/>
    <col min="2054" max="2054" width="9" style="1060"/>
    <col min="2055" max="2056" width="12.7109375" style="1060" customWidth="1"/>
    <col min="2057" max="2057" width="9.7109375" style="1060" customWidth="1"/>
    <col min="2058" max="2058" width="22.5703125" style="1060" customWidth="1"/>
    <col min="2059" max="2059" width="10.85546875" style="1060" customWidth="1"/>
    <col min="2060" max="2060" width="9.7109375" style="1060" bestFit="1" customWidth="1"/>
    <col min="2061" max="2061" width="2.7109375" style="1060" customWidth="1"/>
    <col min="2062" max="2062" width="10.140625" style="1060" customWidth="1"/>
    <col min="2063" max="2063" width="8.85546875" style="1060" customWidth="1"/>
    <col min="2064" max="2064" width="2.28515625" style="1060" customWidth="1"/>
    <col min="2065" max="2065" width="11.5703125" style="1060" customWidth="1"/>
    <col min="2066" max="2066" width="8" style="1060" customWidth="1"/>
    <col min="2067" max="2067" width="1.5703125" style="1060" customWidth="1"/>
    <col min="2068" max="2068" width="12" style="1060" customWidth="1"/>
    <col min="2069" max="2069" width="8" style="1060" customWidth="1"/>
    <col min="2070" max="2304" width="9" style="1060"/>
    <col min="2305" max="2305" width="12.140625" style="1060" customWidth="1"/>
    <col min="2306" max="2306" width="11.28515625" style="1060" customWidth="1"/>
    <col min="2307" max="2307" width="10.85546875" style="1060" customWidth="1"/>
    <col min="2308" max="2308" width="9" style="1060"/>
    <col min="2309" max="2309" width="11.5703125" style="1060" customWidth="1"/>
    <col min="2310" max="2310" width="9" style="1060"/>
    <col min="2311" max="2312" width="12.7109375" style="1060" customWidth="1"/>
    <col min="2313" max="2313" width="9.7109375" style="1060" customWidth="1"/>
    <col min="2314" max="2314" width="22.5703125" style="1060" customWidth="1"/>
    <col min="2315" max="2315" width="10.85546875" style="1060" customWidth="1"/>
    <col min="2316" max="2316" width="9.7109375" style="1060" bestFit="1" customWidth="1"/>
    <col min="2317" max="2317" width="2.7109375" style="1060" customWidth="1"/>
    <col min="2318" max="2318" width="10.140625" style="1060" customWidth="1"/>
    <col min="2319" max="2319" width="8.85546875" style="1060" customWidth="1"/>
    <col min="2320" max="2320" width="2.28515625" style="1060" customWidth="1"/>
    <col min="2321" max="2321" width="11.5703125" style="1060" customWidth="1"/>
    <col min="2322" max="2322" width="8" style="1060" customWidth="1"/>
    <col min="2323" max="2323" width="1.5703125" style="1060" customWidth="1"/>
    <col min="2324" max="2324" width="12" style="1060" customWidth="1"/>
    <col min="2325" max="2325" width="8" style="1060" customWidth="1"/>
    <col min="2326" max="2560" width="9" style="1060"/>
    <col min="2561" max="2561" width="12.140625" style="1060" customWidth="1"/>
    <col min="2562" max="2562" width="11.28515625" style="1060" customWidth="1"/>
    <col min="2563" max="2563" width="10.85546875" style="1060" customWidth="1"/>
    <col min="2564" max="2564" width="9" style="1060"/>
    <col min="2565" max="2565" width="11.5703125" style="1060" customWidth="1"/>
    <col min="2566" max="2566" width="9" style="1060"/>
    <col min="2567" max="2568" width="12.7109375" style="1060" customWidth="1"/>
    <col min="2569" max="2569" width="9.7109375" style="1060" customWidth="1"/>
    <col min="2570" max="2570" width="22.5703125" style="1060" customWidth="1"/>
    <col min="2571" max="2571" width="10.85546875" style="1060" customWidth="1"/>
    <col min="2572" max="2572" width="9.7109375" style="1060" bestFit="1" customWidth="1"/>
    <col min="2573" max="2573" width="2.7109375" style="1060" customWidth="1"/>
    <col min="2574" max="2574" width="10.140625" style="1060" customWidth="1"/>
    <col min="2575" max="2575" width="8.85546875" style="1060" customWidth="1"/>
    <col min="2576" max="2576" width="2.28515625" style="1060" customWidth="1"/>
    <col min="2577" max="2577" width="11.5703125" style="1060" customWidth="1"/>
    <col min="2578" max="2578" width="8" style="1060" customWidth="1"/>
    <col min="2579" max="2579" width="1.5703125" style="1060" customWidth="1"/>
    <col min="2580" max="2580" width="12" style="1060" customWidth="1"/>
    <col min="2581" max="2581" width="8" style="1060" customWidth="1"/>
    <col min="2582" max="2816" width="9" style="1060"/>
    <col min="2817" max="2817" width="12.140625" style="1060" customWidth="1"/>
    <col min="2818" max="2818" width="11.28515625" style="1060" customWidth="1"/>
    <col min="2819" max="2819" width="10.85546875" style="1060" customWidth="1"/>
    <col min="2820" max="2820" width="9" style="1060"/>
    <col min="2821" max="2821" width="11.5703125" style="1060" customWidth="1"/>
    <col min="2822" max="2822" width="9" style="1060"/>
    <col min="2823" max="2824" width="12.7109375" style="1060" customWidth="1"/>
    <col min="2825" max="2825" width="9.7109375" style="1060" customWidth="1"/>
    <col min="2826" max="2826" width="22.5703125" style="1060" customWidth="1"/>
    <col min="2827" max="2827" width="10.85546875" style="1060" customWidth="1"/>
    <col min="2828" max="2828" width="9.7109375" style="1060" bestFit="1" customWidth="1"/>
    <col min="2829" max="2829" width="2.7109375" style="1060" customWidth="1"/>
    <col min="2830" max="2830" width="10.140625" style="1060" customWidth="1"/>
    <col min="2831" max="2831" width="8.85546875" style="1060" customWidth="1"/>
    <col min="2832" max="2832" width="2.28515625" style="1060" customWidth="1"/>
    <col min="2833" max="2833" width="11.5703125" style="1060" customWidth="1"/>
    <col min="2834" max="2834" width="8" style="1060" customWidth="1"/>
    <col min="2835" max="2835" width="1.5703125" style="1060" customWidth="1"/>
    <col min="2836" max="2836" width="12" style="1060" customWidth="1"/>
    <col min="2837" max="2837" width="8" style="1060" customWidth="1"/>
    <col min="2838" max="3072" width="9" style="1060"/>
    <col min="3073" max="3073" width="12.140625" style="1060" customWidth="1"/>
    <col min="3074" max="3074" width="11.28515625" style="1060" customWidth="1"/>
    <col min="3075" max="3075" width="10.85546875" style="1060" customWidth="1"/>
    <col min="3076" max="3076" width="9" style="1060"/>
    <col min="3077" max="3077" width="11.5703125" style="1060" customWidth="1"/>
    <col min="3078" max="3078" width="9" style="1060"/>
    <col min="3079" max="3080" width="12.7109375" style="1060" customWidth="1"/>
    <col min="3081" max="3081" width="9.7109375" style="1060" customWidth="1"/>
    <col min="3082" max="3082" width="22.5703125" style="1060" customWidth="1"/>
    <col min="3083" max="3083" width="10.85546875" style="1060" customWidth="1"/>
    <col min="3084" max="3084" width="9.7109375" style="1060" bestFit="1" customWidth="1"/>
    <col min="3085" max="3085" width="2.7109375" style="1060" customWidth="1"/>
    <col min="3086" max="3086" width="10.140625" style="1060" customWidth="1"/>
    <col min="3087" max="3087" width="8.85546875" style="1060" customWidth="1"/>
    <col min="3088" max="3088" width="2.28515625" style="1060" customWidth="1"/>
    <col min="3089" max="3089" width="11.5703125" style="1060" customWidth="1"/>
    <col min="3090" max="3090" width="8" style="1060" customWidth="1"/>
    <col min="3091" max="3091" width="1.5703125" style="1060" customWidth="1"/>
    <col min="3092" max="3092" width="12" style="1060" customWidth="1"/>
    <col min="3093" max="3093" width="8" style="1060" customWidth="1"/>
    <col min="3094" max="3328" width="9" style="1060"/>
    <col min="3329" max="3329" width="12.140625" style="1060" customWidth="1"/>
    <col min="3330" max="3330" width="11.28515625" style="1060" customWidth="1"/>
    <col min="3331" max="3331" width="10.85546875" style="1060" customWidth="1"/>
    <col min="3332" max="3332" width="9" style="1060"/>
    <col min="3333" max="3333" width="11.5703125" style="1060" customWidth="1"/>
    <col min="3334" max="3334" width="9" style="1060"/>
    <col min="3335" max="3336" width="12.7109375" style="1060" customWidth="1"/>
    <col min="3337" max="3337" width="9.7109375" style="1060" customWidth="1"/>
    <col min="3338" max="3338" width="22.5703125" style="1060" customWidth="1"/>
    <col min="3339" max="3339" width="10.85546875" style="1060" customWidth="1"/>
    <col min="3340" max="3340" width="9.7109375" style="1060" bestFit="1" customWidth="1"/>
    <col min="3341" max="3341" width="2.7109375" style="1060" customWidth="1"/>
    <col min="3342" max="3342" width="10.140625" style="1060" customWidth="1"/>
    <col min="3343" max="3343" width="8.85546875" style="1060" customWidth="1"/>
    <col min="3344" max="3344" width="2.28515625" style="1060" customWidth="1"/>
    <col min="3345" max="3345" width="11.5703125" style="1060" customWidth="1"/>
    <col min="3346" max="3346" width="8" style="1060" customWidth="1"/>
    <col min="3347" max="3347" width="1.5703125" style="1060" customWidth="1"/>
    <col min="3348" max="3348" width="12" style="1060" customWidth="1"/>
    <col min="3349" max="3349" width="8" style="1060" customWidth="1"/>
    <col min="3350" max="3584" width="9" style="1060"/>
    <col min="3585" max="3585" width="12.140625" style="1060" customWidth="1"/>
    <col min="3586" max="3586" width="11.28515625" style="1060" customWidth="1"/>
    <col min="3587" max="3587" width="10.85546875" style="1060" customWidth="1"/>
    <col min="3588" max="3588" width="9" style="1060"/>
    <col min="3589" max="3589" width="11.5703125" style="1060" customWidth="1"/>
    <col min="3590" max="3590" width="9" style="1060"/>
    <col min="3591" max="3592" width="12.7109375" style="1060" customWidth="1"/>
    <col min="3593" max="3593" width="9.7109375" style="1060" customWidth="1"/>
    <col min="3594" max="3594" width="22.5703125" style="1060" customWidth="1"/>
    <col min="3595" max="3595" width="10.85546875" style="1060" customWidth="1"/>
    <col min="3596" max="3596" width="9.7109375" style="1060" bestFit="1" customWidth="1"/>
    <col min="3597" max="3597" width="2.7109375" style="1060" customWidth="1"/>
    <col min="3598" max="3598" width="10.140625" style="1060" customWidth="1"/>
    <col min="3599" max="3599" width="8.85546875" style="1060" customWidth="1"/>
    <col min="3600" max="3600" width="2.28515625" style="1060" customWidth="1"/>
    <col min="3601" max="3601" width="11.5703125" style="1060" customWidth="1"/>
    <col min="3602" max="3602" width="8" style="1060" customWidth="1"/>
    <col min="3603" max="3603" width="1.5703125" style="1060" customWidth="1"/>
    <col min="3604" max="3604" width="12" style="1060" customWidth="1"/>
    <col min="3605" max="3605" width="8" style="1060" customWidth="1"/>
    <col min="3606" max="3840" width="9" style="1060"/>
    <col min="3841" max="3841" width="12.140625" style="1060" customWidth="1"/>
    <col min="3842" max="3842" width="11.28515625" style="1060" customWidth="1"/>
    <col min="3843" max="3843" width="10.85546875" style="1060" customWidth="1"/>
    <col min="3844" max="3844" width="9" style="1060"/>
    <col min="3845" max="3845" width="11.5703125" style="1060" customWidth="1"/>
    <col min="3846" max="3846" width="9" style="1060"/>
    <col min="3847" max="3848" width="12.7109375" style="1060" customWidth="1"/>
    <col min="3849" max="3849" width="9.7109375" style="1060" customWidth="1"/>
    <col min="3850" max="3850" width="22.5703125" style="1060" customWidth="1"/>
    <col min="3851" max="3851" width="10.85546875" style="1060" customWidth="1"/>
    <col min="3852" max="3852" width="9.7109375" style="1060" bestFit="1" customWidth="1"/>
    <col min="3853" max="3853" width="2.7109375" style="1060" customWidth="1"/>
    <col min="3854" max="3854" width="10.140625" style="1060" customWidth="1"/>
    <col min="3855" max="3855" width="8.85546875" style="1060" customWidth="1"/>
    <col min="3856" max="3856" width="2.28515625" style="1060" customWidth="1"/>
    <col min="3857" max="3857" width="11.5703125" style="1060" customWidth="1"/>
    <col min="3858" max="3858" width="8" style="1060" customWidth="1"/>
    <col min="3859" max="3859" width="1.5703125" style="1060" customWidth="1"/>
    <col min="3860" max="3860" width="12" style="1060" customWidth="1"/>
    <col min="3861" max="3861" width="8" style="1060" customWidth="1"/>
    <col min="3862" max="4096" width="9" style="1060"/>
    <col min="4097" max="4097" width="12.140625" style="1060" customWidth="1"/>
    <col min="4098" max="4098" width="11.28515625" style="1060" customWidth="1"/>
    <col min="4099" max="4099" width="10.85546875" style="1060" customWidth="1"/>
    <col min="4100" max="4100" width="9" style="1060"/>
    <col min="4101" max="4101" width="11.5703125" style="1060" customWidth="1"/>
    <col min="4102" max="4102" width="9" style="1060"/>
    <col min="4103" max="4104" width="12.7109375" style="1060" customWidth="1"/>
    <col min="4105" max="4105" width="9.7109375" style="1060" customWidth="1"/>
    <col min="4106" max="4106" width="22.5703125" style="1060" customWidth="1"/>
    <col min="4107" max="4107" width="10.85546875" style="1060" customWidth="1"/>
    <col min="4108" max="4108" width="9.7109375" style="1060" bestFit="1" customWidth="1"/>
    <col min="4109" max="4109" width="2.7109375" style="1060" customWidth="1"/>
    <col min="4110" max="4110" width="10.140625" style="1060" customWidth="1"/>
    <col min="4111" max="4111" width="8.85546875" style="1060" customWidth="1"/>
    <col min="4112" max="4112" width="2.28515625" style="1060" customWidth="1"/>
    <col min="4113" max="4113" width="11.5703125" style="1060" customWidth="1"/>
    <col min="4114" max="4114" width="8" style="1060" customWidth="1"/>
    <col min="4115" max="4115" width="1.5703125" style="1060" customWidth="1"/>
    <col min="4116" max="4116" width="12" style="1060" customWidth="1"/>
    <col min="4117" max="4117" width="8" style="1060" customWidth="1"/>
    <col min="4118" max="4352" width="9" style="1060"/>
    <col min="4353" max="4353" width="12.140625" style="1060" customWidth="1"/>
    <col min="4354" max="4354" width="11.28515625" style="1060" customWidth="1"/>
    <col min="4355" max="4355" width="10.85546875" style="1060" customWidth="1"/>
    <col min="4356" max="4356" width="9" style="1060"/>
    <col min="4357" max="4357" width="11.5703125" style="1060" customWidth="1"/>
    <col min="4358" max="4358" width="9" style="1060"/>
    <col min="4359" max="4360" width="12.7109375" style="1060" customWidth="1"/>
    <col min="4361" max="4361" width="9.7109375" style="1060" customWidth="1"/>
    <col min="4362" max="4362" width="22.5703125" style="1060" customWidth="1"/>
    <col min="4363" max="4363" width="10.85546875" style="1060" customWidth="1"/>
    <col min="4364" max="4364" width="9.7109375" style="1060" bestFit="1" customWidth="1"/>
    <col min="4365" max="4365" width="2.7109375" style="1060" customWidth="1"/>
    <col min="4366" max="4366" width="10.140625" style="1060" customWidth="1"/>
    <col min="4367" max="4367" width="8.85546875" style="1060" customWidth="1"/>
    <col min="4368" max="4368" width="2.28515625" style="1060" customWidth="1"/>
    <col min="4369" max="4369" width="11.5703125" style="1060" customWidth="1"/>
    <col min="4370" max="4370" width="8" style="1060" customWidth="1"/>
    <col min="4371" max="4371" width="1.5703125" style="1060" customWidth="1"/>
    <col min="4372" max="4372" width="12" style="1060" customWidth="1"/>
    <col min="4373" max="4373" width="8" style="1060" customWidth="1"/>
    <col min="4374" max="4608" width="9" style="1060"/>
    <col min="4609" max="4609" width="12.140625" style="1060" customWidth="1"/>
    <col min="4610" max="4610" width="11.28515625" style="1060" customWidth="1"/>
    <col min="4611" max="4611" width="10.85546875" style="1060" customWidth="1"/>
    <col min="4612" max="4612" width="9" style="1060"/>
    <col min="4613" max="4613" width="11.5703125" style="1060" customWidth="1"/>
    <col min="4614" max="4614" width="9" style="1060"/>
    <col min="4615" max="4616" width="12.7109375" style="1060" customWidth="1"/>
    <col min="4617" max="4617" width="9.7109375" style="1060" customWidth="1"/>
    <col min="4618" max="4618" width="22.5703125" style="1060" customWidth="1"/>
    <col min="4619" max="4619" width="10.85546875" style="1060" customWidth="1"/>
    <col min="4620" max="4620" width="9.7109375" style="1060" bestFit="1" customWidth="1"/>
    <col min="4621" max="4621" width="2.7109375" style="1060" customWidth="1"/>
    <col min="4622" max="4622" width="10.140625" style="1060" customWidth="1"/>
    <col min="4623" max="4623" width="8.85546875" style="1060" customWidth="1"/>
    <col min="4624" max="4624" width="2.28515625" style="1060" customWidth="1"/>
    <col min="4625" max="4625" width="11.5703125" style="1060" customWidth="1"/>
    <col min="4626" max="4626" width="8" style="1060" customWidth="1"/>
    <col min="4627" max="4627" width="1.5703125" style="1060" customWidth="1"/>
    <col min="4628" max="4628" width="12" style="1060" customWidth="1"/>
    <col min="4629" max="4629" width="8" style="1060" customWidth="1"/>
    <col min="4630" max="4864" width="9" style="1060"/>
    <col min="4865" max="4865" width="12.140625" style="1060" customWidth="1"/>
    <col min="4866" max="4866" width="11.28515625" style="1060" customWidth="1"/>
    <col min="4867" max="4867" width="10.85546875" style="1060" customWidth="1"/>
    <col min="4868" max="4868" width="9" style="1060"/>
    <col min="4869" max="4869" width="11.5703125" style="1060" customWidth="1"/>
    <col min="4870" max="4870" width="9" style="1060"/>
    <col min="4871" max="4872" width="12.7109375" style="1060" customWidth="1"/>
    <col min="4873" max="4873" width="9.7109375" style="1060" customWidth="1"/>
    <col min="4874" max="4874" width="22.5703125" style="1060" customWidth="1"/>
    <col min="4875" max="4875" width="10.85546875" style="1060" customWidth="1"/>
    <col min="4876" max="4876" width="9.7109375" style="1060" bestFit="1" customWidth="1"/>
    <col min="4877" max="4877" width="2.7109375" style="1060" customWidth="1"/>
    <col min="4878" max="4878" width="10.140625" style="1060" customWidth="1"/>
    <col min="4879" max="4879" width="8.85546875" style="1060" customWidth="1"/>
    <col min="4880" max="4880" width="2.28515625" style="1060" customWidth="1"/>
    <col min="4881" max="4881" width="11.5703125" style="1060" customWidth="1"/>
    <col min="4882" max="4882" width="8" style="1060" customWidth="1"/>
    <col min="4883" max="4883" width="1.5703125" style="1060" customWidth="1"/>
    <col min="4884" max="4884" width="12" style="1060" customWidth="1"/>
    <col min="4885" max="4885" width="8" style="1060" customWidth="1"/>
    <col min="4886" max="5120" width="9" style="1060"/>
    <col min="5121" max="5121" width="12.140625" style="1060" customWidth="1"/>
    <col min="5122" max="5122" width="11.28515625" style="1060" customWidth="1"/>
    <col min="5123" max="5123" width="10.85546875" style="1060" customWidth="1"/>
    <col min="5124" max="5124" width="9" style="1060"/>
    <col min="5125" max="5125" width="11.5703125" style="1060" customWidth="1"/>
    <col min="5126" max="5126" width="9" style="1060"/>
    <col min="5127" max="5128" width="12.7109375" style="1060" customWidth="1"/>
    <col min="5129" max="5129" width="9.7109375" style="1060" customWidth="1"/>
    <col min="5130" max="5130" width="22.5703125" style="1060" customWidth="1"/>
    <col min="5131" max="5131" width="10.85546875" style="1060" customWidth="1"/>
    <col min="5132" max="5132" width="9.7109375" style="1060" bestFit="1" customWidth="1"/>
    <col min="5133" max="5133" width="2.7109375" style="1060" customWidth="1"/>
    <col min="5134" max="5134" width="10.140625" style="1060" customWidth="1"/>
    <col min="5135" max="5135" width="8.85546875" style="1060" customWidth="1"/>
    <col min="5136" max="5136" width="2.28515625" style="1060" customWidth="1"/>
    <col min="5137" max="5137" width="11.5703125" style="1060" customWidth="1"/>
    <col min="5138" max="5138" width="8" style="1060" customWidth="1"/>
    <col min="5139" max="5139" width="1.5703125" style="1060" customWidth="1"/>
    <col min="5140" max="5140" width="12" style="1060" customWidth="1"/>
    <col min="5141" max="5141" width="8" style="1060" customWidth="1"/>
    <col min="5142" max="5376" width="9" style="1060"/>
    <col min="5377" max="5377" width="12.140625" style="1060" customWidth="1"/>
    <col min="5378" max="5378" width="11.28515625" style="1060" customWidth="1"/>
    <col min="5379" max="5379" width="10.85546875" style="1060" customWidth="1"/>
    <col min="5380" max="5380" width="9" style="1060"/>
    <col min="5381" max="5381" width="11.5703125" style="1060" customWidth="1"/>
    <col min="5382" max="5382" width="9" style="1060"/>
    <col min="5383" max="5384" width="12.7109375" style="1060" customWidth="1"/>
    <col min="5385" max="5385" width="9.7109375" style="1060" customWidth="1"/>
    <col min="5386" max="5386" width="22.5703125" style="1060" customWidth="1"/>
    <col min="5387" max="5387" width="10.85546875" style="1060" customWidth="1"/>
    <col min="5388" max="5388" width="9.7109375" style="1060" bestFit="1" customWidth="1"/>
    <col min="5389" max="5389" width="2.7109375" style="1060" customWidth="1"/>
    <col min="5390" max="5390" width="10.140625" style="1060" customWidth="1"/>
    <col min="5391" max="5391" width="8.85546875" style="1060" customWidth="1"/>
    <col min="5392" max="5392" width="2.28515625" style="1060" customWidth="1"/>
    <col min="5393" max="5393" width="11.5703125" style="1060" customWidth="1"/>
    <col min="5394" max="5394" width="8" style="1060" customWidth="1"/>
    <col min="5395" max="5395" width="1.5703125" style="1060" customWidth="1"/>
    <col min="5396" max="5396" width="12" style="1060" customWidth="1"/>
    <col min="5397" max="5397" width="8" style="1060" customWidth="1"/>
    <col min="5398" max="5632" width="9" style="1060"/>
    <col min="5633" max="5633" width="12.140625" style="1060" customWidth="1"/>
    <col min="5634" max="5634" width="11.28515625" style="1060" customWidth="1"/>
    <col min="5635" max="5635" width="10.85546875" style="1060" customWidth="1"/>
    <col min="5636" max="5636" width="9" style="1060"/>
    <col min="5637" max="5637" width="11.5703125" style="1060" customWidth="1"/>
    <col min="5638" max="5638" width="9" style="1060"/>
    <col min="5639" max="5640" width="12.7109375" style="1060" customWidth="1"/>
    <col min="5641" max="5641" width="9.7109375" style="1060" customWidth="1"/>
    <col min="5642" max="5642" width="22.5703125" style="1060" customWidth="1"/>
    <col min="5643" max="5643" width="10.85546875" style="1060" customWidth="1"/>
    <col min="5644" max="5644" width="9.7109375" style="1060" bestFit="1" customWidth="1"/>
    <col min="5645" max="5645" width="2.7109375" style="1060" customWidth="1"/>
    <col min="5646" max="5646" width="10.140625" style="1060" customWidth="1"/>
    <col min="5647" max="5647" width="8.85546875" style="1060" customWidth="1"/>
    <col min="5648" max="5648" width="2.28515625" style="1060" customWidth="1"/>
    <col min="5649" max="5649" width="11.5703125" style="1060" customWidth="1"/>
    <col min="5650" max="5650" width="8" style="1060" customWidth="1"/>
    <col min="5651" max="5651" width="1.5703125" style="1060" customWidth="1"/>
    <col min="5652" max="5652" width="12" style="1060" customWidth="1"/>
    <col min="5653" max="5653" width="8" style="1060" customWidth="1"/>
    <col min="5654" max="5888" width="9" style="1060"/>
    <col min="5889" max="5889" width="12.140625" style="1060" customWidth="1"/>
    <col min="5890" max="5890" width="11.28515625" style="1060" customWidth="1"/>
    <col min="5891" max="5891" width="10.85546875" style="1060" customWidth="1"/>
    <col min="5892" max="5892" width="9" style="1060"/>
    <col min="5893" max="5893" width="11.5703125" style="1060" customWidth="1"/>
    <col min="5894" max="5894" width="9" style="1060"/>
    <col min="5895" max="5896" width="12.7109375" style="1060" customWidth="1"/>
    <col min="5897" max="5897" width="9.7109375" style="1060" customWidth="1"/>
    <col min="5898" max="5898" width="22.5703125" style="1060" customWidth="1"/>
    <col min="5899" max="5899" width="10.85546875" style="1060" customWidth="1"/>
    <col min="5900" max="5900" width="9.7109375" style="1060" bestFit="1" customWidth="1"/>
    <col min="5901" max="5901" width="2.7109375" style="1060" customWidth="1"/>
    <col min="5902" max="5902" width="10.140625" style="1060" customWidth="1"/>
    <col min="5903" max="5903" width="8.85546875" style="1060" customWidth="1"/>
    <col min="5904" max="5904" width="2.28515625" style="1060" customWidth="1"/>
    <col min="5905" max="5905" width="11.5703125" style="1060" customWidth="1"/>
    <col min="5906" max="5906" width="8" style="1060" customWidth="1"/>
    <col min="5907" max="5907" width="1.5703125" style="1060" customWidth="1"/>
    <col min="5908" max="5908" width="12" style="1060" customWidth="1"/>
    <col min="5909" max="5909" width="8" style="1060" customWidth="1"/>
    <col min="5910" max="6144" width="9" style="1060"/>
    <col min="6145" max="6145" width="12.140625" style="1060" customWidth="1"/>
    <col min="6146" max="6146" width="11.28515625" style="1060" customWidth="1"/>
    <col min="6147" max="6147" width="10.85546875" style="1060" customWidth="1"/>
    <col min="6148" max="6148" width="9" style="1060"/>
    <col min="6149" max="6149" width="11.5703125" style="1060" customWidth="1"/>
    <col min="6150" max="6150" width="9" style="1060"/>
    <col min="6151" max="6152" width="12.7109375" style="1060" customWidth="1"/>
    <col min="6153" max="6153" width="9.7109375" style="1060" customWidth="1"/>
    <col min="6154" max="6154" width="22.5703125" style="1060" customWidth="1"/>
    <col min="6155" max="6155" width="10.85546875" style="1060" customWidth="1"/>
    <col min="6156" max="6156" width="9.7109375" style="1060" bestFit="1" customWidth="1"/>
    <col min="6157" max="6157" width="2.7109375" style="1060" customWidth="1"/>
    <col min="6158" max="6158" width="10.140625" style="1060" customWidth="1"/>
    <col min="6159" max="6159" width="8.85546875" style="1060" customWidth="1"/>
    <col min="6160" max="6160" width="2.28515625" style="1060" customWidth="1"/>
    <col min="6161" max="6161" width="11.5703125" style="1060" customWidth="1"/>
    <col min="6162" max="6162" width="8" style="1060" customWidth="1"/>
    <col min="6163" max="6163" width="1.5703125" style="1060" customWidth="1"/>
    <col min="6164" max="6164" width="12" style="1060" customWidth="1"/>
    <col min="6165" max="6165" width="8" style="1060" customWidth="1"/>
    <col min="6166" max="6400" width="9" style="1060"/>
    <col min="6401" max="6401" width="12.140625" style="1060" customWidth="1"/>
    <col min="6402" max="6402" width="11.28515625" style="1060" customWidth="1"/>
    <col min="6403" max="6403" width="10.85546875" style="1060" customWidth="1"/>
    <col min="6404" max="6404" width="9" style="1060"/>
    <col min="6405" max="6405" width="11.5703125" style="1060" customWidth="1"/>
    <col min="6406" max="6406" width="9" style="1060"/>
    <col min="6407" max="6408" width="12.7109375" style="1060" customWidth="1"/>
    <col min="6409" max="6409" width="9.7109375" style="1060" customWidth="1"/>
    <col min="6410" max="6410" width="22.5703125" style="1060" customWidth="1"/>
    <col min="6411" max="6411" width="10.85546875" style="1060" customWidth="1"/>
    <col min="6412" max="6412" width="9.7109375" style="1060" bestFit="1" customWidth="1"/>
    <col min="6413" max="6413" width="2.7109375" style="1060" customWidth="1"/>
    <col min="6414" max="6414" width="10.140625" style="1060" customWidth="1"/>
    <col min="6415" max="6415" width="8.85546875" style="1060" customWidth="1"/>
    <col min="6416" max="6416" width="2.28515625" style="1060" customWidth="1"/>
    <col min="6417" max="6417" width="11.5703125" style="1060" customWidth="1"/>
    <col min="6418" max="6418" width="8" style="1060" customWidth="1"/>
    <col min="6419" max="6419" width="1.5703125" style="1060" customWidth="1"/>
    <col min="6420" max="6420" width="12" style="1060" customWidth="1"/>
    <col min="6421" max="6421" width="8" style="1060" customWidth="1"/>
    <col min="6422" max="6656" width="9" style="1060"/>
    <col min="6657" max="6657" width="12.140625" style="1060" customWidth="1"/>
    <col min="6658" max="6658" width="11.28515625" style="1060" customWidth="1"/>
    <col min="6659" max="6659" width="10.85546875" style="1060" customWidth="1"/>
    <col min="6660" max="6660" width="9" style="1060"/>
    <col min="6661" max="6661" width="11.5703125" style="1060" customWidth="1"/>
    <col min="6662" max="6662" width="9" style="1060"/>
    <col min="6663" max="6664" width="12.7109375" style="1060" customWidth="1"/>
    <col min="6665" max="6665" width="9.7109375" style="1060" customWidth="1"/>
    <col min="6666" max="6666" width="22.5703125" style="1060" customWidth="1"/>
    <col min="6667" max="6667" width="10.85546875" style="1060" customWidth="1"/>
    <col min="6668" max="6668" width="9.7109375" style="1060" bestFit="1" customWidth="1"/>
    <col min="6669" max="6669" width="2.7109375" style="1060" customWidth="1"/>
    <col min="6670" max="6670" width="10.140625" style="1060" customWidth="1"/>
    <col min="6671" max="6671" width="8.85546875" style="1060" customWidth="1"/>
    <col min="6672" max="6672" width="2.28515625" style="1060" customWidth="1"/>
    <col min="6673" max="6673" width="11.5703125" style="1060" customWidth="1"/>
    <col min="6674" max="6674" width="8" style="1060" customWidth="1"/>
    <col min="6675" max="6675" width="1.5703125" style="1060" customWidth="1"/>
    <col min="6676" max="6676" width="12" style="1060" customWidth="1"/>
    <col min="6677" max="6677" width="8" style="1060" customWidth="1"/>
    <col min="6678" max="6912" width="9" style="1060"/>
    <col min="6913" max="6913" width="12.140625" style="1060" customWidth="1"/>
    <col min="6914" max="6914" width="11.28515625" style="1060" customWidth="1"/>
    <col min="6915" max="6915" width="10.85546875" style="1060" customWidth="1"/>
    <col min="6916" max="6916" width="9" style="1060"/>
    <col min="6917" max="6917" width="11.5703125" style="1060" customWidth="1"/>
    <col min="6918" max="6918" width="9" style="1060"/>
    <col min="6919" max="6920" width="12.7109375" style="1060" customWidth="1"/>
    <col min="6921" max="6921" width="9.7109375" style="1060" customWidth="1"/>
    <col min="6922" max="6922" width="22.5703125" style="1060" customWidth="1"/>
    <col min="6923" max="6923" width="10.85546875" style="1060" customWidth="1"/>
    <col min="6924" max="6924" width="9.7109375" style="1060" bestFit="1" customWidth="1"/>
    <col min="6925" max="6925" width="2.7109375" style="1060" customWidth="1"/>
    <col min="6926" max="6926" width="10.140625" style="1060" customWidth="1"/>
    <col min="6927" max="6927" width="8.85546875" style="1060" customWidth="1"/>
    <col min="6928" max="6928" width="2.28515625" style="1060" customWidth="1"/>
    <col min="6929" max="6929" width="11.5703125" style="1060" customWidth="1"/>
    <col min="6930" max="6930" width="8" style="1060" customWidth="1"/>
    <col min="6931" max="6931" width="1.5703125" style="1060" customWidth="1"/>
    <col min="6932" max="6932" width="12" style="1060" customWidth="1"/>
    <col min="6933" max="6933" width="8" style="1060" customWidth="1"/>
    <col min="6934" max="7168" width="9" style="1060"/>
    <col min="7169" max="7169" width="12.140625" style="1060" customWidth="1"/>
    <col min="7170" max="7170" width="11.28515625" style="1060" customWidth="1"/>
    <col min="7171" max="7171" width="10.85546875" style="1060" customWidth="1"/>
    <col min="7172" max="7172" width="9" style="1060"/>
    <col min="7173" max="7173" width="11.5703125" style="1060" customWidth="1"/>
    <col min="7174" max="7174" width="9" style="1060"/>
    <col min="7175" max="7176" width="12.7109375" style="1060" customWidth="1"/>
    <col min="7177" max="7177" width="9.7109375" style="1060" customWidth="1"/>
    <col min="7178" max="7178" width="22.5703125" style="1060" customWidth="1"/>
    <col min="7179" max="7179" width="10.85546875" style="1060" customWidth="1"/>
    <col min="7180" max="7180" width="9.7109375" style="1060" bestFit="1" customWidth="1"/>
    <col min="7181" max="7181" width="2.7109375" style="1060" customWidth="1"/>
    <col min="7182" max="7182" width="10.140625" style="1060" customWidth="1"/>
    <col min="7183" max="7183" width="8.85546875" style="1060" customWidth="1"/>
    <col min="7184" max="7184" width="2.28515625" style="1060" customWidth="1"/>
    <col min="7185" max="7185" width="11.5703125" style="1060" customWidth="1"/>
    <col min="7186" max="7186" width="8" style="1060" customWidth="1"/>
    <col min="7187" max="7187" width="1.5703125" style="1060" customWidth="1"/>
    <col min="7188" max="7188" width="12" style="1060" customWidth="1"/>
    <col min="7189" max="7189" width="8" style="1060" customWidth="1"/>
    <col min="7190" max="7424" width="9" style="1060"/>
    <col min="7425" max="7425" width="12.140625" style="1060" customWidth="1"/>
    <col min="7426" max="7426" width="11.28515625" style="1060" customWidth="1"/>
    <col min="7427" max="7427" width="10.85546875" style="1060" customWidth="1"/>
    <col min="7428" max="7428" width="9" style="1060"/>
    <col min="7429" max="7429" width="11.5703125" style="1060" customWidth="1"/>
    <col min="7430" max="7430" width="9" style="1060"/>
    <col min="7431" max="7432" width="12.7109375" style="1060" customWidth="1"/>
    <col min="7433" max="7433" width="9.7109375" style="1060" customWidth="1"/>
    <col min="7434" max="7434" width="22.5703125" style="1060" customWidth="1"/>
    <col min="7435" max="7435" width="10.85546875" style="1060" customWidth="1"/>
    <col min="7436" max="7436" width="9.7109375" style="1060" bestFit="1" customWidth="1"/>
    <col min="7437" max="7437" width="2.7109375" style="1060" customWidth="1"/>
    <col min="7438" max="7438" width="10.140625" style="1060" customWidth="1"/>
    <col min="7439" max="7439" width="8.85546875" style="1060" customWidth="1"/>
    <col min="7440" max="7440" width="2.28515625" style="1060" customWidth="1"/>
    <col min="7441" max="7441" width="11.5703125" style="1060" customWidth="1"/>
    <col min="7442" max="7442" width="8" style="1060" customWidth="1"/>
    <col min="7443" max="7443" width="1.5703125" style="1060" customWidth="1"/>
    <col min="7444" max="7444" width="12" style="1060" customWidth="1"/>
    <col min="7445" max="7445" width="8" style="1060" customWidth="1"/>
    <col min="7446" max="7680" width="9" style="1060"/>
    <col min="7681" max="7681" width="12.140625" style="1060" customWidth="1"/>
    <col min="7682" max="7682" width="11.28515625" style="1060" customWidth="1"/>
    <col min="7683" max="7683" width="10.85546875" style="1060" customWidth="1"/>
    <col min="7684" max="7684" width="9" style="1060"/>
    <col min="7685" max="7685" width="11.5703125" style="1060" customWidth="1"/>
    <col min="7686" max="7686" width="9" style="1060"/>
    <col min="7687" max="7688" width="12.7109375" style="1060" customWidth="1"/>
    <col min="7689" max="7689" width="9.7109375" style="1060" customWidth="1"/>
    <col min="7690" max="7690" width="22.5703125" style="1060" customWidth="1"/>
    <col min="7691" max="7691" width="10.85546875" style="1060" customWidth="1"/>
    <col min="7692" max="7692" width="9.7109375" style="1060" bestFit="1" customWidth="1"/>
    <col min="7693" max="7693" width="2.7109375" style="1060" customWidth="1"/>
    <col min="7694" max="7694" width="10.140625" style="1060" customWidth="1"/>
    <col min="7695" max="7695" width="8.85546875" style="1060" customWidth="1"/>
    <col min="7696" max="7696" width="2.28515625" style="1060" customWidth="1"/>
    <col min="7697" max="7697" width="11.5703125" style="1060" customWidth="1"/>
    <col min="7698" max="7698" width="8" style="1060" customWidth="1"/>
    <col min="7699" max="7699" width="1.5703125" style="1060" customWidth="1"/>
    <col min="7700" max="7700" width="12" style="1060" customWidth="1"/>
    <col min="7701" max="7701" width="8" style="1060" customWidth="1"/>
    <col min="7702" max="7936" width="9" style="1060"/>
    <col min="7937" max="7937" width="12.140625" style="1060" customWidth="1"/>
    <col min="7938" max="7938" width="11.28515625" style="1060" customWidth="1"/>
    <col min="7939" max="7939" width="10.85546875" style="1060" customWidth="1"/>
    <col min="7940" max="7940" width="9" style="1060"/>
    <col min="7941" max="7941" width="11.5703125" style="1060" customWidth="1"/>
    <col min="7942" max="7942" width="9" style="1060"/>
    <col min="7943" max="7944" width="12.7109375" style="1060" customWidth="1"/>
    <col min="7945" max="7945" width="9.7109375" style="1060" customWidth="1"/>
    <col min="7946" max="7946" width="22.5703125" style="1060" customWidth="1"/>
    <col min="7947" max="7947" width="10.85546875" style="1060" customWidth="1"/>
    <col min="7948" max="7948" width="9.7109375" style="1060" bestFit="1" customWidth="1"/>
    <col min="7949" max="7949" width="2.7109375" style="1060" customWidth="1"/>
    <col min="7950" max="7950" width="10.140625" style="1060" customWidth="1"/>
    <col min="7951" max="7951" width="8.85546875" style="1060" customWidth="1"/>
    <col min="7952" max="7952" width="2.28515625" style="1060" customWidth="1"/>
    <col min="7953" max="7953" width="11.5703125" style="1060" customWidth="1"/>
    <col min="7954" max="7954" width="8" style="1060" customWidth="1"/>
    <col min="7955" max="7955" width="1.5703125" style="1060" customWidth="1"/>
    <col min="7956" max="7956" width="12" style="1060" customWidth="1"/>
    <col min="7957" max="7957" width="8" style="1060" customWidth="1"/>
    <col min="7958" max="8192" width="9" style="1060"/>
    <col min="8193" max="8193" width="12.140625" style="1060" customWidth="1"/>
    <col min="8194" max="8194" width="11.28515625" style="1060" customWidth="1"/>
    <col min="8195" max="8195" width="10.85546875" style="1060" customWidth="1"/>
    <col min="8196" max="8196" width="9" style="1060"/>
    <col min="8197" max="8197" width="11.5703125" style="1060" customWidth="1"/>
    <col min="8198" max="8198" width="9" style="1060"/>
    <col min="8199" max="8200" width="12.7109375" style="1060" customWidth="1"/>
    <col min="8201" max="8201" width="9.7109375" style="1060" customWidth="1"/>
    <col min="8202" max="8202" width="22.5703125" style="1060" customWidth="1"/>
    <col min="8203" max="8203" width="10.85546875" style="1060" customWidth="1"/>
    <col min="8204" max="8204" width="9.7109375" style="1060" bestFit="1" customWidth="1"/>
    <col min="8205" max="8205" width="2.7109375" style="1060" customWidth="1"/>
    <col min="8206" max="8206" width="10.140625" style="1060" customWidth="1"/>
    <col min="8207" max="8207" width="8.85546875" style="1060" customWidth="1"/>
    <col min="8208" max="8208" width="2.28515625" style="1060" customWidth="1"/>
    <col min="8209" max="8209" width="11.5703125" style="1060" customWidth="1"/>
    <col min="8210" max="8210" width="8" style="1060" customWidth="1"/>
    <col min="8211" max="8211" width="1.5703125" style="1060" customWidth="1"/>
    <col min="8212" max="8212" width="12" style="1060" customWidth="1"/>
    <col min="8213" max="8213" width="8" style="1060" customWidth="1"/>
    <col min="8214" max="8448" width="9" style="1060"/>
    <col min="8449" max="8449" width="12.140625" style="1060" customWidth="1"/>
    <col min="8450" max="8450" width="11.28515625" style="1060" customWidth="1"/>
    <col min="8451" max="8451" width="10.85546875" style="1060" customWidth="1"/>
    <col min="8452" max="8452" width="9" style="1060"/>
    <col min="8453" max="8453" width="11.5703125" style="1060" customWidth="1"/>
    <col min="8454" max="8454" width="9" style="1060"/>
    <col min="8455" max="8456" width="12.7109375" style="1060" customWidth="1"/>
    <col min="8457" max="8457" width="9.7109375" style="1060" customWidth="1"/>
    <col min="8458" max="8458" width="22.5703125" style="1060" customWidth="1"/>
    <col min="8459" max="8459" width="10.85546875" style="1060" customWidth="1"/>
    <col min="8460" max="8460" width="9.7109375" style="1060" bestFit="1" customWidth="1"/>
    <col min="8461" max="8461" width="2.7109375" style="1060" customWidth="1"/>
    <col min="8462" max="8462" width="10.140625" style="1060" customWidth="1"/>
    <col min="8463" max="8463" width="8.85546875" style="1060" customWidth="1"/>
    <col min="8464" max="8464" width="2.28515625" style="1060" customWidth="1"/>
    <col min="8465" max="8465" width="11.5703125" style="1060" customWidth="1"/>
    <col min="8466" max="8466" width="8" style="1060" customWidth="1"/>
    <col min="8467" max="8467" width="1.5703125" style="1060" customWidth="1"/>
    <col min="8468" max="8468" width="12" style="1060" customWidth="1"/>
    <col min="8469" max="8469" width="8" style="1060" customWidth="1"/>
    <col min="8470" max="8704" width="9" style="1060"/>
    <col min="8705" max="8705" width="12.140625" style="1060" customWidth="1"/>
    <col min="8706" max="8706" width="11.28515625" style="1060" customWidth="1"/>
    <col min="8707" max="8707" width="10.85546875" style="1060" customWidth="1"/>
    <col min="8708" max="8708" width="9" style="1060"/>
    <col min="8709" max="8709" width="11.5703125" style="1060" customWidth="1"/>
    <col min="8710" max="8710" width="9" style="1060"/>
    <col min="8711" max="8712" width="12.7109375" style="1060" customWidth="1"/>
    <col min="8713" max="8713" width="9.7109375" style="1060" customWidth="1"/>
    <col min="8714" max="8714" width="22.5703125" style="1060" customWidth="1"/>
    <col min="8715" max="8715" width="10.85546875" style="1060" customWidth="1"/>
    <col min="8716" max="8716" width="9.7109375" style="1060" bestFit="1" customWidth="1"/>
    <col min="8717" max="8717" width="2.7109375" style="1060" customWidth="1"/>
    <col min="8718" max="8718" width="10.140625" style="1060" customWidth="1"/>
    <col min="8719" max="8719" width="8.85546875" style="1060" customWidth="1"/>
    <col min="8720" max="8720" width="2.28515625" style="1060" customWidth="1"/>
    <col min="8721" max="8721" width="11.5703125" style="1060" customWidth="1"/>
    <col min="8722" max="8722" width="8" style="1060" customWidth="1"/>
    <col min="8723" max="8723" width="1.5703125" style="1060" customWidth="1"/>
    <col min="8724" max="8724" width="12" style="1060" customWidth="1"/>
    <col min="8725" max="8725" width="8" style="1060" customWidth="1"/>
    <col min="8726" max="8960" width="9" style="1060"/>
    <col min="8961" max="8961" width="12.140625" style="1060" customWidth="1"/>
    <col min="8962" max="8962" width="11.28515625" style="1060" customWidth="1"/>
    <col min="8963" max="8963" width="10.85546875" style="1060" customWidth="1"/>
    <col min="8964" max="8964" width="9" style="1060"/>
    <col min="8965" max="8965" width="11.5703125" style="1060" customWidth="1"/>
    <col min="8966" max="8966" width="9" style="1060"/>
    <col min="8967" max="8968" width="12.7109375" style="1060" customWidth="1"/>
    <col min="8969" max="8969" width="9.7109375" style="1060" customWidth="1"/>
    <col min="8970" max="8970" width="22.5703125" style="1060" customWidth="1"/>
    <col min="8971" max="8971" width="10.85546875" style="1060" customWidth="1"/>
    <col min="8972" max="8972" width="9.7109375" style="1060" bestFit="1" customWidth="1"/>
    <col min="8973" max="8973" width="2.7109375" style="1060" customWidth="1"/>
    <col min="8974" max="8974" width="10.140625" style="1060" customWidth="1"/>
    <col min="8975" max="8975" width="8.85546875" style="1060" customWidth="1"/>
    <col min="8976" max="8976" width="2.28515625" style="1060" customWidth="1"/>
    <col min="8977" max="8977" width="11.5703125" style="1060" customWidth="1"/>
    <col min="8978" max="8978" width="8" style="1060" customWidth="1"/>
    <col min="8979" max="8979" width="1.5703125" style="1060" customWidth="1"/>
    <col min="8980" max="8980" width="12" style="1060" customWidth="1"/>
    <col min="8981" max="8981" width="8" style="1060" customWidth="1"/>
    <col min="8982" max="9216" width="9" style="1060"/>
    <col min="9217" max="9217" width="12.140625" style="1060" customWidth="1"/>
    <col min="9218" max="9218" width="11.28515625" style="1060" customWidth="1"/>
    <col min="9219" max="9219" width="10.85546875" style="1060" customWidth="1"/>
    <col min="9220" max="9220" width="9" style="1060"/>
    <col min="9221" max="9221" width="11.5703125" style="1060" customWidth="1"/>
    <col min="9222" max="9222" width="9" style="1060"/>
    <col min="9223" max="9224" width="12.7109375" style="1060" customWidth="1"/>
    <col min="9225" max="9225" width="9.7109375" style="1060" customWidth="1"/>
    <col min="9226" max="9226" width="22.5703125" style="1060" customWidth="1"/>
    <col min="9227" max="9227" width="10.85546875" style="1060" customWidth="1"/>
    <col min="9228" max="9228" width="9.7109375" style="1060" bestFit="1" customWidth="1"/>
    <col min="9229" max="9229" width="2.7109375" style="1060" customWidth="1"/>
    <col min="9230" max="9230" width="10.140625" style="1060" customWidth="1"/>
    <col min="9231" max="9231" width="8.85546875" style="1060" customWidth="1"/>
    <col min="9232" max="9232" width="2.28515625" style="1060" customWidth="1"/>
    <col min="9233" max="9233" width="11.5703125" style="1060" customWidth="1"/>
    <col min="9234" max="9234" width="8" style="1060" customWidth="1"/>
    <col min="9235" max="9235" width="1.5703125" style="1060" customWidth="1"/>
    <col min="9236" max="9236" width="12" style="1060" customWidth="1"/>
    <col min="9237" max="9237" width="8" style="1060" customWidth="1"/>
    <col min="9238" max="9472" width="9" style="1060"/>
    <col min="9473" max="9473" width="12.140625" style="1060" customWidth="1"/>
    <col min="9474" max="9474" width="11.28515625" style="1060" customWidth="1"/>
    <col min="9475" max="9475" width="10.85546875" style="1060" customWidth="1"/>
    <col min="9476" max="9476" width="9" style="1060"/>
    <col min="9477" max="9477" width="11.5703125" style="1060" customWidth="1"/>
    <col min="9478" max="9478" width="9" style="1060"/>
    <col min="9479" max="9480" width="12.7109375" style="1060" customWidth="1"/>
    <col min="9481" max="9481" width="9.7109375" style="1060" customWidth="1"/>
    <col min="9482" max="9482" width="22.5703125" style="1060" customWidth="1"/>
    <col min="9483" max="9483" width="10.85546875" style="1060" customWidth="1"/>
    <col min="9484" max="9484" width="9.7109375" style="1060" bestFit="1" customWidth="1"/>
    <col min="9485" max="9485" width="2.7109375" style="1060" customWidth="1"/>
    <col min="9486" max="9486" width="10.140625" style="1060" customWidth="1"/>
    <col min="9487" max="9487" width="8.85546875" style="1060" customWidth="1"/>
    <col min="9488" max="9488" width="2.28515625" style="1060" customWidth="1"/>
    <col min="9489" max="9489" width="11.5703125" style="1060" customWidth="1"/>
    <col min="9490" max="9490" width="8" style="1060" customWidth="1"/>
    <col min="9491" max="9491" width="1.5703125" style="1060" customWidth="1"/>
    <col min="9492" max="9492" width="12" style="1060" customWidth="1"/>
    <col min="9493" max="9493" width="8" style="1060" customWidth="1"/>
    <col min="9494" max="9728" width="9" style="1060"/>
    <col min="9729" max="9729" width="12.140625" style="1060" customWidth="1"/>
    <col min="9730" max="9730" width="11.28515625" style="1060" customWidth="1"/>
    <col min="9731" max="9731" width="10.85546875" style="1060" customWidth="1"/>
    <col min="9732" max="9732" width="9" style="1060"/>
    <col min="9733" max="9733" width="11.5703125" style="1060" customWidth="1"/>
    <col min="9734" max="9734" width="9" style="1060"/>
    <col min="9735" max="9736" width="12.7109375" style="1060" customWidth="1"/>
    <col min="9737" max="9737" width="9.7109375" style="1060" customWidth="1"/>
    <col min="9738" max="9738" width="22.5703125" style="1060" customWidth="1"/>
    <col min="9739" max="9739" width="10.85546875" style="1060" customWidth="1"/>
    <col min="9740" max="9740" width="9.7109375" style="1060" bestFit="1" customWidth="1"/>
    <col min="9741" max="9741" width="2.7109375" style="1060" customWidth="1"/>
    <col min="9742" max="9742" width="10.140625" style="1060" customWidth="1"/>
    <col min="9743" max="9743" width="8.85546875" style="1060" customWidth="1"/>
    <col min="9744" max="9744" width="2.28515625" style="1060" customWidth="1"/>
    <col min="9745" max="9745" width="11.5703125" style="1060" customWidth="1"/>
    <col min="9746" max="9746" width="8" style="1060" customWidth="1"/>
    <col min="9747" max="9747" width="1.5703125" style="1060" customWidth="1"/>
    <col min="9748" max="9748" width="12" style="1060" customWidth="1"/>
    <col min="9749" max="9749" width="8" style="1060" customWidth="1"/>
    <col min="9750" max="9984" width="9" style="1060"/>
    <col min="9985" max="9985" width="12.140625" style="1060" customWidth="1"/>
    <col min="9986" max="9986" width="11.28515625" style="1060" customWidth="1"/>
    <col min="9987" max="9987" width="10.85546875" style="1060" customWidth="1"/>
    <col min="9988" max="9988" width="9" style="1060"/>
    <col min="9989" max="9989" width="11.5703125" style="1060" customWidth="1"/>
    <col min="9990" max="9990" width="9" style="1060"/>
    <col min="9991" max="9992" width="12.7109375" style="1060" customWidth="1"/>
    <col min="9993" max="9993" width="9.7109375" style="1060" customWidth="1"/>
    <col min="9994" max="9994" width="22.5703125" style="1060" customWidth="1"/>
    <col min="9995" max="9995" width="10.85546875" style="1060" customWidth="1"/>
    <col min="9996" max="9996" width="9.7109375" style="1060" bestFit="1" customWidth="1"/>
    <col min="9997" max="9997" width="2.7109375" style="1060" customWidth="1"/>
    <col min="9998" max="9998" width="10.140625" style="1060" customWidth="1"/>
    <col min="9999" max="9999" width="8.85546875" style="1060" customWidth="1"/>
    <col min="10000" max="10000" width="2.28515625" style="1060" customWidth="1"/>
    <col min="10001" max="10001" width="11.5703125" style="1060" customWidth="1"/>
    <col min="10002" max="10002" width="8" style="1060" customWidth="1"/>
    <col min="10003" max="10003" width="1.5703125" style="1060" customWidth="1"/>
    <col min="10004" max="10004" width="12" style="1060" customWidth="1"/>
    <col min="10005" max="10005" width="8" style="1060" customWidth="1"/>
    <col min="10006" max="10240" width="9" style="1060"/>
    <col min="10241" max="10241" width="12.140625" style="1060" customWidth="1"/>
    <col min="10242" max="10242" width="11.28515625" style="1060" customWidth="1"/>
    <col min="10243" max="10243" width="10.85546875" style="1060" customWidth="1"/>
    <col min="10244" max="10244" width="9" style="1060"/>
    <col min="10245" max="10245" width="11.5703125" style="1060" customWidth="1"/>
    <col min="10246" max="10246" width="9" style="1060"/>
    <col min="10247" max="10248" width="12.7109375" style="1060" customWidth="1"/>
    <col min="10249" max="10249" width="9.7109375" style="1060" customWidth="1"/>
    <col min="10250" max="10250" width="22.5703125" style="1060" customWidth="1"/>
    <col min="10251" max="10251" width="10.85546875" style="1060" customWidth="1"/>
    <col min="10252" max="10252" width="9.7109375" style="1060" bestFit="1" customWidth="1"/>
    <col min="10253" max="10253" width="2.7109375" style="1060" customWidth="1"/>
    <col min="10254" max="10254" width="10.140625" style="1060" customWidth="1"/>
    <col min="10255" max="10255" width="8.85546875" style="1060" customWidth="1"/>
    <col min="10256" max="10256" width="2.28515625" style="1060" customWidth="1"/>
    <col min="10257" max="10257" width="11.5703125" style="1060" customWidth="1"/>
    <col min="10258" max="10258" width="8" style="1060" customWidth="1"/>
    <col min="10259" max="10259" width="1.5703125" style="1060" customWidth="1"/>
    <col min="10260" max="10260" width="12" style="1060" customWidth="1"/>
    <col min="10261" max="10261" width="8" style="1060" customWidth="1"/>
    <col min="10262" max="10496" width="9" style="1060"/>
    <col min="10497" max="10497" width="12.140625" style="1060" customWidth="1"/>
    <col min="10498" max="10498" width="11.28515625" style="1060" customWidth="1"/>
    <col min="10499" max="10499" width="10.85546875" style="1060" customWidth="1"/>
    <col min="10500" max="10500" width="9" style="1060"/>
    <col min="10501" max="10501" width="11.5703125" style="1060" customWidth="1"/>
    <col min="10502" max="10502" width="9" style="1060"/>
    <col min="10503" max="10504" width="12.7109375" style="1060" customWidth="1"/>
    <col min="10505" max="10505" width="9.7109375" style="1060" customWidth="1"/>
    <col min="10506" max="10506" width="22.5703125" style="1060" customWidth="1"/>
    <col min="10507" max="10507" width="10.85546875" style="1060" customWidth="1"/>
    <col min="10508" max="10508" width="9.7109375" style="1060" bestFit="1" customWidth="1"/>
    <col min="10509" max="10509" width="2.7109375" style="1060" customWidth="1"/>
    <col min="10510" max="10510" width="10.140625" style="1060" customWidth="1"/>
    <col min="10511" max="10511" width="8.85546875" style="1060" customWidth="1"/>
    <col min="10512" max="10512" width="2.28515625" style="1060" customWidth="1"/>
    <col min="10513" max="10513" width="11.5703125" style="1060" customWidth="1"/>
    <col min="10514" max="10514" width="8" style="1060" customWidth="1"/>
    <col min="10515" max="10515" width="1.5703125" style="1060" customWidth="1"/>
    <col min="10516" max="10516" width="12" style="1060" customWidth="1"/>
    <col min="10517" max="10517" width="8" style="1060" customWidth="1"/>
    <col min="10518" max="10752" width="9" style="1060"/>
    <col min="10753" max="10753" width="12.140625" style="1060" customWidth="1"/>
    <col min="10754" max="10754" width="11.28515625" style="1060" customWidth="1"/>
    <col min="10755" max="10755" width="10.85546875" style="1060" customWidth="1"/>
    <col min="10756" max="10756" width="9" style="1060"/>
    <col min="10757" max="10757" width="11.5703125" style="1060" customWidth="1"/>
    <col min="10758" max="10758" width="9" style="1060"/>
    <col min="10759" max="10760" width="12.7109375" style="1060" customWidth="1"/>
    <col min="10761" max="10761" width="9.7109375" style="1060" customWidth="1"/>
    <col min="10762" max="10762" width="22.5703125" style="1060" customWidth="1"/>
    <col min="10763" max="10763" width="10.85546875" style="1060" customWidth="1"/>
    <col min="10764" max="10764" width="9.7109375" style="1060" bestFit="1" customWidth="1"/>
    <col min="10765" max="10765" width="2.7109375" style="1060" customWidth="1"/>
    <col min="10766" max="10766" width="10.140625" style="1060" customWidth="1"/>
    <col min="10767" max="10767" width="8.85546875" style="1060" customWidth="1"/>
    <col min="10768" max="10768" width="2.28515625" style="1060" customWidth="1"/>
    <col min="10769" max="10769" width="11.5703125" style="1060" customWidth="1"/>
    <col min="10770" max="10770" width="8" style="1060" customWidth="1"/>
    <col min="10771" max="10771" width="1.5703125" style="1060" customWidth="1"/>
    <col min="10772" max="10772" width="12" style="1060" customWidth="1"/>
    <col min="10773" max="10773" width="8" style="1060" customWidth="1"/>
    <col min="10774" max="11008" width="9" style="1060"/>
    <col min="11009" max="11009" width="12.140625" style="1060" customWidth="1"/>
    <col min="11010" max="11010" width="11.28515625" style="1060" customWidth="1"/>
    <col min="11011" max="11011" width="10.85546875" style="1060" customWidth="1"/>
    <col min="11012" max="11012" width="9" style="1060"/>
    <col min="11013" max="11013" width="11.5703125" style="1060" customWidth="1"/>
    <col min="11014" max="11014" width="9" style="1060"/>
    <col min="11015" max="11016" width="12.7109375" style="1060" customWidth="1"/>
    <col min="11017" max="11017" width="9.7109375" style="1060" customWidth="1"/>
    <col min="11018" max="11018" width="22.5703125" style="1060" customWidth="1"/>
    <col min="11019" max="11019" width="10.85546875" style="1060" customWidth="1"/>
    <col min="11020" max="11020" width="9.7109375" style="1060" bestFit="1" customWidth="1"/>
    <col min="11021" max="11021" width="2.7109375" style="1060" customWidth="1"/>
    <col min="11022" max="11022" width="10.140625" style="1060" customWidth="1"/>
    <col min="11023" max="11023" width="8.85546875" style="1060" customWidth="1"/>
    <col min="11024" max="11024" width="2.28515625" style="1060" customWidth="1"/>
    <col min="11025" max="11025" width="11.5703125" style="1060" customWidth="1"/>
    <col min="11026" max="11026" width="8" style="1060" customWidth="1"/>
    <col min="11027" max="11027" width="1.5703125" style="1060" customWidth="1"/>
    <col min="11028" max="11028" width="12" style="1060" customWidth="1"/>
    <col min="11029" max="11029" width="8" style="1060" customWidth="1"/>
    <col min="11030" max="11264" width="9" style="1060"/>
    <col min="11265" max="11265" width="12.140625" style="1060" customWidth="1"/>
    <col min="11266" max="11266" width="11.28515625" style="1060" customWidth="1"/>
    <col min="11267" max="11267" width="10.85546875" style="1060" customWidth="1"/>
    <col min="11268" max="11268" width="9" style="1060"/>
    <col min="11269" max="11269" width="11.5703125" style="1060" customWidth="1"/>
    <col min="11270" max="11270" width="9" style="1060"/>
    <col min="11271" max="11272" width="12.7109375" style="1060" customWidth="1"/>
    <col min="11273" max="11273" width="9.7109375" style="1060" customWidth="1"/>
    <col min="11274" max="11274" width="22.5703125" style="1060" customWidth="1"/>
    <col min="11275" max="11275" width="10.85546875" style="1060" customWidth="1"/>
    <col min="11276" max="11276" width="9.7109375" style="1060" bestFit="1" customWidth="1"/>
    <col min="11277" max="11277" width="2.7109375" style="1060" customWidth="1"/>
    <col min="11278" max="11278" width="10.140625" style="1060" customWidth="1"/>
    <col min="11279" max="11279" width="8.85546875" style="1060" customWidth="1"/>
    <col min="11280" max="11280" width="2.28515625" style="1060" customWidth="1"/>
    <col min="11281" max="11281" width="11.5703125" style="1060" customWidth="1"/>
    <col min="11282" max="11282" width="8" style="1060" customWidth="1"/>
    <col min="11283" max="11283" width="1.5703125" style="1060" customWidth="1"/>
    <col min="11284" max="11284" width="12" style="1060" customWidth="1"/>
    <col min="11285" max="11285" width="8" style="1060" customWidth="1"/>
    <col min="11286" max="11520" width="9" style="1060"/>
    <col min="11521" max="11521" width="12.140625" style="1060" customWidth="1"/>
    <col min="11522" max="11522" width="11.28515625" style="1060" customWidth="1"/>
    <col min="11523" max="11523" width="10.85546875" style="1060" customWidth="1"/>
    <col min="11524" max="11524" width="9" style="1060"/>
    <col min="11525" max="11525" width="11.5703125" style="1060" customWidth="1"/>
    <col min="11526" max="11526" width="9" style="1060"/>
    <col min="11527" max="11528" width="12.7109375" style="1060" customWidth="1"/>
    <col min="11529" max="11529" width="9.7109375" style="1060" customWidth="1"/>
    <col min="11530" max="11530" width="22.5703125" style="1060" customWidth="1"/>
    <col min="11531" max="11531" width="10.85546875" style="1060" customWidth="1"/>
    <col min="11532" max="11532" width="9.7109375" style="1060" bestFit="1" customWidth="1"/>
    <col min="11533" max="11533" width="2.7109375" style="1060" customWidth="1"/>
    <col min="11534" max="11534" width="10.140625" style="1060" customWidth="1"/>
    <col min="11535" max="11535" width="8.85546875" style="1060" customWidth="1"/>
    <col min="11536" max="11536" width="2.28515625" style="1060" customWidth="1"/>
    <col min="11537" max="11537" width="11.5703125" style="1060" customWidth="1"/>
    <col min="11538" max="11538" width="8" style="1060" customWidth="1"/>
    <col min="11539" max="11539" width="1.5703125" style="1060" customWidth="1"/>
    <col min="11540" max="11540" width="12" style="1060" customWidth="1"/>
    <col min="11541" max="11541" width="8" style="1060" customWidth="1"/>
    <col min="11542" max="11776" width="9" style="1060"/>
    <col min="11777" max="11777" width="12.140625" style="1060" customWidth="1"/>
    <col min="11778" max="11778" width="11.28515625" style="1060" customWidth="1"/>
    <col min="11779" max="11779" width="10.85546875" style="1060" customWidth="1"/>
    <col min="11780" max="11780" width="9" style="1060"/>
    <col min="11781" max="11781" width="11.5703125" style="1060" customWidth="1"/>
    <col min="11782" max="11782" width="9" style="1060"/>
    <col min="11783" max="11784" width="12.7109375" style="1060" customWidth="1"/>
    <col min="11785" max="11785" width="9.7109375" style="1060" customWidth="1"/>
    <col min="11786" max="11786" width="22.5703125" style="1060" customWidth="1"/>
    <col min="11787" max="11787" width="10.85546875" style="1060" customWidth="1"/>
    <col min="11788" max="11788" width="9.7109375" style="1060" bestFit="1" customWidth="1"/>
    <col min="11789" max="11789" width="2.7109375" style="1060" customWidth="1"/>
    <col min="11790" max="11790" width="10.140625" style="1060" customWidth="1"/>
    <col min="11791" max="11791" width="8.85546875" style="1060" customWidth="1"/>
    <col min="11792" max="11792" width="2.28515625" style="1060" customWidth="1"/>
    <col min="11793" max="11793" width="11.5703125" style="1060" customWidth="1"/>
    <col min="11794" max="11794" width="8" style="1060" customWidth="1"/>
    <col min="11795" max="11795" width="1.5703125" style="1060" customWidth="1"/>
    <col min="11796" max="11796" width="12" style="1060" customWidth="1"/>
    <col min="11797" max="11797" width="8" style="1060" customWidth="1"/>
    <col min="11798" max="12032" width="9" style="1060"/>
    <col min="12033" max="12033" width="12.140625" style="1060" customWidth="1"/>
    <col min="12034" max="12034" width="11.28515625" style="1060" customWidth="1"/>
    <col min="12035" max="12035" width="10.85546875" style="1060" customWidth="1"/>
    <col min="12036" max="12036" width="9" style="1060"/>
    <col min="12037" max="12037" width="11.5703125" style="1060" customWidth="1"/>
    <col min="12038" max="12038" width="9" style="1060"/>
    <col min="12039" max="12040" width="12.7109375" style="1060" customWidth="1"/>
    <col min="12041" max="12041" width="9.7109375" style="1060" customWidth="1"/>
    <col min="12042" max="12042" width="22.5703125" style="1060" customWidth="1"/>
    <col min="12043" max="12043" width="10.85546875" style="1060" customWidth="1"/>
    <col min="12044" max="12044" width="9.7109375" style="1060" bestFit="1" customWidth="1"/>
    <col min="12045" max="12045" width="2.7109375" style="1060" customWidth="1"/>
    <col min="12046" max="12046" width="10.140625" style="1060" customWidth="1"/>
    <col min="12047" max="12047" width="8.85546875" style="1060" customWidth="1"/>
    <col min="12048" max="12048" width="2.28515625" style="1060" customWidth="1"/>
    <col min="12049" max="12049" width="11.5703125" style="1060" customWidth="1"/>
    <col min="12050" max="12050" width="8" style="1060" customWidth="1"/>
    <col min="12051" max="12051" width="1.5703125" style="1060" customWidth="1"/>
    <col min="12052" max="12052" width="12" style="1060" customWidth="1"/>
    <col min="12053" max="12053" width="8" style="1060" customWidth="1"/>
    <col min="12054" max="12288" width="9" style="1060"/>
    <col min="12289" max="12289" width="12.140625" style="1060" customWidth="1"/>
    <col min="12290" max="12290" width="11.28515625" style="1060" customWidth="1"/>
    <col min="12291" max="12291" width="10.85546875" style="1060" customWidth="1"/>
    <col min="12292" max="12292" width="9" style="1060"/>
    <col min="12293" max="12293" width="11.5703125" style="1060" customWidth="1"/>
    <col min="12294" max="12294" width="9" style="1060"/>
    <col min="12295" max="12296" width="12.7109375" style="1060" customWidth="1"/>
    <col min="12297" max="12297" width="9.7109375" style="1060" customWidth="1"/>
    <col min="12298" max="12298" width="22.5703125" style="1060" customWidth="1"/>
    <col min="12299" max="12299" width="10.85546875" style="1060" customWidth="1"/>
    <col min="12300" max="12300" width="9.7109375" style="1060" bestFit="1" customWidth="1"/>
    <col min="12301" max="12301" width="2.7109375" style="1060" customWidth="1"/>
    <col min="12302" max="12302" width="10.140625" style="1060" customWidth="1"/>
    <col min="12303" max="12303" width="8.85546875" style="1060" customWidth="1"/>
    <col min="12304" max="12304" width="2.28515625" style="1060" customWidth="1"/>
    <col min="12305" max="12305" width="11.5703125" style="1060" customWidth="1"/>
    <col min="12306" max="12306" width="8" style="1060" customWidth="1"/>
    <col min="12307" max="12307" width="1.5703125" style="1060" customWidth="1"/>
    <col min="12308" max="12308" width="12" style="1060" customWidth="1"/>
    <col min="12309" max="12309" width="8" style="1060" customWidth="1"/>
    <col min="12310" max="12544" width="9" style="1060"/>
    <col min="12545" max="12545" width="12.140625" style="1060" customWidth="1"/>
    <col min="12546" max="12546" width="11.28515625" style="1060" customWidth="1"/>
    <col min="12547" max="12547" width="10.85546875" style="1060" customWidth="1"/>
    <col min="12548" max="12548" width="9" style="1060"/>
    <col min="12549" max="12549" width="11.5703125" style="1060" customWidth="1"/>
    <col min="12550" max="12550" width="9" style="1060"/>
    <col min="12551" max="12552" width="12.7109375" style="1060" customWidth="1"/>
    <col min="12553" max="12553" width="9.7109375" style="1060" customWidth="1"/>
    <col min="12554" max="12554" width="22.5703125" style="1060" customWidth="1"/>
    <col min="12555" max="12555" width="10.85546875" style="1060" customWidth="1"/>
    <col min="12556" max="12556" width="9.7109375" style="1060" bestFit="1" customWidth="1"/>
    <col min="12557" max="12557" width="2.7109375" style="1060" customWidth="1"/>
    <col min="12558" max="12558" width="10.140625" style="1060" customWidth="1"/>
    <col min="12559" max="12559" width="8.85546875" style="1060" customWidth="1"/>
    <col min="12560" max="12560" width="2.28515625" style="1060" customWidth="1"/>
    <col min="12561" max="12561" width="11.5703125" style="1060" customWidth="1"/>
    <col min="12562" max="12562" width="8" style="1060" customWidth="1"/>
    <col min="12563" max="12563" width="1.5703125" style="1060" customWidth="1"/>
    <col min="12564" max="12564" width="12" style="1060" customWidth="1"/>
    <col min="12565" max="12565" width="8" style="1060" customWidth="1"/>
    <col min="12566" max="12800" width="9" style="1060"/>
    <col min="12801" max="12801" width="12.140625" style="1060" customWidth="1"/>
    <col min="12802" max="12802" width="11.28515625" style="1060" customWidth="1"/>
    <col min="12803" max="12803" width="10.85546875" style="1060" customWidth="1"/>
    <col min="12804" max="12804" width="9" style="1060"/>
    <col min="12805" max="12805" width="11.5703125" style="1060" customWidth="1"/>
    <col min="12806" max="12806" width="9" style="1060"/>
    <col min="12807" max="12808" width="12.7109375" style="1060" customWidth="1"/>
    <col min="12809" max="12809" width="9.7109375" style="1060" customWidth="1"/>
    <col min="12810" max="12810" width="22.5703125" style="1060" customWidth="1"/>
    <col min="12811" max="12811" width="10.85546875" style="1060" customWidth="1"/>
    <col min="12812" max="12812" width="9.7109375" style="1060" bestFit="1" customWidth="1"/>
    <col min="12813" max="12813" width="2.7109375" style="1060" customWidth="1"/>
    <col min="12814" max="12814" width="10.140625" style="1060" customWidth="1"/>
    <col min="12815" max="12815" width="8.85546875" style="1060" customWidth="1"/>
    <col min="12816" max="12816" width="2.28515625" style="1060" customWidth="1"/>
    <col min="12817" max="12817" width="11.5703125" style="1060" customWidth="1"/>
    <col min="12818" max="12818" width="8" style="1060" customWidth="1"/>
    <col min="12819" max="12819" width="1.5703125" style="1060" customWidth="1"/>
    <col min="12820" max="12820" width="12" style="1060" customWidth="1"/>
    <col min="12821" max="12821" width="8" style="1060" customWidth="1"/>
    <col min="12822" max="13056" width="9" style="1060"/>
    <col min="13057" max="13057" width="12.140625" style="1060" customWidth="1"/>
    <col min="13058" max="13058" width="11.28515625" style="1060" customWidth="1"/>
    <col min="13059" max="13059" width="10.85546875" style="1060" customWidth="1"/>
    <col min="13060" max="13060" width="9" style="1060"/>
    <col min="13061" max="13061" width="11.5703125" style="1060" customWidth="1"/>
    <col min="13062" max="13062" width="9" style="1060"/>
    <col min="13063" max="13064" width="12.7109375" style="1060" customWidth="1"/>
    <col min="13065" max="13065" width="9.7109375" style="1060" customWidth="1"/>
    <col min="13066" max="13066" width="22.5703125" style="1060" customWidth="1"/>
    <col min="13067" max="13067" width="10.85546875" style="1060" customWidth="1"/>
    <col min="13068" max="13068" width="9.7109375" style="1060" bestFit="1" customWidth="1"/>
    <col min="13069" max="13069" width="2.7109375" style="1060" customWidth="1"/>
    <col min="13070" max="13070" width="10.140625" style="1060" customWidth="1"/>
    <col min="13071" max="13071" width="8.85546875" style="1060" customWidth="1"/>
    <col min="13072" max="13072" width="2.28515625" style="1060" customWidth="1"/>
    <col min="13073" max="13073" width="11.5703125" style="1060" customWidth="1"/>
    <col min="13074" max="13074" width="8" style="1060" customWidth="1"/>
    <col min="13075" max="13075" width="1.5703125" style="1060" customWidth="1"/>
    <col min="13076" max="13076" width="12" style="1060" customWidth="1"/>
    <col min="13077" max="13077" width="8" style="1060" customWidth="1"/>
    <col min="13078" max="13312" width="9" style="1060"/>
    <col min="13313" max="13313" width="12.140625" style="1060" customWidth="1"/>
    <col min="13314" max="13314" width="11.28515625" style="1060" customWidth="1"/>
    <col min="13315" max="13315" width="10.85546875" style="1060" customWidth="1"/>
    <col min="13316" max="13316" width="9" style="1060"/>
    <col min="13317" max="13317" width="11.5703125" style="1060" customWidth="1"/>
    <col min="13318" max="13318" width="9" style="1060"/>
    <col min="13319" max="13320" width="12.7109375" style="1060" customWidth="1"/>
    <col min="13321" max="13321" width="9.7109375" style="1060" customWidth="1"/>
    <col min="13322" max="13322" width="22.5703125" style="1060" customWidth="1"/>
    <col min="13323" max="13323" width="10.85546875" style="1060" customWidth="1"/>
    <col min="13324" max="13324" width="9.7109375" style="1060" bestFit="1" customWidth="1"/>
    <col min="13325" max="13325" width="2.7109375" style="1060" customWidth="1"/>
    <col min="13326" max="13326" width="10.140625" style="1060" customWidth="1"/>
    <col min="13327" max="13327" width="8.85546875" style="1060" customWidth="1"/>
    <col min="13328" max="13328" width="2.28515625" style="1060" customWidth="1"/>
    <col min="13329" max="13329" width="11.5703125" style="1060" customWidth="1"/>
    <col min="13330" max="13330" width="8" style="1060" customWidth="1"/>
    <col min="13331" max="13331" width="1.5703125" style="1060" customWidth="1"/>
    <col min="13332" max="13332" width="12" style="1060" customWidth="1"/>
    <col min="13333" max="13333" width="8" style="1060" customWidth="1"/>
    <col min="13334" max="13568" width="9" style="1060"/>
    <col min="13569" max="13569" width="12.140625" style="1060" customWidth="1"/>
    <col min="13570" max="13570" width="11.28515625" style="1060" customWidth="1"/>
    <col min="13571" max="13571" width="10.85546875" style="1060" customWidth="1"/>
    <col min="13572" max="13572" width="9" style="1060"/>
    <col min="13573" max="13573" width="11.5703125" style="1060" customWidth="1"/>
    <col min="13574" max="13574" width="9" style="1060"/>
    <col min="13575" max="13576" width="12.7109375" style="1060" customWidth="1"/>
    <col min="13577" max="13577" width="9.7109375" style="1060" customWidth="1"/>
    <col min="13578" max="13578" width="22.5703125" style="1060" customWidth="1"/>
    <col min="13579" max="13579" width="10.85546875" style="1060" customWidth="1"/>
    <col min="13580" max="13580" width="9.7109375" style="1060" bestFit="1" customWidth="1"/>
    <col min="13581" max="13581" width="2.7109375" style="1060" customWidth="1"/>
    <col min="13582" max="13582" width="10.140625" style="1060" customWidth="1"/>
    <col min="13583" max="13583" width="8.85546875" style="1060" customWidth="1"/>
    <col min="13584" max="13584" width="2.28515625" style="1060" customWidth="1"/>
    <col min="13585" max="13585" width="11.5703125" style="1060" customWidth="1"/>
    <col min="13586" max="13586" width="8" style="1060" customWidth="1"/>
    <col min="13587" max="13587" width="1.5703125" style="1060" customWidth="1"/>
    <col min="13588" max="13588" width="12" style="1060" customWidth="1"/>
    <col min="13589" max="13589" width="8" style="1060" customWidth="1"/>
    <col min="13590" max="13824" width="9" style="1060"/>
    <col min="13825" max="13825" width="12.140625" style="1060" customWidth="1"/>
    <col min="13826" max="13826" width="11.28515625" style="1060" customWidth="1"/>
    <col min="13827" max="13827" width="10.85546875" style="1060" customWidth="1"/>
    <col min="13828" max="13828" width="9" style="1060"/>
    <col min="13829" max="13829" width="11.5703125" style="1060" customWidth="1"/>
    <col min="13830" max="13830" width="9" style="1060"/>
    <col min="13831" max="13832" width="12.7109375" style="1060" customWidth="1"/>
    <col min="13833" max="13833" width="9.7109375" style="1060" customWidth="1"/>
    <col min="13834" max="13834" width="22.5703125" style="1060" customWidth="1"/>
    <col min="13835" max="13835" width="10.85546875" style="1060" customWidth="1"/>
    <col min="13836" max="13836" width="9.7109375" style="1060" bestFit="1" customWidth="1"/>
    <col min="13837" max="13837" width="2.7109375" style="1060" customWidth="1"/>
    <col min="13838" max="13838" width="10.140625" style="1060" customWidth="1"/>
    <col min="13839" max="13839" width="8.85546875" style="1060" customWidth="1"/>
    <col min="13840" max="13840" width="2.28515625" style="1060" customWidth="1"/>
    <col min="13841" max="13841" width="11.5703125" style="1060" customWidth="1"/>
    <col min="13842" max="13842" width="8" style="1060" customWidth="1"/>
    <col min="13843" max="13843" width="1.5703125" style="1060" customWidth="1"/>
    <col min="13844" max="13844" width="12" style="1060" customWidth="1"/>
    <col min="13845" max="13845" width="8" style="1060" customWidth="1"/>
    <col min="13846" max="14080" width="9" style="1060"/>
    <col min="14081" max="14081" width="12.140625" style="1060" customWidth="1"/>
    <col min="14082" max="14082" width="11.28515625" style="1060" customWidth="1"/>
    <col min="14083" max="14083" width="10.85546875" style="1060" customWidth="1"/>
    <col min="14084" max="14084" width="9" style="1060"/>
    <col min="14085" max="14085" width="11.5703125" style="1060" customWidth="1"/>
    <col min="14086" max="14086" width="9" style="1060"/>
    <col min="14087" max="14088" width="12.7109375" style="1060" customWidth="1"/>
    <col min="14089" max="14089" width="9.7109375" style="1060" customWidth="1"/>
    <col min="14090" max="14090" width="22.5703125" style="1060" customWidth="1"/>
    <col min="14091" max="14091" width="10.85546875" style="1060" customWidth="1"/>
    <col min="14092" max="14092" width="9.7109375" style="1060" bestFit="1" customWidth="1"/>
    <col min="14093" max="14093" width="2.7109375" style="1060" customWidth="1"/>
    <col min="14094" max="14094" width="10.140625" style="1060" customWidth="1"/>
    <col min="14095" max="14095" width="8.85546875" style="1060" customWidth="1"/>
    <col min="14096" max="14096" width="2.28515625" style="1060" customWidth="1"/>
    <col min="14097" max="14097" width="11.5703125" style="1060" customWidth="1"/>
    <col min="14098" max="14098" width="8" style="1060" customWidth="1"/>
    <col min="14099" max="14099" width="1.5703125" style="1060" customWidth="1"/>
    <col min="14100" max="14100" width="12" style="1060" customWidth="1"/>
    <col min="14101" max="14101" width="8" style="1060" customWidth="1"/>
    <col min="14102" max="14336" width="9" style="1060"/>
    <col min="14337" max="14337" width="12.140625" style="1060" customWidth="1"/>
    <col min="14338" max="14338" width="11.28515625" style="1060" customWidth="1"/>
    <col min="14339" max="14339" width="10.85546875" style="1060" customWidth="1"/>
    <col min="14340" max="14340" width="9" style="1060"/>
    <col min="14341" max="14341" width="11.5703125" style="1060" customWidth="1"/>
    <col min="14342" max="14342" width="9" style="1060"/>
    <col min="14343" max="14344" width="12.7109375" style="1060" customWidth="1"/>
    <col min="14345" max="14345" width="9.7109375" style="1060" customWidth="1"/>
    <col min="14346" max="14346" width="22.5703125" style="1060" customWidth="1"/>
    <col min="14347" max="14347" width="10.85546875" style="1060" customWidth="1"/>
    <col min="14348" max="14348" width="9.7109375" style="1060" bestFit="1" customWidth="1"/>
    <col min="14349" max="14349" width="2.7109375" style="1060" customWidth="1"/>
    <col min="14350" max="14350" width="10.140625" style="1060" customWidth="1"/>
    <col min="14351" max="14351" width="8.85546875" style="1060" customWidth="1"/>
    <col min="14352" max="14352" width="2.28515625" style="1060" customWidth="1"/>
    <col min="14353" max="14353" width="11.5703125" style="1060" customWidth="1"/>
    <col min="14354" max="14354" width="8" style="1060" customWidth="1"/>
    <col min="14355" max="14355" width="1.5703125" style="1060" customWidth="1"/>
    <col min="14356" max="14356" width="12" style="1060" customWidth="1"/>
    <col min="14357" max="14357" width="8" style="1060" customWidth="1"/>
    <col min="14358" max="14592" width="9" style="1060"/>
    <col min="14593" max="14593" width="12.140625" style="1060" customWidth="1"/>
    <col min="14594" max="14594" width="11.28515625" style="1060" customWidth="1"/>
    <col min="14595" max="14595" width="10.85546875" style="1060" customWidth="1"/>
    <col min="14596" max="14596" width="9" style="1060"/>
    <col min="14597" max="14597" width="11.5703125" style="1060" customWidth="1"/>
    <col min="14598" max="14598" width="9" style="1060"/>
    <col min="14599" max="14600" width="12.7109375" style="1060" customWidth="1"/>
    <col min="14601" max="14601" width="9.7109375" style="1060" customWidth="1"/>
    <col min="14602" max="14602" width="22.5703125" style="1060" customWidth="1"/>
    <col min="14603" max="14603" width="10.85546875" style="1060" customWidth="1"/>
    <col min="14604" max="14604" width="9.7109375" style="1060" bestFit="1" customWidth="1"/>
    <col min="14605" max="14605" width="2.7109375" style="1060" customWidth="1"/>
    <col min="14606" max="14606" width="10.140625" style="1060" customWidth="1"/>
    <col min="14607" max="14607" width="8.85546875" style="1060" customWidth="1"/>
    <col min="14608" max="14608" width="2.28515625" style="1060" customWidth="1"/>
    <col min="14609" max="14609" width="11.5703125" style="1060" customWidth="1"/>
    <col min="14610" max="14610" width="8" style="1060" customWidth="1"/>
    <col min="14611" max="14611" width="1.5703125" style="1060" customWidth="1"/>
    <col min="14612" max="14612" width="12" style="1060" customWidth="1"/>
    <col min="14613" max="14613" width="8" style="1060" customWidth="1"/>
    <col min="14614" max="14848" width="9" style="1060"/>
    <col min="14849" max="14849" width="12.140625" style="1060" customWidth="1"/>
    <col min="14850" max="14850" width="11.28515625" style="1060" customWidth="1"/>
    <col min="14851" max="14851" width="10.85546875" style="1060" customWidth="1"/>
    <col min="14852" max="14852" width="9" style="1060"/>
    <col min="14853" max="14853" width="11.5703125" style="1060" customWidth="1"/>
    <col min="14854" max="14854" width="9" style="1060"/>
    <col min="14855" max="14856" width="12.7109375" style="1060" customWidth="1"/>
    <col min="14857" max="14857" width="9.7109375" style="1060" customWidth="1"/>
    <col min="14858" max="14858" width="22.5703125" style="1060" customWidth="1"/>
    <col min="14859" max="14859" width="10.85546875" style="1060" customWidth="1"/>
    <col min="14860" max="14860" width="9.7109375" style="1060" bestFit="1" customWidth="1"/>
    <col min="14861" max="14861" width="2.7109375" style="1060" customWidth="1"/>
    <col min="14862" max="14862" width="10.140625" style="1060" customWidth="1"/>
    <col min="14863" max="14863" width="8.85546875" style="1060" customWidth="1"/>
    <col min="14864" max="14864" width="2.28515625" style="1060" customWidth="1"/>
    <col min="14865" max="14865" width="11.5703125" style="1060" customWidth="1"/>
    <col min="14866" max="14866" width="8" style="1060" customWidth="1"/>
    <col min="14867" max="14867" width="1.5703125" style="1060" customWidth="1"/>
    <col min="14868" max="14868" width="12" style="1060" customWidth="1"/>
    <col min="14869" max="14869" width="8" style="1060" customWidth="1"/>
    <col min="14870" max="15104" width="9" style="1060"/>
    <col min="15105" max="15105" width="12.140625" style="1060" customWidth="1"/>
    <col min="15106" max="15106" width="11.28515625" style="1060" customWidth="1"/>
    <col min="15107" max="15107" width="10.85546875" style="1060" customWidth="1"/>
    <col min="15108" max="15108" width="9" style="1060"/>
    <col min="15109" max="15109" width="11.5703125" style="1060" customWidth="1"/>
    <col min="15110" max="15110" width="9" style="1060"/>
    <col min="15111" max="15112" width="12.7109375" style="1060" customWidth="1"/>
    <col min="15113" max="15113" width="9.7109375" style="1060" customWidth="1"/>
    <col min="15114" max="15114" width="22.5703125" style="1060" customWidth="1"/>
    <col min="15115" max="15115" width="10.85546875" style="1060" customWidth="1"/>
    <col min="15116" max="15116" width="9.7109375" style="1060" bestFit="1" customWidth="1"/>
    <col min="15117" max="15117" width="2.7109375" style="1060" customWidth="1"/>
    <col min="15118" max="15118" width="10.140625" style="1060" customWidth="1"/>
    <col min="15119" max="15119" width="8.85546875" style="1060" customWidth="1"/>
    <col min="15120" max="15120" width="2.28515625" style="1060" customWidth="1"/>
    <col min="15121" max="15121" width="11.5703125" style="1060" customWidth="1"/>
    <col min="15122" max="15122" width="8" style="1060" customWidth="1"/>
    <col min="15123" max="15123" width="1.5703125" style="1060" customWidth="1"/>
    <col min="15124" max="15124" width="12" style="1060" customWidth="1"/>
    <col min="15125" max="15125" width="8" style="1060" customWidth="1"/>
    <col min="15126" max="15360" width="9" style="1060"/>
    <col min="15361" max="15361" width="12.140625" style="1060" customWidth="1"/>
    <col min="15362" max="15362" width="11.28515625" style="1060" customWidth="1"/>
    <col min="15363" max="15363" width="10.85546875" style="1060" customWidth="1"/>
    <col min="15364" max="15364" width="9" style="1060"/>
    <col min="15365" max="15365" width="11.5703125" style="1060" customWidth="1"/>
    <col min="15366" max="15366" width="9" style="1060"/>
    <col min="15367" max="15368" width="12.7109375" style="1060" customWidth="1"/>
    <col min="15369" max="15369" width="9.7109375" style="1060" customWidth="1"/>
    <col min="15370" max="15370" width="22.5703125" style="1060" customWidth="1"/>
    <col min="15371" max="15371" width="10.85546875" style="1060" customWidth="1"/>
    <col min="15372" max="15372" width="9.7109375" style="1060" bestFit="1" customWidth="1"/>
    <col min="15373" max="15373" width="2.7109375" style="1060" customWidth="1"/>
    <col min="15374" max="15374" width="10.140625" style="1060" customWidth="1"/>
    <col min="15375" max="15375" width="8.85546875" style="1060" customWidth="1"/>
    <col min="15376" max="15376" width="2.28515625" style="1060" customWidth="1"/>
    <col min="15377" max="15377" width="11.5703125" style="1060" customWidth="1"/>
    <col min="15378" max="15378" width="8" style="1060" customWidth="1"/>
    <col min="15379" max="15379" width="1.5703125" style="1060" customWidth="1"/>
    <col min="15380" max="15380" width="12" style="1060" customWidth="1"/>
    <col min="15381" max="15381" width="8" style="1060" customWidth="1"/>
    <col min="15382" max="15616" width="9" style="1060"/>
    <col min="15617" max="15617" width="12.140625" style="1060" customWidth="1"/>
    <col min="15618" max="15618" width="11.28515625" style="1060" customWidth="1"/>
    <col min="15619" max="15619" width="10.85546875" style="1060" customWidth="1"/>
    <col min="15620" max="15620" width="9" style="1060"/>
    <col min="15621" max="15621" width="11.5703125" style="1060" customWidth="1"/>
    <col min="15622" max="15622" width="9" style="1060"/>
    <col min="15623" max="15624" width="12.7109375" style="1060" customWidth="1"/>
    <col min="15625" max="15625" width="9.7109375" style="1060" customWidth="1"/>
    <col min="15626" max="15626" width="22.5703125" style="1060" customWidth="1"/>
    <col min="15627" max="15627" width="10.85546875" style="1060" customWidth="1"/>
    <col min="15628" max="15628" width="9.7109375" style="1060" bestFit="1" customWidth="1"/>
    <col min="15629" max="15629" width="2.7109375" style="1060" customWidth="1"/>
    <col min="15630" max="15630" width="10.140625" style="1060" customWidth="1"/>
    <col min="15631" max="15631" width="8.85546875" style="1060" customWidth="1"/>
    <col min="15632" max="15632" width="2.28515625" style="1060" customWidth="1"/>
    <col min="15633" max="15633" width="11.5703125" style="1060" customWidth="1"/>
    <col min="15634" max="15634" width="8" style="1060" customWidth="1"/>
    <col min="15635" max="15635" width="1.5703125" style="1060" customWidth="1"/>
    <col min="15636" max="15636" width="12" style="1060" customWidth="1"/>
    <col min="15637" max="15637" width="8" style="1060" customWidth="1"/>
    <col min="15638" max="15872" width="9" style="1060"/>
    <col min="15873" max="15873" width="12.140625" style="1060" customWidth="1"/>
    <col min="15874" max="15874" width="11.28515625" style="1060" customWidth="1"/>
    <col min="15875" max="15875" width="10.85546875" style="1060" customWidth="1"/>
    <col min="15876" max="15876" width="9" style="1060"/>
    <col min="15877" max="15877" width="11.5703125" style="1060" customWidth="1"/>
    <col min="15878" max="15878" width="9" style="1060"/>
    <col min="15879" max="15880" width="12.7109375" style="1060" customWidth="1"/>
    <col min="15881" max="15881" width="9.7109375" style="1060" customWidth="1"/>
    <col min="15882" max="15882" width="22.5703125" style="1060" customWidth="1"/>
    <col min="15883" max="15883" width="10.85546875" style="1060" customWidth="1"/>
    <col min="15884" max="15884" width="9.7109375" style="1060" bestFit="1" customWidth="1"/>
    <col min="15885" max="15885" width="2.7109375" style="1060" customWidth="1"/>
    <col min="15886" max="15886" width="10.140625" style="1060" customWidth="1"/>
    <col min="15887" max="15887" width="8.85546875" style="1060" customWidth="1"/>
    <col min="15888" max="15888" width="2.28515625" style="1060" customWidth="1"/>
    <col min="15889" max="15889" width="11.5703125" style="1060" customWidth="1"/>
    <col min="15890" max="15890" width="8" style="1060" customWidth="1"/>
    <col min="15891" max="15891" width="1.5703125" style="1060" customWidth="1"/>
    <col min="15892" max="15892" width="12" style="1060" customWidth="1"/>
    <col min="15893" max="15893" width="8" style="1060" customWidth="1"/>
    <col min="15894" max="16128" width="9" style="1060"/>
    <col min="16129" max="16129" width="12.140625" style="1060" customWidth="1"/>
    <col min="16130" max="16130" width="11.28515625" style="1060" customWidth="1"/>
    <col min="16131" max="16131" width="10.85546875" style="1060" customWidth="1"/>
    <col min="16132" max="16132" width="9" style="1060"/>
    <col min="16133" max="16133" width="11.5703125" style="1060" customWidth="1"/>
    <col min="16134" max="16134" width="9" style="1060"/>
    <col min="16135" max="16136" width="12.7109375" style="1060" customWidth="1"/>
    <col min="16137" max="16137" width="9.7109375" style="1060" customWidth="1"/>
    <col min="16138" max="16138" width="22.5703125" style="1060" customWidth="1"/>
    <col min="16139" max="16139" width="10.85546875" style="1060" customWidth="1"/>
    <col min="16140" max="16140" width="9.7109375" style="1060" bestFit="1" customWidth="1"/>
    <col min="16141" max="16141" width="2.7109375" style="1060" customWidth="1"/>
    <col min="16142" max="16142" width="10.140625" style="1060" customWidth="1"/>
    <col min="16143" max="16143" width="8.85546875" style="1060" customWidth="1"/>
    <col min="16144" max="16144" width="2.28515625" style="1060" customWidth="1"/>
    <col min="16145" max="16145" width="11.5703125" style="1060" customWidth="1"/>
    <col min="16146" max="16146" width="8" style="1060" customWidth="1"/>
    <col min="16147" max="16147" width="1.5703125" style="1060" customWidth="1"/>
    <col min="16148" max="16148" width="12" style="1060" customWidth="1"/>
    <col min="16149" max="16149" width="8" style="1060" customWidth="1"/>
    <col min="16150" max="16384" width="9" style="1060"/>
  </cols>
  <sheetData>
    <row r="1" spans="1:21" ht="27" customHeight="1">
      <c r="A1" s="1266" t="s">
        <v>1217</v>
      </c>
      <c r="B1" s="1266"/>
      <c r="C1" s="1266"/>
      <c r="D1" s="1266"/>
      <c r="E1" s="1266"/>
      <c r="F1" s="1266"/>
      <c r="G1" s="1266"/>
      <c r="H1" s="1266"/>
    </row>
    <row r="2" spans="1:21">
      <c r="J2" s="1061" t="s">
        <v>1218</v>
      </c>
      <c r="K2" s="1062"/>
      <c r="L2" s="1062"/>
      <c r="M2" s="1050"/>
      <c r="N2" s="1062"/>
      <c r="O2" s="1062"/>
      <c r="P2" s="1050"/>
      <c r="Q2" s="1062"/>
      <c r="R2" s="1062"/>
      <c r="S2" s="1050"/>
      <c r="T2" s="1062"/>
      <c r="U2" s="1062"/>
    </row>
    <row r="3" spans="1:21">
      <c r="J3" s="1063"/>
      <c r="K3" s="1267" t="s">
        <v>80</v>
      </c>
      <c r="L3" s="1267"/>
      <c r="M3" s="1064"/>
      <c r="N3" s="1267" t="s">
        <v>95</v>
      </c>
      <c r="O3" s="1267"/>
      <c r="P3" s="1064"/>
      <c r="Q3" s="1267" t="s">
        <v>104</v>
      </c>
      <c r="R3" s="1267"/>
      <c r="S3" s="1064"/>
      <c r="T3" s="1267" t="s">
        <v>112</v>
      </c>
      <c r="U3" s="1267"/>
    </row>
    <row r="4" spans="1:21" ht="48">
      <c r="A4" s="1065" t="s">
        <v>1219</v>
      </c>
      <c r="B4" s="1066" t="s">
        <v>6</v>
      </c>
      <c r="C4" s="1067" t="s">
        <v>147</v>
      </c>
      <c r="D4" s="1068" t="s">
        <v>179</v>
      </c>
      <c r="E4" s="1068" t="s">
        <v>1213</v>
      </c>
      <c r="F4" s="1067" t="s">
        <v>1212</v>
      </c>
      <c r="G4" s="1067" t="s">
        <v>1211</v>
      </c>
      <c r="H4" s="1067" t="s">
        <v>1220</v>
      </c>
      <c r="J4" s="1069"/>
      <c r="K4" s="1070" t="s">
        <v>1209</v>
      </c>
      <c r="L4" s="1070" t="s">
        <v>1221</v>
      </c>
      <c r="M4" s="1070"/>
      <c r="N4" s="1070" t="s">
        <v>1209</v>
      </c>
      <c r="O4" s="1070" t="s">
        <v>1221</v>
      </c>
      <c r="P4" s="1070"/>
      <c r="Q4" s="1070" t="s">
        <v>1209</v>
      </c>
      <c r="R4" s="1070" t="s">
        <v>1221</v>
      </c>
      <c r="S4" s="1070"/>
      <c r="T4" s="1070" t="s">
        <v>1209</v>
      </c>
      <c r="U4" s="1070" t="s">
        <v>1221</v>
      </c>
    </row>
    <row r="5" spans="1:21">
      <c r="A5" s="1071" t="s">
        <v>121</v>
      </c>
      <c r="B5" s="1072">
        <v>0.154</v>
      </c>
      <c r="C5" s="1072">
        <v>0.23899999999999999</v>
      </c>
      <c r="D5" s="1072">
        <v>0.28000000000000003</v>
      </c>
      <c r="E5" s="1072">
        <v>0.159</v>
      </c>
      <c r="F5" s="1072">
        <v>0.13200000000000001</v>
      </c>
      <c r="G5" s="1072">
        <v>0.09</v>
      </c>
      <c r="H5" s="1072">
        <v>0.10100000000000001</v>
      </c>
      <c r="J5" s="1073" t="s">
        <v>6</v>
      </c>
      <c r="K5" s="1074">
        <v>7630</v>
      </c>
      <c r="L5" s="1075">
        <v>0.154</v>
      </c>
      <c r="M5" s="1075"/>
      <c r="N5" s="1074">
        <v>6310</v>
      </c>
      <c r="O5" s="1075">
        <v>0.39600000000000002</v>
      </c>
      <c r="P5" s="1075"/>
      <c r="Q5" s="1074">
        <v>14950</v>
      </c>
      <c r="R5" s="1075">
        <v>0.157</v>
      </c>
      <c r="S5" s="1075"/>
      <c r="T5" s="1074">
        <v>13410</v>
      </c>
      <c r="U5" s="1075">
        <v>0.28100000000000003</v>
      </c>
    </row>
    <row r="6" spans="1:21">
      <c r="A6" s="1071" t="s">
        <v>122</v>
      </c>
      <c r="B6" s="1076">
        <v>0.14799999999999999</v>
      </c>
      <c r="C6" s="1076">
        <v>0.22500000000000001</v>
      </c>
      <c r="D6" s="1076">
        <v>0.26400000000000001</v>
      </c>
      <c r="E6" s="1076">
        <v>0.16600000000000001</v>
      </c>
      <c r="F6" s="1076">
        <v>0.12</v>
      </c>
      <c r="G6" s="1076">
        <v>9.7000000000000003E-2</v>
      </c>
      <c r="H6" s="1076">
        <v>7.8E-2</v>
      </c>
      <c r="J6" s="1073" t="s">
        <v>147</v>
      </c>
      <c r="K6" s="1074">
        <v>4660</v>
      </c>
      <c r="L6" s="1075">
        <v>0.23899999999999999</v>
      </c>
      <c r="M6" s="1075"/>
      <c r="N6" s="1074">
        <v>4570</v>
      </c>
      <c r="O6" s="1075">
        <v>0.36</v>
      </c>
      <c r="P6" s="1075"/>
      <c r="Q6" s="1074">
        <v>7560</v>
      </c>
      <c r="R6" s="1075">
        <v>0.23599999999999999</v>
      </c>
      <c r="S6" s="1075"/>
      <c r="T6" s="1074">
        <v>7830</v>
      </c>
      <c r="U6" s="1075">
        <v>0.379</v>
      </c>
    </row>
    <row r="7" spans="1:21">
      <c r="A7" s="1071" t="s">
        <v>123</v>
      </c>
      <c r="B7" s="1076">
        <v>0.154</v>
      </c>
      <c r="C7" s="1076">
        <v>0.25</v>
      </c>
      <c r="D7" s="1076">
        <v>0.29299999999999998</v>
      </c>
      <c r="E7" s="1076">
        <v>0.13800000000000001</v>
      </c>
      <c r="F7" s="1076">
        <v>0.13</v>
      </c>
      <c r="G7" s="1076">
        <v>9.4E-2</v>
      </c>
      <c r="H7" s="1076">
        <v>7.3999999999999996E-2</v>
      </c>
      <c r="J7" s="1077" t="s">
        <v>179</v>
      </c>
      <c r="K7" s="1074">
        <v>6060</v>
      </c>
      <c r="L7" s="1075">
        <v>0.28000000000000003</v>
      </c>
      <c r="M7" s="1075"/>
      <c r="N7" s="1074">
        <v>4570</v>
      </c>
      <c r="O7" s="1075">
        <v>0.61499999999999999</v>
      </c>
      <c r="P7" s="1075"/>
      <c r="Q7" s="1074">
        <v>7980</v>
      </c>
      <c r="R7" s="1075">
        <v>0.28799999999999998</v>
      </c>
      <c r="S7" s="1075"/>
      <c r="T7" s="1074">
        <v>8450</v>
      </c>
      <c r="U7" s="1075">
        <v>0.47199999999999998</v>
      </c>
    </row>
    <row r="8" spans="1:21">
      <c r="A8" s="1078" t="s">
        <v>124</v>
      </c>
      <c r="B8" s="1076">
        <v>0.14499999999999999</v>
      </c>
      <c r="C8" s="1076">
        <v>0.217</v>
      </c>
      <c r="D8" s="1076">
        <v>0.28799999999999998</v>
      </c>
      <c r="E8" s="1076">
        <v>0.11899999999999999</v>
      </c>
      <c r="F8" s="1076">
        <v>0.112</v>
      </c>
      <c r="G8" s="1076">
        <v>8.1000000000000003E-2</v>
      </c>
      <c r="H8" s="1076">
        <v>6.4000000000000001E-2</v>
      </c>
      <c r="J8" s="1079" t="s">
        <v>1213</v>
      </c>
      <c r="K8" s="1074">
        <v>8690</v>
      </c>
      <c r="L8" s="1075">
        <v>0.159</v>
      </c>
      <c r="M8" s="1075"/>
      <c r="N8" s="1074">
        <v>7760</v>
      </c>
      <c r="O8" s="1075">
        <v>0.26600000000000001</v>
      </c>
      <c r="P8" s="1075"/>
      <c r="Q8" s="1074">
        <v>13150</v>
      </c>
      <c r="R8" s="1075">
        <v>0.185</v>
      </c>
      <c r="S8" s="1075"/>
      <c r="T8" s="1074">
        <v>14650</v>
      </c>
      <c r="U8" s="1075">
        <v>0.27200000000000002</v>
      </c>
    </row>
    <row r="9" spans="1:21" ht="14.65" customHeight="1">
      <c r="A9" s="1071" t="s">
        <v>125</v>
      </c>
      <c r="B9" s="1076">
        <v>0.17799999999999999</v>
      </c>
      <c r="C9" s="1076">
        <v>0.25700000000000001</v>
      </c>
      <c r="D9" s="1076">
        <v>0.35499999999999998</v>
      </c>
      <c r="E9" s="1076">
        <v>0.14000000000000001</v>
      </c>
      <c r="F9" s="1076">
        <v>0.122</v>
      </c>
      <c r="G9" s="1076">
        <v>9.7000000000000003E-2</v>
      </c>
      <c r="H9" s="1076">
        <v>7.9000000000000001E-2</v>
      </c>
      <c r="J9" s="1073" t="s">
        <v>1212</v>
      </c>
      <c r="K9" s="1074">
        <v>7680</v>
      </c>
      <c r="L9" s="1075">
        <v>0.13200000000000001</v>
      </c>
      <c r="M9" s="1075"/>
      <c r="N9" s="1074">
        <v>8280</v>
      </c>
      <c r="O9" s="1075">
        <v>0.17</v>
      </c>
      <c r="P9" s="1075"/>
      <c r="Q9" s="1074">
        <v>18080</v>
      </c>
      <c r="R9" s="1075">
        <v>0.11700000000000001</v>
      </c>
      <c r="S9" s="1075"/>
      <c r="T9" s="1074">
        <v>17770</v>
      </c>
      <c r="U9" s="1075">
        <v>0.17899999999999999</v>
      </c>
    </row>
    <row r="10" spans="1:21">
      <c r="A10" s="1071" t="s">
        <v>126</v>
      </c>
      <c r="B10" s="1076">
        <v>0.20200000000000001</v>
      </c>
      <c r="C10" s="1076">
        <v>0.29099999999999998</v>
      </c>
      <c r="D10" s="1076">
        <v>0.41699999999999998</v>
      </c>
      <c r="E10" s="1076">
        <v>0.14199999999999999</v>
      </c>
      <c r="F10" s="1076">
        <v>0.13700000000000001</v>
      </c>
      <c r="G10" s="1076">
        <v>8.8999999999999996E-2</v>
      </c>
      <c r="H10" s="1076">
        <v>8.3000000000000004E-2</v>
      </c>
      <c r="J10" s="1073" t="s">
        <v>1211</v>
      </c>
      <c r="K10" s="1074">
        <v>8020</v>
      </c>
      <c r="L10" s="1075">
        <v>0.09</v>
      </c>
      <c r="M10" s="1075"/>
      <c r="N10" s="1074">
        <v>10490</v>
      </c>
      <c r="O10" s="1075">
        <v>0.10199999999999999</v>
      </c>
      <c r="P10" s="1075"/>
      <c r="Q10" s="1074">
        <v>22270</v>
      </c>
      <c r="R10" s="1075">
        <v>7.9000000000000001E-2</v>
      </c>
      <c r="S10" s="1075"/>
      <c r="T10" s="1074">
        <v>18870</v>
      </c>
      <c r="U10" s="1075">
        <v>0.1</v>
      </c>
    </row>
    <row r="11" spans="1:21">
      <c r="A11" s="1071" t="s">
        <v>127</v>
      </c>
      <c r="B11" s="1076">
        <v>0.22</v>
      </c>
      <c r="C11" s="1076">
        <v>0.31</v>
      </c>
      <c r="D11" s="1076">
        <v>0.41499999999999998</v>
      </c>
      <c r="E11" s="1076">
        <v>0.156</v>
      </c>
      <c r="F11" s="1076">
        <v>0.14199999999999999</v>
      </c>
      <c r="G11" s="1076">
        <v>9.5000000000000001E-2</v>
      </c>
      <c r="H11" s="1076">
        <v>7.4999999999999997E-2</v>
      </c>
      <c r="J11" s="1080" t="s">
        <v>1210</v>
      </c>
      <c r="K11" s="1081">
        <v>10560</v>
      </c>
      <c r="L11" s="1082">
        <v>0.10100000000000001</v>
      </c>
      <c r="M11" s="1082"/>
      <c r="N11" s="1081">
        <v>16510</v>
      </c>
      <c r="O11" s="1082">
        <v>8.4000000000000005E-2</v>
      </c>
      <c r="P11" s="1082"/>
      <c r="Q11" s="1081">
        <v>35550</v>
      </c>
      <c r="R11" s="1082">
        <v>2.9000000000000001E-2</v>
      </c>
      <c r="S11" s="1082"/>
      <c r="T11" s="1081">
        <v>37660</v>
      </c>
      <c r="U11" s="1082">
        <v>4.4999999999999998E-2</v>
      </c>
    </row>
    <row r="12" spans="1:21">
      <c r="A12" s="1071" t="s">
        <v>128</v>
      </c>
      <c r="B12" s="1076">
        <v>0.23499999999999999</v>
      </c>
      <c r="C12" s="1076">
        <v>0.32900000000000001</v>
      </c>
      <c r="D12" s="1076">
        <v>0.41299999999999998</v>
      </c>
      <c r="E12" s="1076">
        <v>0.17499999999999999</v>
      </c>
      <c r="F12" s="1076">
        <v>0.13800000000000001</v>
      </c>
      <c r="G12" s="1076">
        <v>8.7999999999999995E-2</v>
      </c>
      <c r="H12" s="1076">
        <v>7.8E-2</v>
      </c>
    </row>
    <row r="13" spans="1:21">
      <c r="A13" s="1078" t="s">
        <v>129</v>
      </c>
      <c r="B13" s="1076">
        <v>0.25600000000000001</v>
      </c>
      <c r="C13" s="1076">
        <v>0.32700000000000001</v>
      </c>
      <c r="D13" s="1076">
        <v>0.41699999999999998</v>
      </c>
      <c r="E13" s="1076">
        <v>0.192</v>
      </c>
      <c r="F13" s="1076">
        <v>0.14499999999999999</v>
      </c>
      <c r="G13" s="1076">
        <v>9.6000000000000002E-2</v>
      </c>
      <c r="H13" s="1076">
        <v>7.9000000000000001E-2</v>
      </c>
    </row>
    <row r="14" spans="1:21">
      <c r="A14" s="1071" t="s">
        <v>130</v>
      </c>
      <c r="B14" s="1076">
        <v>0.37</v>
      </c>
      <c r="C14" s="1076">
        <v>0.38700000000000001</v>
      </c>
      <c r="D14" s="1076">
        <v>0.56699999999999995</v>
      </c>
      <c r="E14" s="1076">
        <v>0.26900000000000002</v>
      </c>
      <c r="F14" s="1076">
        <v>0.16200000000000001</v>
      </c>
      <c r="G14" s="1076">
        <v>0.105</v>
      </c>
      <c r="H14" s="1076">
        <v>8.7999999999999995E-2</v>
      </c>
      <c r="J14" s="1083"/>
    </row>
    <row r="15" spans="1:21">
      <c r="A15" s="1071" t="s">
        <v>131</v>
      </c>
      <c r="B15" s="1076">
        <v>0.39600000000000002</v>
      </c>
      <c r="C15" s="1076">
        <v>0.36</v>
      </c>
      <c r="D15" s="1076">
        <v>0.61499999999999999</v>
      </c>
      <c r="E15" s="1076">
        <v>0.26600000000000001</v>
      </c>
      <c r="F15" s="1076">
        <v>0.17</v>
      </c>
      <c r="G15" s="1076">
        <v>0.10199999999999999</v>
      </c>
      <c r="H15" s="1076">
        <v>8.4000000000000005E-2</v>
      </c>
      <c r="J15" s="1083"/>
    </row>
    <row r="16" spans="1:21">
      <c r="A16" s="1071" t="s">
        <v>132</v>
      </c>
      <c r="B16" s="1076">
        <v>0.41899999999999998</v>
      </c>
      <c r="C16" s="1076">
        <v>0.35399999999999998</v>
      </c>
      <c r="D16" s="1076">
        <v>0.64800000000000002</v>
      </c>
      <c r="E16" s="1076">
        <v>0.28299999999999997</v>
      </c>
      <c r="F16" s="1076">
        <v>0.182</v>
      </c>
      <c r="G16" s="1076">
        <v>0.1</v>
      </c>
      <c r="H16" s="1076">
        <v>8.5999999999999993E-2</v>
      </c>
    </row>
    <row r="17" spans="1:8">
      <c r="A17" s="1071" t="s">
        <v>133</v>
      </c>
      <c r="B17" s="1076">
        <v>0.375</v>
      </c>
      <c r="C17" s="1076">
        <v>0.34300000000000003</v>
      </c>
      <c r="D17" s="1076">
        <v>0.61299999999999999</v>
      </c>
      <c r="E17" s="1076">
        <v>0.26400000000000001</v>
      </c>
      <c r="F17" s="1076">
        <v>0.17799999999999999</v>
      </c>
      <c r="G17" s="1076">
        <v>0.1</v>
      </c>
      <c r="H17" s="1076">
        <v>7.0999999999999994E-2</v>
      </c>
    </row>
    <row r="18" spans="1:8">
      <c r="A18" s="1078" t="s">
        <v>134</v>
      </c>
      <c r="B18" s="1076">
        <v>0.33</v>
      </c>
      <c r="C18" s="1076">
        <v>0.32600000000000001</v>
      </c>
      <c r="D18" s="1076">
        <v>0.55600000000000005</v>
      </c>
      <c r="E18" s="1076">
        <v>0.26100000000000001</v>
      </c>
      <c r="F18" s="1076">
        <v>0.182</v>
      </c>
      <c r="G18" s="1076">
        <v>0.115</v>
      </c>
      <c r="H18" s="1076">
        <v>6.6000000000000003E-2</v>
      </c>
    </row>
    <row r="19" spans="1:8">
      <c r="A19" s="1071" t="s">
        <v>135</v>
      </c>
      <c r="B19" s="1076">
        <v>0.29899999999999999</v>
      </c>
      <c r="C19" s="1076">
        <v>0.35199999999999998</v>
      </c>
      <c r="D19" s="1076">
        <v>0.51900000000000002</v>
      </c>
      <c r="E19" s="1076">
        <v>0.26600000000000001</v>
      </c>
      <c r="F19" s="1076">
        <v>0.17499999999999999</v>
      </c>
      <c r="G19" s="1076">
        <v>0.11899999999999999</v>
      </c>
      <c r="H19" s="1076">
        <v>7.1999999999999995E-2</v>
      </c>
    </row>
    <row r="20" spans="1:8">
      <c r="A20" s="1071" t="s">
        <v>136</v>
      </c>
      <c r="B20" s="1076">
        <v>0.248</v>
      </c>
      <c r="C20" s="1076">
        <v>0.33200000000000002</v>
      </c>
      <c r="D20" s="1076">
        <v>0.433</v>
      </c>
      <c r="E20" s="1076">
        <v>0.25600000000000001</v>
      </c>
      <c r="F20" s="1076">
        <v>0.16800000000000001</v>
      </c>
      <c r="G20" s="1076">
        <v>0.108</v>
      </c>
      <c r="H20" s="1076">
        <v>6.0999999999999999E-2</v>
      </c>
    </row>
    <row r="21" spans="1:8">
      <c r="A21" s="1071" t="s">
        <v>137</v>
      </c>
      <c r="B21" s="1076">
        <v>0.22</v>
      </c>
      <c r="C21" s="1076">
        <v>0.29899999999999999</v>
      </c>
      <c r="D21" s="1076">
        <v>0.38100000000000001</v>
      </c>
      <c r="E21" s="1076">
        <v>0.23799999999999999</v>
      </c>
      <c r="F21" s="1076">
        <v>0.16500000000000001</v>
      </c>
      <c r="G21" s="1076">
        <v>0.106</v>
      </c>
      <c r="H21" s="1076">
        <v>0.05</v>
      </c>
    </row>
    <row r="22" spans="1:8">
      <c r="A22" s="1071" t="s">
        <v>55</v>
      </c>
      <c r="B22" s="1076">
        <v>0.20100000000000001</v>
      </c>
      <c r="C22" s="1076">
        <v>0.28399999999999997</v>
      </c>
      <c r="D22" s="1076">
        <v>0.35399999999999998</v>
      </c>
      <c r="E22" s="1076">
        <v>0.224</v>
      </c>
      <c r="F22" s="1076">
        <v>0.153</v>
      </c>
      <c r="G22" s="1076">
        <v>0.104</v>
      </c>
      <c r="H22" s="1076">
        <v>4.3999999999999997E-2</v>
      </c>
    </row>
    <row r="23" spans="1:8">
      <c r="A23" s="1078" t="s">
        <v>56</v>
      </c>
      <c r="B23" s="1076">
        <v>0.182</v>
      </c>
      <c r="C23" s="1076">
        <v>0.27300000000000002</v>
      </c>
      <c r="D23" s="1076">
        <v>0.32900000000000001</v>
      </c>
      <c r="E23" s="1076">
        <v>0.20399999999999999</v>
      </c>
      <c r="F23" s="1076">
        <v>0.13900000000000001</v>
      </c>
      <c r="G23" s="1076">
        <v>8.7999999999999995E-2</v>
      </c>
      <c r="H23" s="1076">
        <v>3.7999999999999999E-2</v>
      </c>
    </row>
    <row r="24" spans="1:8">
      <c r="A24" s="1071" t="s">
        <v>8</v>
      </c>
      <c r="B24" s="1076">
        <v>0.16800000000000001</v>
      </c>
      <c r="C24" s="1076">
        <v>0.26500000000000001</v>
      </c>
      <c r="D24" s="1076">
        <v>0.29899999999999999</v>
      </c>
      <c r="E24" s="1076">
        <v>0.18099999999999999</v>
      </c>
      <c r="F24" s="1076">
        <v>0.13400000000000001</v>
      </c>
      <c r="G24" s="1076">
        <v>8.4000000000000005E-2</v>
      </c>
      <c r="H24" s="1076">
        <v>3.5000000000000003E-2</v>
      </c>
    </row>
    <row r="25" spans="1:8">
      <c r="A25" s="1071" t="s">
        <v>9</v>
      </c>
      <c r="B25" s="1076">
        <v>0.157</v>
      </c>
      <c r="C25" s="1076">
        <v>0.23599999999999999</v>
      </c>
      <c r="D25" s="1076">
        <v>0.28799999999999998</v>
      </c>
      <c r="E25" s="1076">
        <v>0.185</v>
      </c>
      <c r="F25" s="1076">
        <v>0.11700000000000001</v>
      </c>
      <c r="G25" s="1076">
        <v>7.9000000000000001E-2</v>
      </c>
      <c r="H25" s="1076">
        <v>2.9000000000000001E-2</v>
      </c>
    </row>
    <row r="26" spans="1:8">
      <c r="A26" s="1071" t="s">
        <v>10</v>
      </c>
      <c r="B26" s="1076">
        <v>0.161</v>
      </c>
      <c r="C26" s="1076">
        <v>0.245</v>
      </c>
      <c r="D26" s="1076">
        <v>0.29699999999999999</v>
      </c>
      <c r="E26" s="1076">
        <v>0.19</v>
      </c>
      <c r="F26" s="1076">
        <v>0.127</v>
      </c>
      <c r="G26" s="1076">
        <v>7.0999999999999994E-2</v>
      </c>
      <c r="H26" s="1076">
        <v>2.5000000000000001E-2</v>
      </c>
    </row>
    <row r="27" spans="1:8">
      <c r="A27" s="1078" t="s">
        <v>11</v>
      </c>
      <c r="B27" s="1076">
        <v>0.156</v>
      </c>
      <c r="C27" s="1076">
        <v>0.23400000000000001</v>
      </c>
      <c r="D27" s="1076">
        <v>0.29899999999999999</v>
      </c>
      <c r="E27" s="1076">
        <v>0.187</v>
      </c>
      <c r="F27" s="1076">
        <v>0.115</v>
      </c>
      <c r="G27" s="1076">
        <v>6.3E-2</v>
      </c>
      <c r="H27" s="1076">
        <v>2.4E-2</v>
      </c>
    </row>
    <row r="28" spans="1:8">
      <c r="A28" s="1078" t="s">
        <v>12</v>
      </c>
      <c r="B28" s="1076">
        <v>0.157</v>
      </c>
      <c r="C28" s="1076">
        <v>0.23100000000000001</v>
      </c>
      <c r="D28" s="1076">
        <v>0.30599999999999999</v>
      </c>
      <c r="E28" s="1076">
        <v>0.17899999999999999</v>
      </c>
      <c r="F28" s="1076">
        <v>0.112</v>
      </c>
      <c r="G28" s="1076">
        <v>6.0999999999999999E-2</v>
      </c>
      <c r="H28" s="1076">
        <v>2.3E-2</v>
      </c>
    </row>
    <row r="29" spans="1:8">
      <c r="A29" s="1071" t="s">
        <v>13</v>
      </c>
      <c r="B29" s="1076">
        <v>0.16600000000000001</v>
      </c>
      <c r="C29" s="1076">
        <v>0.249</v>
      </c>
      <c r="D29" s="1076">
        <v>0.32600000000000001</v>
      </c>
      <c r="E29" s="1076">
        <v>0.182</v>
      </c>
      <c r="F29" s="1076">
        <v>0.111</v>
      </c>
      <c r="G29" s="1076">
        <v>5.6000000000000001E-2</v>
      </c>
      <c r="H29" s="1076">
        <v>2.4E-2</v>
      </c>
    </row>
    <row r="30" spans="1:8">
      <c r="A30" s="1071" t="s">
        <v>14</v>
      </c>
      <c r="B30" s="1076">
        <v>0.17899999999999999</v>
      </c>
      <c r="C30" s="1076">
        <v>0.26700000000000002</v>
      </c>
      <c r="D30" s="1076">
        <v>0.35699999999999998</v>
      </c>
      <c r="E30" s="1076">
        <v>0.189</v>
      </c>
      <c r="F30" s="1076">
        <v>0.109</v>
      </c>
      <c r="G30" s="1076">
        <v>5.5E-2</v>
      </c>
      <c r="H30" s="1076">
        <v>2.3E-2</v>
      </c>
    </row>
    <row r="31" spans="1:8">
      <c r="A31" s="1071" t="s">
        <v>15</v>
      </c>
      <c r="B31" s="1076">
        <v>0.17799999999999999</v>
      </c>
      <c r="C31" s="1076">
        <v>0.27300000000000002</v>
      </c>
      <c r="D31" s="1076">
        <v>0.36199999999999999</v>
      </c>
      <c r="E31" s="1076">
        <v>0.19</v>
      </c>
      <c r="F31" s="1076">
        <v>0.10100000000000001</v>
      </c>
      <c r="G31" s="1076">
        <v>4.8000000000000001E-2</v>
      </c>
      <c r="H31" s="1076">
        <v>1.9E-2</v>
      </c>
    </row>
    <row r="32" spans="1:8">
      <c r="A32" s="1071" t="s">
        <v>16</v>
      </c>
      <c r="B32" s="1076">
        <v>0.191</v>
      </c>
      <c r="C32" s="1076">
        <v>0.28499999999999998</v>
      </c>
      <c r="D32" s="1076">
        <v>0.36799999999999999</v>
      </c>
      <c r="E32" s="1076">
        <v>0.2</v>
      </c>
      <c r="F32" s="1076">
        <v>0.113</v>
      </c>
      <c r="G32" s="1076">
        <v>5.3999999999999999E-2</v>
      </c>
      <c r="H32" s="1076">
        <v>1.7999999999999999E-2</v>
      </c>
    </row>
    <row r="33" spans="1:19">
      <c r="A33" s="1078" t="s">
        <v>17</v>
      </c>
      <c r="B33" s="1076">
        <v>0.23599999999999999</v>
      </c>
      <c r="C33" s="1076">
        <v>0.317</v>
      </c>
      <c r="D33" s="1076">
        <v>0.40400000000000003</v>
      </c>
      <c r="E33" s="1076">
        <v>0.24099999999999999</v>
      </c>
      <c r="F33" s="1076">
        <v>0.14499999999999999</v>
      </c>
      <c r="G33" s="1076">
        <v>7.9000000000000001E-2</v>
      </c>
      <c r="H33" s="1076">
        <v>3.5000000000000003E-2</v>
      </c>
    </row>
    <row r="34" spans="1:19">
      <c r="A34" s="1078" t="s">
        <v>18</v>
      </c>
      <c r="B34" s="1076">
        <v>0.27200000000000002</v>
      </c>
      <c r="C34" s="1076">
        <v>0.35</v>
      </c>
      <c r="D34" s="1076">
        <v>0.47</v>
      </c>
      <c r="E34" s="1076">
        <v>0.26800000000000002</v>
      </c>
      <c r="F34" s="1076">
        <v>0.17399999999999999</v>
      </c>
      <c r="G34" s="1076">
        <v>9.1999999999999998E-2</v>
      </c>
      <c r="H34" s="1076">
        <v>4.5999999999999999E-2</v>
      </c>
    </row>
    <row r="35" spans="1:19">
      <c r="A35" s="1084" t="s">
        <v>19</v>
      </c>
      <c r="B35" s="1085">
        <v>0.28100000000000003</v>
      </c>
      <c r="C35" s="1085">
        <v>0.379</v>
      </c>
      <c r="D35" s="1085">
        <v>0.47199999999999998</v>
      </c>
      <c r="E35" s="1085">
        <v>0.27200000000000002</v>
      </c>
      <c r="F35" s="1085">
        <v>0.17899999999999999</v>
      </c>
      <c r="G35" s="1085">
        <v>0.1</v>
      </c>
      <c r="H35" s="1085">
        <v>4.4999999999999998E-2</v>
      </c>
    </row>
    <row r="37" spans="1:19" ht="91.5" customHeight="1">
      <c r="A37" s="1265" t="s">
        <v>1222</v>
      </c>
      <c r="B37" s="1265"/>
      <c r="C37" s="1265"/>
      <c r="D37" s="1265"/>
      <c r="E37" s="1265"/>
      <c r="F37" s="1265"/>
      <c r="G37" s="1265"/>
      <c r="H37" s="1265"/>
    </row>
    <row r="38" spans="1:19" ht="48.75" customHeight="1">
      <c r="A38" s="1265" t="s">
        <v>1223</v>
      </c>
      <c r="B38" s="1265"/>
      <c r="C38" s="1265"/>
      <c r="D38" s="1265"/>
      <c r="E38" s="1265"/>
      <c r="F38" s="1265"/>
      <c r="G38" s="1265"/>
      <c r="H38" s="1265"/>
    </row>
    <row r="40" spans="1:19">
      <c r="A40" s="60" t="s">
        <v>1216</v>
      </c>
    </row>
    <row r="42" spans="1:19">
      <c r="C42" s="1086"/>
    </row>
    <row r="43" spans="1:19">
      <c r="C43" s="1086"/>
    </row>
    <row r="44" spans="1:19">
      <c r="C44" s="1086"/>
    </row>
    <row r="46" spans="1:19">
      <c r="C46" s="1086"/>
      <c r="J46" s="1087"/>
      <c r="K46" s="1083"/>
      <c r="L46" s="1083"/>
      <c r="M46" s="1083"/>
      <c r="N46" s="1083"/>
      <c r="O46" s="1083"/>
      <c r="P46" s="1083"/>
      <c r="Q46" s="1083"/>
      <c r="R46" s="1083"/>
      <c r="S46" s="1083"/>
    </row>
    <row r="47" spans="1:19">
      <c r="C47" s="1086"/>
    </row>
    <row r="48" spans="1:19">
      <c r="C48" s="1086"/>
    </row>
    <row r="49" spans="3:3">
      <c r="C49" s="1086"/>
    </row>
    <row r="51" spans="3:3">
      <c r="C51" s="1086"/>
    </row>
    <row r="52" spans="3:3">
      <c r="C52" s="1086"/>
    </row>
    <row r="53" spans="3:3">
      <c r="C53" s="1086"/>
    </row>
    <row r="54" spans="3:3">
      <c r="C54" s="1086"/>
    </row>
    <row r="56" spans="3:3">
      <c r="C56" s="1086"/>
    </row>
    <row r="57" spans="3:3">
      <c r="C57" s="1086"/>
    </row>
    <row r="58" spans="3:3">
      <c r="C58" s="1086"/>
    </row>
    <row r="59" spans="3:3">
      <c r="C59" s="1086"/>
    </row>
    <row r="61" spans="3:3">
      <c r="C61" s="1086"/>
    </row>
    <row r="62" spans="3:3">
      <c r="C62" s="1086"/>
    </row>
    <row r="63" spans="3:3">
      <c r="C63" s="1086"/>
    </row>
    <row r="66" spans="3:3">
      <c r="C66" s="1086"/>
    </row>
    <row r="67" spans="3:3">
      <c r="C67" s="1086"/>
    </row>
    <row r="68" spans="3:3">
      <c r="C68" s="1086"/>
    </row>
    <row r="69" spans="3:3">
      <c r="C69" s="1086"/>
    </row>
    <row r="72" spans="3:3">
      <c r="C72" s="1086"/>
    </row>
  </sheetData>
  <mergeCells count="7">
    <mergeCell ref="T3:U3"/>
    <mergeCell ref="A37:H37"/>
    <mergeCell ref="A38:H38"/>
    <mergeCell ref="A1:H1"/>
    <mergeCell ref="K3:L3"/>
    <mergeCell ref="N3:O3"/>
    <mergeCell ref="Q3:R3"/>
  </mergeCells>
  <pageMargins left="0.7" right="0.7" top="0.75" bottom="0.75" header="0.3" footer="0.3"/>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BE314-74B1-4AD8-837D-F5889C92032B}">
  <sheetPr>
    <tabColor rgb="FFC00000"/>
  </sheetPr>
  <dimension ref="A1:G12"/>
  <sheetViews>
    <sheetView workbookViewId="0">
      <selection activeCell="M15" sqref="M15"/>
    </sheetView>
  </sheetViews>
  <sheetFormatPr defaultColWidth="8.85546875" defaultRowHeight="12.75"/>
  <cols>
    <col min="1" max="1" width="13.28515625" style="148" customWidth="1"/>
    <col min="2" max="2" width="12.85546875" style="148" customWidth="1"/>
    <col min="3" max="3" width="4.42578125" style="148" customWidth="1"/>
    <col min="4" max="4" width="10.7109375" style="148" customWidth="1"/>
    <col min="5" max="5" width="11.85546875" style="148" customWidth="1"/>
    <col min="6" max="256" width="8.85546875" style="148"/>
    <col min="257" max="257" width="13.28515625" style="148" customWidth="1"/>
    <col min="258" max="258" width="12.85546875" style="148" customWidth="1"/>
    <col min="259" max="259" width="4.42578125" style="148" customWidth="1"/>
    <col min="260" max="260" width="10.7109375" style="148" customWidth="1"/>
    <col min="261" max="261" width="11.85546875" style="148" customWidth="1"/>
    <col min="262" max="512" width="8.85546875" style="148"/>
    <col min="513" max="513" width="13.28515625" style="148" customWidth="1"/>
    <col min="514" max="514" width="12.85546875" style="148" customWidth="1"/>
    <col min="515" max="515" width="4.42578125" style="148" customWidth="1"/>
    <col min="516" max="516" width="10.7109375" style="148" customWidth="1"/>
    <col min="517" max="517" width="11.85546875" style="148" customWidth="1"/>
    <col min="518" max="768" width="8.85546875" style="148"/>
    <col min="769" max="769" width="13.28515625" style="148" customWidth="1"/>
    <col min="770" max="770" width="12.85546875" style="148" customWidth="1"/>
    <col min="771" max="771" width="4.42578125" style="148" customWidth="1"/>
    <col min="772" max="772" width="10.7109375" style="148" customWidth="1"/>
    <col min="773" max="773" width="11.85546875" style="148" customWidth="1"/>
    <col min="774" max="1024" width="8.85546875" style="148"/>
    <col min="1025" max="1025" width="13.28515625" style="148" customWidth="1"/>
    <col min="1026" max="1026" width="12.85546875" style="148" customWidth="1"/>
    <col min="1027" max="1027" width="4.42578125" style="148" customWidth="1"/>
    <col min="1028" max="1028" width="10.7109375" style="148" customWidth="1"/>
    <col min="1029" max="1029" width="11.85546875" style="148" customWidth="1"/>
    <col min="1030" max="1280" width="8.85546875" style="148"/>
    <col min="1281" max="1281" width="13.28515625" style="148" customWidth="1"/>
    <col min="1282" max="1282" width="12.85546875" style="148" customWidth="1"/>
    <col min="1283" max="1283" width="4.42578125" style="148" customWidth="1"/>
    <col min="1284" max="1284" width="10.7109375" style="148" customWidth="1"/>
    <col min="1285" max="1285" width="11.85546875" style="148" customWidth="1"/>
    <col min="1286" max="1536" width="8.85546875" style="148"/>
    <col min="1537" max="1537" width="13.28515625" style="148" customWidth="1"/>
    <col min="1538" max="1538" width="12.85546875" style="148" customWidth="1"/>
    <col min="1539" max="1539" width="4.42578125" style="148" customWidth="1"/>
    <col min="1540" max="1540" width="10.7109375" style="148" customWidth="1"/>
    <col min="1541" max="1541" width="11.85546875" style="148" customWidth="1"/>
    <col min="1542" max="1792" width="8.85546875" style="148"/>
    <col min="1793" max="1793" width="13.28515625" style="148" customWidth="1"/>
    <col min="1794" max="1794" width="12.85546875" style="148" customWidth="1"/>
    <col min="1795" max="1795" width="4.42578125" style="148" customWidth="1"/>
    <col min="1796" max="1796" width="10.7109375" style="148" customWidth="1"/>
    <col min="1797" max="1797" width="11.85546875" style="148" customWidth="1"/>
    <col min="1798" max="2048" width="8.85546875" style="148"/>
    <col min="2049" max="2049" width="13.28515625" style="148" customWidth="1"/>
    <col min="2050" max="2050" width="12.85546875" style="148" customWidth="1"/>
    <col min="2051" max="2051" width="4.42578125" style="148" customWidth="1"/>
    <col min="2052" max="2052" width="10.7109375" style="148" customWidth="1"/>
    <col min="2053" max="2053" width="11.85546875" style="148" customWidth="1"/>
    <col min="2054" max="2304" width="8.85546875" style="148"/>
    <col min="2305" max="2305" width="13.28515625" style="148" customWidth="1"/>
    <col min="2306" max="2306" width="12.85546875" style="148" customWidth="1"/>
    <col min="2307" max="2307" width="4.42578125" style="148" customWidth="1"/>
    <col min="2308" max="2308" width="10.7109375" style="148" customWidth="1"/>
    <col min="2309" max="2309" width="11.85546875" style="148" customWidth="1"/>
    <col min="2310" max="2560" width="8.85546875" style="148"/>
    <col min="2561" max="2561" width="13.28515625" style="148" customWidth="1"/>
    <col min="2562" max="2562" width="12.85546875" style="148" customWidth="1"/>
    <col min="2563" max="2563" width="4.42578125" style="148" customWidth="1"/>
    <col min="2564" max="2564" width="10.7109375" style="148" customWidth="1"/>
    <col min="2565" max="2565" width="11.85546875" style="148" customWidth="1"/>
    <col min="2566" max="2816" width="8.85546875" style="148"/>
    <col min="2817" max="2817" width="13.28515625" style="148" customWidth="1"/>
    <col min="2818" max="2818" width="12.85546875" style="148" customWidth="1"/>
    <col min="2819" max="2819" width="4.42578125" style="148" customWidth="1"/>
    <col min="2820" max="2820" width="10.7109375" style="148" customWidth="1"/>
    <col min="2821" max="2821" width="11.85546875" style="148" customWidth="1"/>
    <col min="2822" max="3072" width="8.85546875" style="148"/>
    <col min="3073" max="3073" width="13.28515625" style="148" customWidth="1"/>
    <col min="3074" max="3074" width="12.85546875" style="148" customWidth="1"/>
    <col min="3075" max="3075" width="4.42578125" style="148" customWidth="1"/>
    <col min="3076" max="3076" width="10.7109375" style="148" customWidth="1"/>
    <col min="3077" max="3077" width="11.85546875" style="148" customWidth="1"/>
    <col min="3078" max="3328" width="8.85546875" style="148"/>
    <col min="3329" max="3329" width="13.28515625" style="148" customWidth="1"/>
    <col min="3330" max="3330" width="12.85546875" style="148" customWidth="1"/>
    <col min="3331" max="3331" width="4.42578125" style="148" customWidth="1"/>
    <col min="3332" max="3332" width="10.7109375" style="148" customWidth="1"/>
    <col min="3333" max="3333" width="11.85546875" style="148" customWidth="1"/>
    <col min="3334" max="3584" width="8.85546875" style="148"/>
    <col min="3585" max="3585" width="13.28515625" style="148" customWidth="1"/>
    <col min="3586" max="3586" width="12.85546875" style="148" customWidth="1"/>
    <col min="3587" max="3587" width="4.42578125" style="148" customWidth="1"/>
    <col min="3588" max="3588" width="10.7109375" style="148" customWidth="1"/>
    <col min="3589" max="3589" width="11.85546875" style="148" customWidth="1"/>
    <col min="3590" max="3840" width="8.85546875" style="148"/>
    <col min="3841" max="3841" width="13.28515625" style="148" customWidth="1"/>
    <col min="3842" max="3842" width="12.85546875" style="148" customWidth="1"/>
    <col min="3843" max="3843" width="4.42578125" style="148" customWidth="1"/>
    <col min="3844" max="3844" width="10.7109375" style="148" customWidth="1"/>
    <col min="3845" max="3845" width="11.85546875" style="148" customWidth="1"/>
    <col min="3846" max="4096" width="8.85546875" style="148"/>
    <col min="4097" max="4097" width="13.28515625" style="148" customWidth="1"/>
    <col min="4098" max="4098" width="12.85546875" style="148" customWidth="1"/>
    <col min="4099" max="4099" width="4.42578125" style="148" customWidth="1"/>
    <col min="4100" max="4100" width="10.7109375" style="148" customWidth="1"/>
    <col min="4101" max="4101" width="11.85546875" style="148" customWidth="1"/>
    <col min="4102" max="4352" width="8.85546875" style="148"/>
    <col min="4353" max="4353" width="13.28515625" style="148" customWidth="1"/>
    <col min="4354" max="4354" width="12.85546875" style="148" customWidth="1"/>
    <col min="4355" max="4355" width="4.42578125" style="148" customWidth="1"/>
    <col min="4356" max="4356" width="10.7109375" style="148" customWidth="1"/>
    <col min="4357" max="4357" width="11.85546875" style="148" customWidth="1"/>
    <col min="4358" max="4608" width="8.85546875" style="148"/>
    <col min="4609" max="4609" width="13.28515625" style="148" customWidth="1"/>
    <col min="4610" max="4610" width="12.85546875" style="148" customWidth="1"/>
    <col min="4611" max="4611" width="4.42578125" style="148" customWidth="1"/>
    <col min="4612" max="4612" width="10.7109375" style="148" customWidth="1"/>
    <col min="4613" max="4613" width="11.85546875" style="148" customWidth="1"/>
    <col min="4614" max="4864" width="8.85546875" style="148"/>
    <col min="4865" max="4865" width="13.28515625" style="148" customWidth="1"/>
    <col min="4866" max="4866" width="12.85546875" style="148" customWidth="1"/>
    <col min="4867" max="4867" width="4.42578125" style="148" customWidth="1"/>
    <col min="4868" max="4868" width="10.7109375" style="148" customWidth="1"/>
    <col min="4869" max="4869" width="11.85546875" style="148" customWidth="1"/>
    <col min="4870" max="5120" width="8.85546875" style="148"/>
    <col min="5121" max="5121" width="13.28515625" style="148" customWidth="1"/>
    <col min="5122" max="5122" width="12.85546875" style="148" customWidth="1"/>
    <col min="5123" max="5123" width="4.42578125" style="148" customWidth="1"/>
    <col min="5124" max="5124" width="10.7109375" style="148" customWidth="1"/>
    <col min="5125" max="5125" width="11.85546875" style="148" customWidth="1"/>
    <col min="5126" max="5376" width="8.85546875" style="148"/>
    <col min="5377" max="5377" width="13.28515625" style="148" customWidth="1"/>
    <col min="5378" max="5378" width="12.85546875" style="148" customWidth="1"/>
    <col min="5379" max="5379" width="4.42578125" style="148" customWidth="1"/>
    <col min="5380" max="5380" width="10.7109375" style="148" customWidth="1"/>
    <col min="5381" max="5381" width="11.85546875" style="148" customWidth="1"/>
    <col min="5382" max="5632" width="8.85546875" style="148"/>
    <col min="5633" max="5633" width="13.28515625" style="148" customWidth="1"/>
    <col min="5634" max="5634" width="12.85546875" style="148" customWidth="1"/>
    <col min="5635" max="5635" width="4.42578125" style="148" customWidth="1"/>
    <col min="5636" max="5636" width="10.7109375" style="148" customWidth="1"/>
    <col min="5637" max="5637" width="11.85546875" style="148" customWidth="1"/>
    <col min="5638" max="5888" width="8.85546875" style="148"/>
    <col min="5889" max="5889" width="13.28515625" style="148" customWidth="1"/>
    <col min="5890" max="5890" width="12.85546875" style="148" customWidth="1"/>
    <col min="5891" max="5891" width="4.42578125" style="148" customWidth="1"/>
    <col min="5892" max="5892" width="10.7109375" style="148" customWidth="1"/>
    <col min="5893" max="5893" width="11.85546875" style="148" customWidth="1"/>
    <col min="5894" max="6144" width="8.85546875" style="148"/>
    <col min="6145" max="6145" width="13.28515625" style="148" customWidth="1"/>
    <col min="6146" max="6146" width="12.85546875" style="148" customWidth="1"/>
    <col min="6147" max="6147" width="4.42578125" style="148" customWidth="1"/>
    <col min="6148" max="6148" width="10.7109375" style="148" customWidth="1"/>
    <col min="6149" max="6149" width="11.85546875" style="148" customWidth="1"/>
    <col min="6150" max="6400" width="8.85546875" style="148"/>
    <col min="6401" max="6401" width="13.28515625" style="148" customWidth="1"/>
    <col min="6402" max="6402" width="12.85546875" style="148" customWidth="1"/>
    <col min="6403" max="6403" width="4.42578125" style="148" customWidth="1"/>
    <col min="6404" max="6404" width="10.7109375" style="148" customWidth="1"/>
    <col min="6405" max="6405" width="11.85546875" style="148" customWidth="1"/>
    <col min="6406" max="6656" width="8.85546875" style="148"/>
    <col min="6657" max="6657" width="13.28515625" style="148" customWidth="1"/>
    <col min="6658" max="6658" width="12.85546875" style="148" customWidth="1"/>
    <col min="6659" max="6659" width="4.42578125" style="148" customWidth="1"/>
    <col min="6660" max="6660" width="10.7109375" style="148" customWidth="1"/>
    <col min="6661" max="6661" width="11.85546875" style="148" customWidth="1"/>
    <col min="6662" max="6912" width="8.85546875" style="148"/>
    <col min="6913" max="6913" width="13.28515625" style="148" customWidth="1"/>
    <col min="6914" max="6914" width="12.85546875" style="148" customWidth="1"/>
    <col min="6915" max="6915" width="4.42578125" style="148" customWidth="1"/>
    <col min="6916" max="6916" width="10.7109375" style="148" customWidth="1"/>
    <col min="6917" max="6917" width="11.85546875" style="148" customWidth="1"/>
    <col min="6918" max="7168" width="8.85546875" style="148"/>
    <col min="7169" max="7169" width="13.28515625" style="148" customWidth="1"/>
    <col min="7170" max="7170" width="12.85546875" style="148" customWidth="1"/>
    <col min="7171" max="7171" width="4.42578125" style="148" customWidth="1"/>
    <col min="7172" max="7172" width="10.7109375" style="148" customWidth="1"/>
    <col min="7173" max="7173" width="11.85546875" style="148" customWidth="1"/>
    <col min="7174" max="7424" width="8.85546875" style="148"/>
    <col min="7425" max="7425" width="13.28515625" style="148" customWidth="1"/>
    <col min="7426" max="7426" width="12.85546875" style="148" customWidth="1"/>
    <col min="7427" max="7427" width="4.42578125" style="148" customWidth="1"/>
    <col min="7428" max="7428" width="10.7109375" style="148" customWidth="1"/>
    <col min="7429" max="7429" width="11.85546875" style="148" customWidth="1"/>
    <col min="7430" max="7680" width="8.85546875" style="148"/>
    <col min="7681" max="7681" width="13.28515625" style="148" customWidth="1"/>
    <col min="7682" max="7682" width="12.85546875" style="148" customWidth="1"/>
    <col min="7683" max="7683" width="4.42578125" style="148" customWidth="1"/>
    <col min="7684" max="7684" width="10.7109375" style="148" customWidth="1"/>
    <col min="7685" max="7685" width="11.85546875" style="148" customWidth="1"/>
    <col min="7686" max="7936" width="8.85546875" style="148"/>
    <col min="7937" max="7937" width="13.28515625" style="148" customWidth="1"/>
    <col min="7938" max="7938" width="12.85546875" style="148" customWidth="1"/>
    <col min="7939" max="7939" width="4.42578125" style="148" customWidth="1"/>
    <col min="7940" max="7940" width="10.7109375" style="148" customWidth="1"/>
    <col min="7941" max="7941" width="11.85546875" style="148" customWidth="1"/>
    <col min="7942" max="8192" width="8.85546875" style="148"/>
    <col min="8193" max="8193" width="13.28515625" style="148" customWidth="1"/>
    <col min="8194" max="8194" width="12.85546875" style="148" customWidth="1"/>
    <col min="8195" max="8195" width="4.42578125" style="148" customWidth="1"/>
    <col min="8196" max="8196" width="10.7109375" style="148" customWidth="1"/>
    <col min="8197" max="8197" width="11.85546875" style="148" customWidth="1"/>
    <col min="8198" max="8448" width="8.85546875" style="148"/>
    <col min="8449" max="8449" width="13.28515625" style="148" customWidth="1"/>
    <col min="8450" max="8450" width="12.85546875" style="148" customWidth="1"/>
    <col min="8451" max="8451" width="4.42578125" style="148" customWidth="1"/>
    <col min="8452" max="8452" width="10.7109375" style="148" customWidth="1"/>
    <col min="8453" max="8453" width="11.85546875" style="148" customWidth="1"/>
    <col min="8454" max="8704" width="8.85546875" style="148"/>
    <col min="8705" max="8705" width="13.28515625" style="148" customWidth="1"/>
    <col min="8706" max="8706" width="12.85546875" style="148" customWidth="1"/>
    <col min="8707" max="8707" width="4.42578125" style="148" customWidth="1"/>
    <col min="8708" max="8708" width="10.7109375" style="148" customWidth="1"/>
    <col min="8709" max="8709" width="11.85546875" style="148" customWidth="1"/>
    <col min="8710" max="8960" width="8.85546875" style="148"/>
    <col min="8961" max="8961" width="13.28515625" style="148" customWidth="1"/>
    <col min="8962" max="8962" width="12.85546875" style="148" customWidth="1"/>
    <col min="8963" max="8963" width="4.42578125" style="148" customWidth="1"/>
    <col min="8964" max="8964" width="10.7109375" style="148" customWidth="1"/>
    <col min="8965" max="8965" width="11.85546875" style="148" customWidth="1"/>
    <col min="8966" max="9216" width="8.85546875" style="148"/>
    <col min="9217" max="9217" width="13.28515625" style="148" customWidth="1"/>
    <col min="9218" max="9218" width="12.85546875" style="148" customWidth="1"/>
    <col min="9219" max="9219" width="4.42578125" style="148" customWidth="1"/>
    <col min="9220" max="9220" width="10.7109375" style="148" customWidth="1"/>
    <col min="9221" max="9221" width="11.85546875" style="148" customWidth="1"/>
    <col min="9222" max="9472" width="8.85546875" style="148"/>
    <col min="9473" max="9473" width="13.28515625" style="148" customWidth="1"/>
    <col min="9474" max="9474" width="12.85546875" style="148" customWidth="1"/>
    <col min="9475" max="9475" width="4.42578125" style="148" customWidth="1"/>
    <col min="9476" max="9476" width="10.7109375" style="148" customWidth="1"/>
    <col min="9477" max="9477" width="11.85546875" style="148" customWidth="1"/>
    <col min="9478" max="9728" width="8.85546875" style="148"/>
    <col min="9729" max="9729" width="13.28515625" style="148" customWidth="1"/>
    <col min="9730" max="9730" width="12.85546875" style="148" customWidth="1"/>
    <col min="9731" max="9731" width="4.42578125" style="148" customWidth="1"/>
    <col min="9732" max="9732" width="10.7109375" style="148" customWidth="1"/>
    <col min="9733" max="9733" width="11.85546875" style="148" customWidth="1"/>
    <col min="9734" max="9984" width="8.85546875" style="148"/>
    <col min="9985" max="9985" width="13.28515625" style="148" customWidth="1"/>
    <col min="9986" max="9986" width="12.85546875" style="148" customWidth="1"/>
    <col min="9987" max="9987" width="4.42578125" style="148" customWidth="1"/>
    <col min="9988" max="9988" width="10.7109375" style="148" customWidth="1"/>
    <col min="9989" max="9989" width="11.85546875" style="148" customWidth="1"/>
    <col min="9990" max="10240" width="8.85546875" style="148"/>
    <col min="10241" max="10241" width="13.28515625" style="148" customWidth="1"/>
    <col min="10242" max="10242" width="12.85546875" style="148" customWidth="1"/>
    <col min="10243" max="10243" width="4.42578125" style="148" customWidth="1"/>
    <col min="10244" max="10244" width="10.7109375" style="148" customWidth="1"/>
    <col min="10245" max="10245" width="11.85546875" style="148" customWidth="1"/>
    <col min="10246" max="10496" width="8.85546875" style="148"/>
    <col min="10497" max="10497" width="13.28515625" style="148" customWidth="1"/>
    <col min="10498" max="10498" width="12.85546875" style="148" customWidth="1"/>
    <col min="10499" max="10499" width="4.42578125" style="148" customWidth="1"/>
    <col min="10500" max="10500" width="10.7109375" style="148" customWidth="1"/>
    <col min="10501" max="10501" width="11.85546875" style="148" customWidth="1"/>
    <col min="10502" max="10752" width="8.85546875" style="148"/>
    <col min="10753" max="10753" width="13.28515625" style="148" customWidth="1"/>
    <col min="10754" max="10754" width="12.85546875" style="148" customWidth="1"/>
    <col min="10755" max="10755" width="4.42578125" style="148" customWidth="1"/>
    <col min="10756" max="10756" width="10.7109375" style="148" customWidth="1"/>
    <col min="10757" max="10757" width="11.85546875" style="148" customWidth="1"/>
    <col min="10758" max="11008" width="8.85546875" style="148"/>
    <col min="11009" max="11009" width="13.28515625" style="148" customWidth="1"/>
    <col min="11010" max="11010" width="12.85546875" style="148" customWidth="1"/>
    <col min="11011" max="11011" width="4.42578125" style="148" customWidth="1"/>
    <col min="11012" max="11012" width="10.7109375" style="148" customWidth="1"/>
    <col min="11013" max="11013" width="11.85546875" style="148" customWidth="1"/>
    <col min="11014" max="11264" width="8.85546875" style="148"/>
    <col min="11265" max="11265" width="13.28515625" style="148" customWidth="1"/>
    <col min="11266" max="11266" width="12.85546875" style="148" customWidth="1"/>
    <col min="11267" max="11267" width="4.42578125" style="148" customWidth="1"/>
    <col min="11268" max="11268" width="10.7109375" style="148" customWidth="1"/>
    <col min="11269" max="11269" width="11.85546875" style="148" customWidth="1"/>
    <col min="11270" max="11520" width="8.85546875" style="148"/>
    <col min="11521" max="11521" width="13.28515625" style="148" customWidth="1"/>
    <col min="11522" max="11522" width="12.85546875" style="148" customWidth="1"/>
    <col min="11523" max="11523" width="4.42578125" style="148" customWidth="1"/>
    <col min="11524" max="11524" width="10.7109375" style="148" customWidth="1"/>
    <col min="11525" max="11525" width="11.85546875" style="148" customWidth="1"/>
    <col min="11526" max="11776" width="8.85546875" style="148"/>
    <col min="11777" max="11777" width="13.28515625" style="148" customWidth="1"/>
    <col min="11778" max="11778" width="12.85546875" style="148" customWidth="1"/>
    <col min="11779" max="11779" width="4.42578125" style="148" customWidth="1"/>
    <col min="11780" max="11780" width="10.7109375" style="148" customWidth="1"/>
    <col min="11781" max="11781" width="11.85546875" style="148" customWidth="1"/>
    <col min="11782" max="12032" width="8.85546875" style="148"/>
    <col min="12033" max="12033" width="13.28515625" style="148" customWidth="1"/>
    <col min="12034" max="12034" width="12.85546875" style="148" customWidth="1"/>
    <col min="12035" max="12035" width="4.42578125" style="148" customWidth="1"/>
    <col min="12036" max="12036" width="10.7109375" style="148" customWidth="1"/>
    <col min="12037" max="12037" width="11.85546875" style="148" customWidth="1"/>
    <col min="12038" max="12288" width="8.85546875" style="148"/>
    <col min="12289" max="12289" width="13.28515625" style="148" customWidth="1"/>
    <col min="12290" max="12290" width="12.85546875" style="148" customWidth="1"/>
    <col min="12291" max="12291" width="4.42578125" style="148" customWidth="1"/>
    <col min="12292" max="12292" width="10.7109375" style="148" customWidth="1"/>
    <col min="12293" max="12293" width="11.85546875" style="148" customWidth="1"/>
    <col min="12294" max="12544" width="8.85546875" style="148"/>
    <col min="12545" max="12545" width="13.28515625" style="148" customWidth="1"/>
    <col min="12546" max="12546" width="12.85546875" style="148" customWidth="1"/>
    <col min="12547" max="12547" width="4.42578125" style="148" customWidth="1"/>
    <col min="12548" max="12548" width="10.7109375" style="148" customWidth="1"/>
    <col min="12549" max="12549" width="11.85546875" style="148" customWidth="1"/>
    <col min="12550" max="12800" width="8.85546875" style="148"/>
    <col min="12801" max="12801" width="13.28515625" style="148" customWidth="1"/>
    <col min="12802" max="12802" width="12.85546875" style="148" customWidth="1"/>
    <col min="12803" max="12803" width="4.42578125" style="148" customWidth="1"/>
    <col min="12804" max="12804" width="10.7109375" style="148" customWidth="1"/>
    <col min="12805" max="12805" width="11.85546875" style="148" customWidth="1"/>
    <col min="12806" max="13056" width="8.85546875" style="148"/>
    <col min="13057" max="13057" width="13.28515625" style="148" customWidth="1"/>
    <col min="13058" max="13058" width="12.85546875" style="148" customWidth="1"/>
    <col min="13059" max="13059" width="4.42578125" style="148" customWidth="1"/>
    <col min="13060" max="13060" width="10.7109375" style="148" customWidth="1"/>
    <col min="13061" max="13061" width="11.85546875" style="148" customWidth="1"/>
    <col min="13062" max="13312" width="8.85546875" style="148"/>
    <col min="13313" max="13313" width="13.28515625" style="148" customWidth="1"/>
    <col min="13314" max="13314" width="12.85546875" style="148" customWidth="1"/>
    <col min="13315" max="13315" width="4.42578125" style="148" customWidth="1"/>
    <col min="13316" max="13316" width="10.7109375" style="148" customWidth="1"/>
    <col min="13317" max="13317" width="11.85546875" style="148" customWidth="1"/>
    <col min="13318" max="13568" width="8.85546875" style="148"/>
    <col min="13569" max="13569" width="13.28515625" style="148" customWidth="1"/>
    <col min="13570" max="13570" width="12.85546875" style="148" customWidth="1"/>
    <col min="13571" max="13571" width="4.42578125" style="148" customWidth="1"/>
    <col min="13572" max="13572" width="10.7109375" style="148" customWidth="1"/>
    <col min="13573" max="13573" width="11.85546875" style="148" customWidth="1"/>
    <col min="13574" max="13824" width="8.85546875" style="148"/>
    <col min="13825" max="13825" width="13.28515625" style="148" customWidth="1"/>
    <col min="13826" max="13826" width="12.85546875" style="148" customWidth="1"/>
    <col min="13827" max="13827" width="4.42578125" style="148" customWidth="1"/>
    <col min="13828" max="13828" width="10.7109375" style="148" customWidth="1"/>
    <col min="13829" max="13829" width="11.85546875" style="148" customWidth="1"/>
    <col min="13830" max="14080" width="8.85546875" style="148"/>
    <col min="14081" max="14081" width="13.28515625" style="148" customWidth="1"/>
    <col min="14082" max="14082" width="12.85546875" style="148" customWidth="1"/>
    <col min="14083" max="14083" width="4.42578125" style="148" customWidth="1"/>
    <col min="14084" max="14084" width="10.7109375" style="148" customWidth="1"/>
    <col min="14085" max="14085" width="11.85546875" style="148" customWidth="1"/>
    <col min="14086" max="14336" width="8.85546875" style="148"/>
    <col min="14337" max="14337" width="13.28515625" style="148" customWidth="1"/>
    <col min="14338" max="14338" width="12.85546875" style="148" customWidth="1"/>
    <col min="14339" max="14339" width="4.42578125" style="148" customWidth="1"/>
    <col min="14340" max="14340" width="10.7109375" style="148" customWidth="1"/>
    <col min="14341" max="14341" width="11.85546875" style="148" customWidth="1"/>
    <col min="14342" max="14592" width="8.85546875" style="148"/>
    <col min="14593" max="14593" width="13.28515625" style="148" customWidth="1"/>
    <col min="14594" max="14594" width="12.85546875" style="148" customWidth="1"/>
    <col min="14595" max="14595" width="4.42578125" style="148" customWidth="1"/>
    <col min="14596" max="14596" width="10.7109375" style="148" customWidth="1"/>
    <col min="14597" max="14597" width="11.85546875" style="148" customWidth="1"/>
    <col min="14598" max="14848" width="8.85546875" style="148"/>
    <col min="14849" max="14849" width="13.28515625" style="148" customWidth="1"/>
    <col min="14850" max="14850" width="12.85546875" style="148" customWidth="1"/>
    <col min="14851" max="14851" width="4.42578125" style="148" customWidth="1"/>
    <col min="14852" max="14852" width="10.7109375" style="148" customWidth="1"/>
    <col min="14853" max="14853" width="11.85546875" style="148" customWidth="1"/>
    <col min="14854" max="15104" width="8.85546875" style="148"/>
    <col min="15105" max="15105" width="13.28515625" style="148" customWidth="1"/>
    <col min="15106" max="15106" width="12.85546875" style="148" customWidth="1"/>
    <col min="15107" max="15107" width="4.42578125" style="148" customWidth="1"/>
    <col min="15108" max="15108" width="10.7109375" style="148" customWidth="1"/>
    <col min="15109" max="15109" width="11.85546875" style="148" customWidth="1"/>
    <col min="15110" max="15360" width="8.85546875" style="148"/>
    <col min="15361" max="15361" width="13.28515625" style="148" customWidth="1"/>
    <col min="15362" max="15362" width="12.85546875" style="148" customWidth="1"/>
    <col min="15363" max="15363" width="4.42578125" style="148" customWidth="1"/>
    <col min="15364" max="15364" width="10.7109375" style="148" customWidth="1"/>
    <col min="15365" max="15365" width="11.85546875" style="148" customWidth="1"/>
    <col min="15366" max="15616" width="8.85546875" style="148"/>
    <col min="15617" max="15617" width="13.28515625" style="148" customWidth="1"/>
    <col min="15618" max="15618" width="12.85546875" style="148" customWidth="1"/>
    <col min="15619" max="15619" width="4.42578125" style="148" customWidth="1"/>
    <col min="15620" max="15620" width="10.7109375" style="148" customWidth="1"/>
    <col min="15621" max="15621" width="11.85546875" style="148" customWidth="1"/>
    <col min="15622" max="15872" width="8.85546875" style="148"/>
    <col min="15873" max="15873" width="13.28515625" style="148" customWidth="1"/>
    <col min="15874" max="15874" width="12.85546875" style="148" customWidth="1"/>
    <col min="15875" max="15875" width="4.42578125" style="148" customWidth="1"/>
    <col min="15876" max="15876" width="10.7109375" style="148" customWidth="1"/>
    <col min="15877" max="15877" width="11.85546875" style="148" customWidth="1"/>
    <col min="15878" max="16128" width="8.85546875" style="148"/>
    <col min="16129" max="16129" width="13.28515625" style="148" customWidth="1"/>
    <col min="16130" max="16130" width="12.85546875" style="148" customWidth="1"/>
    <col min="16131" max="16131" width="4.42578125" style="148" customWidth="1"/>
    <col min="16132" max="16132" width="10.7109375" style="148" customWidth="1"/>
    <col min="16133" max="16133" width="11.85546875" style="148" customWidth="1"/>
    <col min="16134" max="16384" width="8.85546875" style="148"/>
  </cols>
  <sheetData>
    <row r="1" spans="1:7" ht="52.15" customHeight="1">
      <c r="A1" s="1268" t="s">
        <v>1224</v>
      </c>
      <c r="B1" s="1268"/>
      <c r="C1" s="1268"/>
      <c r="D1" s="1268"/>
      <c r="E1" s="1268"/>
      <c r="F1" s="1268"/>
      <c r="G1" s="1268"/>
    </row>
    <row r="2" spans="1:7">
      <c r="A2" s="1088"/>
      <c r="B2" s="1088"/>
      <c r="C2" s="1088"/>
      <c r="D2" s="1088"/>
      <c r="E2" s="1088"/>
      <c r="F2" s="1088"/>
      <c r="G2" s="1088"/>
    </row>
    <row r="3" spans="1:7" ht="36">
      <c r="A3" s="1089"/>
      <c r="B3" s="1090" t="s">
        <v>211</v>
      </c>
      <c r="C3" s="1090"/>
      <c r="D3" s="1091" t="s">
        <v>140</v>
      </c>
      <c r="E3" s="1091" t="s">
        <v>173</v>
      </c>
      <c r="F3" s="1091" t="s">
        <v>179</v>
      </c>
      <c r="G3" s="1091" t="s">
        <v>147</v>
      </c>
    </row>
    <row r="4" spans="1:7" ht="24">
      <c r="A4" s="1092" t="s">
        <v>1225</v>
      </c>
      <c r="B4" s="1093">
        <v>9.4E-2</v>
      </c>
      <c r="C4" s="1094"/>
      <c r="D4" s="1093">
        <v>4.7E-2</v>
      </c>
      <c r="E4" s="1093">
        <v>0.06</v>
      </c>
      <c r="F4" s="1093">
        <v>0.13900000000000001</v>
      </c>
      <c r="G4" s="1093">
        <v>0.16900000000000001</v>
      </c>
    </row>
    <row r="5" spans="1:7" ht="36">
      <c r="A5" s="1095" t="s">
        <v>1226</v>
      </c>
      <c r="B5" s="1096">
        <v>0.23799999999999999</v>
      </c>
      <c r="C5" s="1097"/>
      <c r="D5" s="1096">
        <v>0.154</v>
      </c>
      <c r="E5" s="1096">
        <v>0.183</v>
      </c>
      <c r="F5" s="1096">
        <v>0.27800000000000002</v>
      </c>
      <c r="G5" s="1096">
        <v>0.29399999999999998</v>
      </c>
    </row>
    <row r="6" spans="1:7">
      <c r="A6" s="1098"/>
      <c r="B6" s="1098"/>
      <c r="C6" s="1098"/>
      <c r="D6" s="1098"/>
      <c r="E6" s="1098"/>
      <c r="F6" s="1098"/>
      <c r="G6" s="1098"/>
    </row>
    <row r="7" spans="1:7" ht="79.5" customHeight="1">
      <c r="A7" s="1269" t="s">
        <v>1227</v>
      </c>
      <c r="B7" s="1269"/>
      <c r="C7" s="1269"/>
      <c r="D7" s="1269"/>
      <c r="E7" s="1269"/>
      <c r="F7" s="1269"/>
      <c r="G7" s="1269"/>
    </row>
    <row r="8" spans="1:7" ht="46.5" customHeight="1">
      <c r="A8" s="1270" t="s">
        <v>1228</v>
      </c>
      <c r="B8" s="1270"/>
      <c r="C8" s="1270"/>
      <c r="D8" s="1270"/>
      <c r="E8" s="1270"/>
      <c r="F8" s="1270"/>
      <c r="G8" s="1270"/>
    </row>
    <row r="9" spans="1:7">
      <c r="A9" s="1099"/>
    </row>
    <row r="10" spans="1:7">
      <c r="A10" s="60" t="s">
        <v>1216</v>
      </c>
    </row>
    <row r="11" spans="1:7">
      <c r="A11" s="1099"/>
    </row>
    <row r="12" spans="1:7">
      <c r="A12" s="1100"/>
    </row>
  </sheetData>
  <mergeCells count="3">
    <mergeCell ref="A1:G1"/>
    <mergeCell ref="A7:G7"/>
    <mergeCell ref="A8:G8"/>
  </mergeCells>
  <pageMargins left="0.7" right="0.7" top="0.75" bottom="0.75" header="0.3" footer="0.3"/>
  <pageSetup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13E4-48AB-4A4F-9AC0-F74AA9E8F2E1}">
  <sheetPr>
    <tabColor rgb="FFC00000"/>
  </sheetPr>
  <dimension ref="A1:D19"/>
  <sheetViews>
    <sheetView workbookViewId="0">
      <selection activeCell="M15" sqref="M15"/>
    </sheetView>
  </sheetViews>
  <sheetFormatPr defaultColWidth="12.85546875" defaultRowHeight="12.75"/>
  <cols>
    <col min="1" max="1" width="20.7109375" style="63" customWidth="1"/>
    <col min="2" max="2" width="18.5703125" style="63" customWidth="1"/>
    <col min="3" max="3" width="10.7109375" style="63" customWidth="1"/>
    <col min="4" max="256" width="12.85546875" style="63"/>
    <col min="257" max="257" width="20.7109375" style="63" customWidth="1"/>
    <col min="258" max="258" width="18.5703125" style="63" customWidth="1"/>
    <col min="259" max="259" width="10.7109375" style="63" customWidth="1"/>
    <col min="260" max="512" width="12.85546875" style="63"/>
    <col min="513" max="513" width="20.7109375" style="63" customWidth="1"/>
    <col min="514" max="514" width="18.5703125" style="63" customWidth="1"/>
    <col min="515" max="515" width="10.7109375" style="63" customWidth="1"/>
    <col min="516" max="768" width="12.85546875" style="63"/>
    <col min="769" max="769" width="20.7109375" style="63" customWidth="1"/>
    <col min="770" max="770" width="18.5703125" style="63" customWidth="1"/>
    <col min="771" max="771" width="10.7109375" style="63" customWidth="1"/>
    <col min="772" max="1024" width="12.85546875" style="63"/>
    <col min="1025" max="1025" width="20.7109375" style="63" customWidth="1"/>
    <col min="1026" max="1026" width="18.5703125" style="63" customWidth="1"/>
    <col min="1027" max="1027" width="10.7109375" style="63" customWidth="1"/>
    <col min="1028" max="1280" width="12.85546875" style="63"/>
    <col min="1281" max="1281" width="20.7109375" style="63" customWidth="1"/>
    <col min="1282" max="1282" width="18.5703125" style="63" customWidth="1"/>
    <col min="1283" max="1283" width="10.7109375" style="63" customWidth="1"/>
    <col min="1284" max="1536" width="12.85546875" style="63"/>
    <col min="1537" max="1537" width="20.7109375" style="63" customWidth="1"/>
    <col min="1538" max="1538" width="18.5703125" style="63" customWidth="1"/>
    <col min="1539" max="1539" width="10.7109375" style="63" customWidth="1"/>
    <col min="1540" max="1792" width="12.85546875" style="63"/>
    <col min="1793" max="1793" width="20.7109375" style="63" customWidth="1"/>
    <col min="1794" max="1794" width="18.5703125" style="63" customWidth="1"/>
    <col min="1795" max="1795" width="10.7109375" style="63" customWidth="1"/>
    <col min="1796" max="2048" width="12.85546875" style="63"/>
    <col min="2049" max="2049" width="20.7109375" style="63" customWidth="1"/>
    <col min="2050" max="2050" width="18.5703125" style="63" customWidth="1"/>
    <col min="2051" max="2051" width="10.7109375" style="63" customWidth="1"/>
    <col min="2052" max="2304" width="12.85546875" style="63"/>
    <col min="2305" max="2305" width="20.7109375" style="63" customWidth="1"/>
    <col min="2306" max="2306" width="18.5703125" style="63" customWidth="1"/>
    <col min="2307" max="2307" width="10.7109375" style="63" customWidth="1"/>
    <col min="2308" max="2560" width="12.85546875" style="63"/>
    <col min="2561" max="2561" width="20.7109375" style="63" customWidth="1"/>
    <col min="2562" max="2562" width="18.5703125" style="63" customWidth="1"/>
    <col min="2563" max="2563" width="10.7109375" style="63" customWidth="1"/>
    <col min="2564" max="2816" width="12.85546875" style="63"/>
    <col min="2817" max="2817" width="20.7109375" style="63" customWidth="1"/>
    <col min="2818" max="2818" width="18.5703125" style="63" customWidth="1"/>
    <col min="2819" max="2819" width="10.7109375" style="63" customWidth="1"/>
    <col min="2820" max="3072" width="12.85546875" style="63"/>
    <col min="3073" max="3073" width="20.7109375" style="63" customWidth="1"/>
    <col min="3074" max="3074" width="18.5703125" style="63" customWidth="1"/>
    <col min="3075" max="3075" width="10.7109375" style="63" customWidth="1"/>
    <col min="3076" max="3328" width="12.85546875" style="63"/>
    <col min="3329" max="3329" width="20.7109375" style="63" customWidth="1"/>
    <col min="3330" max="3330" width="18.5703125" style="63" customWidth="1"/>
    <col min="3331" max="3331" width="10.7109375" style="63" customWidth="1"/>
    <col min="3332" max="3584" width="12.85546875" style="63"/>
    <col min="3585" max="3585" width="20.7109375" style="63" customWidth="1"/>
    <col min="3586" max="3586" width="18.5703125" style="63" customWidth="1"/>
    <col min="3587" max="3587" width="10.7109375" style="63" customWidth="1"/>
    <col min="3588" max="3840" width="12.85546875" style="63"/>
    <col min="3841" max="3841" width="20.7109375" style="63" customWidth="1"/>
    <col min="3842" max="3842" width="18.5703125" style="63" customWidth="1"/>
    <col min="3843" max="3843" width="10.7109375" style="63" customWidth="1"/>
    <col min="3844" max="4096" width="12.85546875" style="63"/>
    <col min="4097" max="4097" width="20.7109375" style="63" customWidth="1"/>
    <col min="4098" max="4098" width="18.5703125" style="63" customWidth="1"/>
    <col min="4099" max="4099" width="10.7109375" style="63" customWidth="1"/>
    <col min="4100" max="4352" width="12.85546875" style="63"/>
    <col min="4353" max="4353" width="20.7109375" style="63" customWidth="1"/>
    <col min="4354" max="4354" width="18.5703125" style="63" customWidth="1"/>
    <col min="4355" max="4355" width="10.7109375" style="63" customWidth="1"/>
    <col min="4356" max="4608" width="12.85546875" style="63"/>
    <col min="4609" max="4609" width="20.7109375" style="63" customWidth="1"/>
    <col min="4610" max="4610" width="18.5703125" style="63" customWidth="1"/>
    <col min="4611" max="4611" width="10.7109375" style="63" customWidth="1"/>
    <col min="4612" max="4864" width="12.85546875" style="63"/>
    <col min="4865" max="4865" width="20.7109375" style="63" customWidth="1"/>
    <col min="4866" max="4866" width="18.5703125" style="63" customWidth="1"/>
    <col min="4867" max="4867" width="10.7109375" style="63" customWidth="1"/>
    <col min="4868" max="5120" width="12.85546875" style="63"/>
    <col min="5121" max="5121" width="20.7109375" style="63" customWidth="1"/>
    <col min="5122" max="5122" width="18.5703125" style="63" customWidth="1"/>
    <col min="5123" max="5123" width="10.7109375" style="63" customWidth="1"/>
    <col min="5124" max="5376" width="12.85546875" style="63"/>
    <col min="5377" max="5377" width="20.7109375" style="63" customWidth="1"/>
    <col min="5378" max="5378" width="18.5703125" style="63" customWidth="1"/>
    <col min="5379" max="5379" width="10.7109375" style="63" customWidth="1"/>
    <col min="5380" max="5632" width="12.85546875" style="63"/>
    <col min="5633" max="5633" width="20.7109375" style="63" customWidth="1"/>
    <col min="5634" max="5634" width="18.5703125" style="63" customWidth="1"/>
    <col min="5635" max="5635" width="10.7109375" style="63" customWidth="1"/>
    <col min="5636" max="5888" width="12.85546875" style="63"/>
    <col min="5889" max="5889" width="20.7109375" style="63" customWidth="1"/>
    <col min="5890" max="5890" width="18.5703125" style="63" customWidth="1"/>
    <col min="5891" max="5891" width="10.7109375" style="63" customWidth="1"/>
    <col min="5892" max="6144" width="12.85546875" style="63"/>
    <col min="6145" max="6145" width="20.7109375" style="63" customWidth="1"/>
    <col min="6146" max="6146" width="18.5703125" style="63" customWidth="1"/>
    <col min="6147" max="6147" width="10.7109375" style="63" customWidth="1"/>
    <col min="6148" max="6400" width="12.85546875" style="63"/>
    <col min="6401" max="6401" width="20.7109375" style="63" customWidth="1"/>
    <col min="6402" max="6402" width="18.5703125" style="63" customWidth="1"/>
    <col min="6403" max="6403" width="10.7109375" style="63" customWidth="1"/>
    <col min="6404" max="6656" width="12.85546875" style="63"/>
    <col min="6657" max="6657" width="20.7109375" style="63" customWidth="1"/>
    <col min="6658" max="6658" width="18.5703125" style="63" customWidth="1"/>
    <col min="6659" max="6659" width="10.7109375" style="63" customWidth="1"/>
    <col min="6660" max="6912" width="12.85546875" style="63"/>
    <col min="6913" max="6913" width="20.7109375" style="63" customWidth="1"/>
    <col min="6914" max="6914" width="18.5703125" style="63" customWidth="1"/>
    <col min="6915" max="6915" width="10.7109375" style="63" customWidth="1"/>
    <col min="6916" max="7168" width="12.85546875" style="63"/>
    <col min="7169" max="7169" width="20.7109375" style="63" customWidth="1"/>
    <col min="7170" max="7170" width="18.5703125" style="63" customWidth="1"/>
    <col min="7171" max="7171" width="10.7109375" style="63" customWidth="1"/>
    <col min="7172" max="7424" width="12.85546875" style="63"/>
    <col min="7425" max="7425" width="20.7109375" style="63" customWidth="1"/>
    <col min="7426" max="7426" width="18.5703125" style="63" customWidth="1"/>
    <col min="7427" max="7427" width="10.7109375" style="63" customWidth="1"/>
    <col min="7428" max="7680" width="12.85546875" style="63"/>
    <col min="7681" max="7681" width="20.7109375" style="63" customWidth="1"/>
    <col min="7682" max="7682" width="18.5703125" style="63" customWidth="1"/>
    <col min="7683" max="7683" width="10.7109375" style="63" customWidth="1"/>
    <col min="7684" max="7936" width="12.85546875" style="63"/>
    <col min="7937" max="7937" width="20.7109375" style="63" customWidth="1"/>
    <col min="7938" max="7938" width="18.5703125" style="63" customWidth="1"/>
    <col min="7939" max="7939" width="10.7109375" style="63" customWidth="1"/>
    <col min="7940" max="8192" width="12.85546875" style="63"/>
    <col min="8193" max="8193" width="20.7109375" style="63" customWidth="1"/>
    <col min="8194" max="8194" width="18.5703125" style="63" customWidth="1"/>
    <col min="8195" max="8195" width="10.7109375" style="63" customWidth="1"/>
    <col min="8196" max="8448" width="12.85546875" style="63"/>
    <col min="8449" max="8449" width="20.7109375" style="63" customWidth="1"/>
    <col min="8450" max="8450" width="18.5703125" style="63" customWidth="1"/>
    <col min="8451" max="8451" width="10.7109375" style="63" customWidth="1"/>
    <col min="8452" max="8704" width="12.85546875" style="63"/>
    <col min="8705" max="8705" width="20.7109375" style="63" customWidth="1"/>
    <col min="8706" max="8706" width="18.5703125" style="63" customWidth="1"/>
    <col min="8707" max="8707" width="10.7109375" style="63" customWidth="1"/>
    <col min="8708" max="8960" width="12.85546875" style="63"/>
    <col min="8961" max="8961" width="20.7109375" style="63" customWidth="1"/>
    <col min="8962" max="8962" width="18.5703125" style="63" customWidth="1"/>
    <col min="8963" max="8963" width="10.7109375" style="63" customWidth="1"/>
    <col min="8964" max="9216" width="12.85546875" style="63"/>
    <col min="9217" max="9217" width="20.7109375" style="63" customWidth="1"/>
    <col min="9218" max="9218" width="18.5703125" style="63" customWidth="1"/>
    <col min="9219" max="9219" width="10.7109375" style="63" customWidth="1"/>
    <col min="9220" max="9472" width="12.85546875" style="63"/>
    <col min="9473" max="9473" width="20.7109375" style="63" customWidth="1"/>
    <col min="9474" max="9474" width="18.5703125" style="63" customWidth="1"/>
    <col min="9475" max="9475" width="10.7109375" style="63" customWidth="1"/>
    <col min="9476" max="9728" width="12.85546875" style="63"/>
    <col min="9729" max="9729" width="20.7109375" style="63" customWidth="1"/>
    <col min="9730" max="9730" width="18.5703125" style="63" customWidth="1"/>
    <col min="9731" max="9731" width="10.7109375" style="63" customWidth="1"/>
    <col min="9732" max="9984" width="12.85546875" style="63"/>
    <col min="9985" max="9985" width="20.7109375" style="63" customWidth="1"/>
    <col min="9986" max="9986" width="18.5703125" style="63" customWidth="1"/>
    <col min="9987" max="9987" width="10.7109375" style="63" customWidth="1"/>
    <col min="9988" max="10240" width="12.85546875" style="63"/>
    <col min="10241" max="10241" width="20.7109375" style="63" customWidth="1"/>
    <col min="10242" max="10242" width="18.5703125" style="63" customWidth="1"/>
    <col min="10243" max="10243" width="10.7109375" style="63" customWidth="1"/>
    <col min="10244" max="10496" width="12.85546875" style="63"/>
    <col min="10497" max="10497" width="20.7109375" style="63" customWidth="1"/>
    <col min="10498" max="10498" width="18.5703125" style="63" customWidth="1"/>
    <col min="10499" max="10499" width="10.7109375" style="63" customWidth="1"/>
    <col min="10500" max="10752" width="12.85546875" style="63"/>
    <col min="10753" max="10753" width="20.7109375" style="63" customWidth="1"/>
    <col min="10754" max="10754" width="18.5703125" style="63" customWidth="1"/>
    <col min="10755" max="10755" width="10.7109375" style="63" customWidth="1"/>
    <col min="10756" max="11008" width="12.85546875" style="63"/>
    <col min="11009" max="11009" width="20.7109375" style="63" customWidth="1"/>
    <col min="11010" max="11010" width="18.5703125" style="63" customWidth="1"/>
    <col min="11011" max="11011" width="10.7109375" style="63" customWidth="1"/>
    <col min="11012" max="11264" width="12.85546875" style="63"/>
    <col min="11265" max="11265" width="20.7109375" style="63" customWidth="1"/>
    <col min="11266" max="11266" width="18.5703125" style="63" customWidth="1"/>
    <col min="11267" max="11267" width="10.7109375" style="63" customWidth="1"/>
    <col min="11268" max="11520" width="12.85546875" style="63"/>
    <col min="11521" max="11521" width="20.7109375" style="63" customWidth="1"/>
    <col min="11522" max="11522" width="18.5703125" style="63" customWidth="1"/>
    <col min="11523" max="11523" width="10.7109375" style="63" customWidth="1"/>
    <col min="11524" max="11776" width="12.85546875" style="63"/>
    <col min="11777" max="11777" width="20.7109375" style="63" customWidth="1"/>
    <col min="11778" max="11778" width="18.5703125" style="63" customWidth="1"/>
    <col min="11779" max="11779" width="10.7109375" style="63" customWidth="1"/>
    <col min="11780" max="12032" width="12.85546875" style="63"/>
    <col min="12033" max="12033" width="20.7109375" style="63" customWidth="1"/>
    <col min="12034" max="12034" width="18.5703125" style="63" customWidth="1"/>
    <col min="12035" max="12035" width="10.7109375" style="63" customWidth="1"/>
    <col min="12036" max="12288" width="12.85546875" style="63"/>
    <col min="12289" max="12289" width="20.7109375" style="63" customWidth="1"/>
    <col min="12290" max="12290" width="18.5703125" style="63" customWidth="1"/>
    <col min="12291" max="12291" width="10.7109375" style="63" customWidth="1"/>
    <col min="12292" max="12544" width="12.85546875" style="63"/>
    <col min="12545" max="12545" width="20.7109375" style="63" customWidth="1"/>
    <col min="12546" max="12546" width="18.5703125" style="63" customWidth="1"/>
    <col min="12547" max="12547" width="10.7109375" style="63" customWidth="1"/>
    <col min="12548" max="12800" width="12.85546875" style="63"/>
    <col min="12801" max="12801" width="20.7109375" style="63" customWidth="1"/>
    <col min="12802" max="12802" width="18.5703125" style="63" customWidth="1"/>
    <col min="12803" max="12803" width="10.7109375" style="63" customWidth="1"/>
    <col min="12804" max="13056" width="12.85546875" style="63"/>
    <col min="13057" max="13057" width="20.7109375" style="63" customWidth="1"/>
    <col min="13058" max="13058" width="18.5703125" style="63" customWidth="1"/>
    <col min="13059" max="13059" width="10.7109375" style="63" customWidth="1"/>
    <col min="13060" max="13312" width="12.85546875" style="63"/>
    <col min="13313" max="13313" width="20.7109375" style="63" customWidth="1"/>
    <col min="13314" max="13314" width="18.5703125" style="63" customWidth="1"/>
    <col min="13315" max="13315" width="10.7109375" style="63" customWidth="1"/>
    <col min="13316" max="13568" width="12.85546875" style="63"/>
    <col min="13569" max="13569" width="20.7109375" style="63" customWidth="1"/>
    <col min="13570" max="13570" width="18.5703125" style="63" customWidth="1"/>
    <col min="13571" max="13571" width="10.7109375" style="63" customWidth="1"/>
    <col min="13572" max="13824" width="12.85546875" style="63"/>
    <col min="13825" max="13825" width="20.7109375" style="63" customWidth="1"/>
    <col min="13826" max="13826" width="18.5703125" style="63" customWidth="1"/>
    <col min="13827" max="13827" width="10.7109375" style="63" customWidth="1"/>
    <col min="13828" max="14080" width="12.85546875" style="63"/>
    <col min="14081" max="14081" width="20.7109375" style="63" customWidth="1"/>
    <col min="14082" max="14082" width="18.5703125" style="63" customWidth="1"/>
    <col min="14083" max="14083" width="10.7109375" style="63" customWidth="1"/>
    <col min="14084" max="14336" width="12.85546875" style="63"/>
    <col min="14337" max="14337" width="20.7109375" style="63" customWidth="1"/>
    <col min="14338" max="14338" width="18.5703125" style="63" customWidth="1"/>
    <col min="14339" max="14339" width="10.7109375" style="63" customWidth="1"/>
    <col min="14340" max="14592" width="12.85546875" style="63"/>
    <col min="14593" max="14593" width="20.7109375" style="63" customWidth="1"/>
    <col min="14594" max="14594" width="18.5703125" style="63" customWidth="1"/>
    <col min="14595" max="14595" width="10.7109375" style="63" customWidth="1"/>
    <col min="14596" max="14848" width="12.85546875" style="63"/>
    <col min="14849" max="14849" width="20.7109375" style="63" customWidth="1"/>
    <col min="14850" max="14850" width="18.5703125" style="63" customWidth="1"/>
    <col min="14851" max="14851" width="10.7109375" style="63" customWidth="1"/>
    <col min="14852" max="15104" width="12.85546875" style="63"/>
    <col min="15105" max="15105" width="20.7109375" style="63" customWidth="1"/>
    <col min="15106" max="15106" width="18.5703125" style="63" customWidth="1"/>
    <col min="15107" max="15107" width="10.7109375" style="63" customWidth="1"/>
    <col min="15108" max="15360" width="12.85546875" style="63"/>
    <col min="15361" max="15361" width="20.7109375" style="63" customWidth="1"/>
    <col min="15362" max="15362" width="18.5703125" style="63" customWidth="1"/>
    <col min="15363" max="15363" width="10.7109375" style="63" customWidth="1"/>
    <col min="15364" max="15616" width="12.85546875" style="63"/>
    <col min="15617" max="15617" width="20.7109375" style="63" customWidth="1"/>
    <col min="15618" max="15618" width="18.5703125" style="63" customWidth="1"/>
    <col min="15619" max="15619" width="10.7109375" style="63" customWidth="1"/>
    <col min="15620" max="15872" width="12.85546875" style="63"/>
    <col min="15873" max="15873" width="20.7109375" style="63" customWidth="1"/>
    <col min="15874" max="15874" width="18.5703125" style="63" customWidth="1"/>
    <col min="15875" max="15875" width="10.7109375" style="63" customWidth="1"/>
    <col min="15876" max="16128" width="12.85546875" style="63"/>
    <col min="16129" max="16129" width="20.7109375" style="63" customWidth="1"/>
    <col min="16130" max="16130" width="18.5703125" style="63" customWidth="1"/>
    <col min="16131" max="16131" width="10.7109375" style="63" customWidth="1"/>
    <col min="16132" max="16384" width="12.85546875" style="63"/>
  </cols>
  <sheetData>
    <row r="1" spans="1:4" ht="46.5" customHeight="1">
      <c r="A1" s="1271" t="s">
        <v>1229</v>
      </c>
      <c r="B1" s="1271"/>
      <c r="C1" s="1271"/>
    </row>
    <row r="2" spans="1:4">
      <c r="A2" s="958"/>
      <c r="B2" s="958"/>
      <c r="C2" s="958"/>
    </row>
    <row r="3" spans="1:4">
      <c r="A3" s="1101"/>
      <c r="B3" s="1101" t="s">
        <v>1230</v>
      </c>
      <c r="C3" s="1102" t="s">
        <v>1231</v>
      </c>
      <c r="D3" s="846"/>
    </row>
    <row r="4" spans="1:4">
      <c r="A4" s="1103" t="s">
        <v>1232</v>
      </c>
      <c r="B4" s="1103" t="s">
        <v>191</v>
      </c>
      <c r="C4" s="1104">
        <v>0.35</v>
      </c>
      <c r="D4" s="846"/>
    </row>
    <row r="5" spans="1:4">
      <c r="A5" s="1105"/>
      <c r="B5" s="1105" t="s">
        <v>1233</v>
      </c>
      <c r="C5" s="1106">
        <v>0.31</v>
      </c>
      <c r="D5" s="846"/>
    </row>
    <row r="6" spans="1:4">
      <c r="A6" s="1105"/>
      <c r="B6" s="1105" t="s">
        <v>1234</v>
      </c>
      <c r="C6" s="1106">
        <v>0.18</v>
      </c>
      <c r="D6" s="846"/>
    </row>
    <row r="7" spans="1:4">
      <c r="A7" s="1105"/>
      <c r="B7" s="1105" t="s">
        <v>1235</v>
      </c>
      <c r="C7" s="1106">
        <v>0.11</v>
      </c>
      <c r="D7" s="846"/>
    </row>
    <row r="8" spans="1:4">
      <c r="A8" s="1105"/>
      <c r="B8" s="1105" t="s">
        <v>1236</v>
      </c>
      <c r="C8" s="1106">
        <v>0.04</v>
      </c>
      <c r="D8" s="846"/>
    </row>
    <row r="9" spans="1:4">
      <c r="A9" s="1105"/>
      <c r="B9" s="1105"/>
      <c r="C9" s="1106"/>
      <c r="D9" s="846"/>
    </row>
    <row r="10" spans="1:4">
      <c r="A10" s="1105" t="s">
        <v>1237</v>
      </c>
      <c r="B10" s="1105" t="s">
        <v>191</v>
      </c>
      <c r="C10" s="1106">
        <v>0.24</v>
      </c>
      <c r="D10" s="846"/>
    </row>
    <row r="11" spans="1:4">
      <c r="A11" s="1105"/>
      <c r="B11" s="1105" t="s">
        <v>1233</v>
      </c>
      <c r="C11" s="1106">
        <v>0.19</v>
      </c>
      <c r="D11" s="846"/>
    </row>
    <row r="12" spans="1:4">
      <c r="A12" s="1105"/>
      <c r="B12" s="1105" t="s">
        <v>1234</v>
      </c>
      <c r="C12" s="1106">
        <v>0.12</v>
      </c>
      <c r="D12" s="846"/>
    </row>
    <row r="13" spans="1:4">
      <c r="A13" s="1105"/>
      <c r="B13" s="1105" t="s">
        <v>1235</v>
      </c>
      <c r="C13" s="1106">
        <v>0.08</v>
      </c>
      <c r="D13" s="846"/>
    </row>
    <row r="14" spans="1:4">
      <c r="A14" s="1107"/>
      <c r="B14" s="1107" t="s">
        <v>1236</v>
      </c>
      <c r="C14" s="1108">
        <v>7.0000000000000007E-2</v>
      </c>
      <c r="D14" s="846"/>
    </row>
    <row r="15" spans="1:4">
      <c r="A15" s="846"/>
      <c r="B15" s="846"/>
      <c r="C15" s="846"/>
      <c r="D15" s="846"/>
    </row>
    <row r="16" spans="1:4" ht="25.5" customHeight="1">
      <c r="A16" s="1182" t="s">
        <v>1238</v>
      </c>
      <c r="B16" s="1182"/>
      <c r="C16" s="1182"/>
      <c r="D16" s="846"/>
    </row>
    <row r="17" spans="1:3" ht="44.25" customHeight="1">
      <c r="A17" s="1261" t="s">
        <v>1239</v>
      </c>
      <c r="B17" s="1261"/>
      <c r="C17" s="1261"/>
    </row>
    <row r="19" spans="1:3">
      <c r="A19" s="60" t="s">
        <v>1216</v>
      </c>
    </row>
  </sheetData>
  <mergeCells count="3">
    <mergeCell ref="A1:C1"/>
    <mergeCell ref="A16:C16"/>
    <mergeCell ref="A17:C17"/>
  </mergeCells>
  <pageMargins left="0.7" right="0.7" top="0.75" bottom="0.75" header="0.3" footer="0.3"/>
  <pageSetup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E99BC-98D7-427A-AEF8-8D3865713846}">
  <sheetPr>
    <tabColor rgb="FFC00000"/>
  </sheetPr>
  <dimension ref="A1:T28"/>
  <sheetViews>
    <sheetView topLeftCell="H1" workbookViewId="0">
      <selection activeCell="Q14" sqref="Q14"/>
    </sheetView>
  </sheetViews>
  <sheetFormatPr defaultColWidth="9" defaultRowHeight="11.25"/>
  <cols>
    <col min="1" max="1" width="11.7109375" style="1109" customWidth="1"/>
    <col min="2" max="3" width="9" style="1129"/>
    <col min="4" max="4" width="10.42578125" style="1129" customWidth="1"/>
    <col min="5" max="5" width="2.5703125" style="1129" customWidth="1"/>
    <col min="6" max="6" width="11.42578125" style="1129" customWidth="1"/>
    <col min="7" max="7" width="13.42578125" style="1129" customWidth="1"/>
    <col min="8" max="8" width="11.42578125" style="1129" customWidth="1"/>
    <col min="9" max="9" width="9" style="1109"/>
    <col min="10" max="10" width="15.140625" style="1109" customWidth="1"/>
    <col min="11" max="11" width="9" style="1109"/>
    <col min="12" max="12" width="10.5703125" style="1109" customWidth="1"/>
    <col min="13" max="13" width="9.28515625" style="1109" customWidth="1"/>
    <col min="14" max="14" width="10.85546875" style="1109" customWidth="1"/>
    <col min="15" max="19" width="9" style="1109"/>
    <col min="20" max="20" width="14" style="1109" customWidth="1"/>
    <col min="21" max="16384" width="9" style="1109"/>
  </cols>
  <sheetData>
    <row r="1" spans="1:20" ht="39.75" customHeight="1">
      <c r="A1" s="1274" t="s">
        <v>1240</v>
      </c>
      <c r="B1" s="1274"/>
      <c r="C1" s="1274"/>
      <c r="D1" s="1274"/>
      <c r="E1" s="1274"/>
      <c r="F1" s="1274"/>
      <c r="G1" s="1274"/>
      <c r="H1" s="1274"/>
      <c r="J1" s="1275" t="s">
        <v>1241</v>
      </c>
      <c r="K1" s="1275"/>
      <c r="L1" s="1275"/>
      <c r="M1" s="1275"/>
      <c r="N1" s="1275"/>
      <c r="O1" s="1275"/>
      <c r="P1" s="1275"/>
      <c r="Q1" s="1275"/>
      <c r="R1" s="1275"/>
      <c r="S1" s="1275"/>
      <c r="T1" s="1275"/>
    </row>
    <row r="2" spans="1:20" ht="30" customHeight="1">
      <c r="A2" s="1130"/>
      <c r="B2" s="1276" t="s">
        <v>1242</v>
      </c>
      <c r="C2" s="1276"/>
      <c r="D2" s="1276"/>
      <c r="E2" s="1131"/>
      <c r="F2" s="1276" t="s">
        <v>1243</v>
      </c>
      <c r="G2" s="1276"/>
      <c r="H2" s="1276"/>
      <c r="J2" s="1130"/>
      <c r="K2" s="1130"/>
      <c r="L2" s="1277" t="s">
        <v>1244</v>
      </c>
      <c r="M2" s="1277"/>
      <c r="N2" s="1278"/>
      <c r="O2" s="1279" t="s">
        <v>1245</v>
      </c>
      <c r="P2" s="1277"/>
      <c r="Q2" s="1278"/>
      <c r="R2" s="1280" t="s">
        <v>1246</v>
      </c>
      <c r="S2" s="1280"/>
      <c r="T2" s="1280"/>
    </row>
    <row r="3" spans="1:20" s="1110" customFormat="1" ht="22.5">
      <c r="A3" s="1132"/>
      <c r="B3" s="1133" t="s">
        <v>1247</v>
      </c>
      <c r="C3" s="1133" t="s">
        <v>1248</v>
      </c>
      <c r="D3" s="1133" t="s">
        <v>1249</v>
      </c>
      <c r="E3" s="1134"/>
      <c r="F3" s="1133" t="s">
        <v>1247</v>
      </c>
      <c r="G3" s="1133" t="s">
        <v>1248</v>
      </c>
      <c r="H3" s="1133" t="s">
        <v>1249</v>
      </c>
      <c r="J3" s="1132"/>
      <c r="K3" s="1132"/>
      <c r="L3" s="1135" t="s">
        <v>113</v>
      </c>
      <c r="M3" s="1135" t="s">
        <v>92</v>
      </c>
      <c r="N3" s="1136" t="s">
        <v>1250</v>
      </c>
      <c r="O3" s="1137" t="s">
        <v>113</v>
      </c>
      <c r="P3" s="1135" t="s">
        <v>92</v>
      </c>
      <c r="Q3" s="1138" t="s">
        <v>1250</v>
      </c>
      <c r="R3" s="1135" t="s">
        <v>109</v>
      </c>
      <c r="S3" s="1135" t="s">
        <v>113</v>
      </c>
      <c r="T3" s="1135" t="s">
        <v>92</v>
      </c>
    </row>
    <row r="4" spans="1:20">
      <c r="A4" s="1111" t="s">
        <v>109</v>
      </c>
      <c r="B4" s="1112">
        <v>1720</v>
      </c>
      <c r="C4" s="1112">
        <v>880</v>
      </c>
      <c r="D4" s="1112">
        <v>770</v>
      </c>
      <c r="E4" s="1113"/>
      <c r="F4" s="1112">
        <v>10660</v>
      </c>
      <c r="G4" s="1112">
        <v>7720</v>
      </c>
      <c r="H4" s="1112">
        <v>8850</v>
      </c>
      <c r="J4" s="1114" t="s">
        <v>174</v>
      </c>
      <c r="K4" s="1114" t="s">
        <v>1247</v>
      </c>
      <c r="L4" s="1115">
        <v>35720</v>
      </c>
      <c r="M4" s="1115">
        <v>39070</v>
      </c>
      <c r="N4" s="1116">
        <f>M4-L4</f>
        <v>3350</v>
      </c>
      <c r="O4" s="1115">
        <v>14280</v>
      </c>
      <c r="P4" s="1115">
        <v>16650</v>
      </c>
      <c r="Q4" s="1116">
        <f>P4-O4</f>
        <v>2370</v>
      </c>
      <c r="R4" s="1117">
        <v>0.67</v>
      </c>
      <c r="S4" s="1117">
        <v>0.72</v>
      </c>
      <c r="T4" s="1117">
        <v>0.73</v>
      </c>
    </row>
    <row r="5" spans="1:20">
      <c r="A5" s="1111" t="s">
        <v>110</v>
      </c>
      <c r="B5" s="1112">
        <v>1910</v>
      </c>
      <c r="C5" s="1112">
        <v>970</v>
      </c>
      <c r="D5" s="1112">
        <v>750</v>
      </c>
      <c r="E5" s="1113"/>
      <c r="F5" s="1112">
        <v>11030</v>
      </c>
      <c r="G5" s="1112">
        <v>7980</v>
      </c>
      <c r="H5" s="1112">
        <v>9280</v>
      </c>
      <c r="J5" s="1118"/>
      <c r="K5" s="1118" t="s">
        <v>1248</v>
      </c>
      <c r="L5" s="1119">
        <v>25840</v>
      </c>
      <c r="M5" s="1119">
        <v>27500</v>
      </c>
      <c r="N5" s="1120">
        <f t="shared" ref="N5:N10" si="0">M5-L5</f>
        <v>1660</v>
      </c>
      <c r="O5" s="1119">
        <v>10820</v>
      </c>
      <c r="P5" s="1119">
        <v>13920</v>
      </c>
      <c r="Q5" s="1120">
        <f t="shared" ref="Q5:Q10" si="1">P5-O5</f>
        <v>3100</v>
      </c>
      <c r="R5" s="1121">
        <v>0.8</v>
      </c>
      <c r="S5" s="1121">
        <v>0.85</v>
      </c>
      <c r="T5" s="1121">
        <v>0.92</v>
      </c>
    </row>
    <row r="6" spans="1:20">
      <c r="A6" s="1111" t="s">
        <v>111</v>
      </c>
      <c r="B6" s="1112">
        <v>1920</v>
      </c>
      <c r="C6" s="1112">
        <v>1000</v>
      </c>
      <c r="D6" s="1112">
        <v>820</v>
      </c>
      <c r="E6" s="1113"/>
      <c r="F6" s="1112">
        <v>11370</v>
      </c>
      <c r="G6" s="1112">
        <v>8630</v>
      </c>
      <c r="H6" s="1112">
        <v>9660</v>
      </c>
      <c r="J6" s="1118"/>
      <c r="K6" s="1118" t="s">
        <v>1249</v>
      </c>
      <c r="L6" s="1119">
        <v>26020</v>
      </c>
      <c r="M6" s="1119">
        <v>29530</v>
      </c>
      <c r="N6" s="1120">
        <f t="shared" si="0"/>
        <v>3510</v>
      </c>
      <c r="O6" s="1119">
        <v>11690</v>
      </c>
      <c r="P6" s="1119">
        <v>15080</v>
      </c>
      <c r="Q6" s="1120">
        <f t="shared" si="1"/>
        <v>3390</v>
      </c>
      <c r="R6" s="1121">
        <v>0.74</v>
      </c>
      <c r="S6" s="1121">
        <v>0.78</v>
      </c>
      <c r="T6" s="1121">
        <v>0.84</v>
      </c>
    </row>
    <row r="7" spans="1:20">
      <c r="A7" s="1111" t="s">
        <v>49</v>
      </c>
      <c r="B7" s="1112">
        <v>2130</v>
      </c>
      <c r="C7" s="1112">
        <v>1060</v>
      </c>
      <c r="D7" s="1112">
        <v>850</v>
      </c>
      <c r="E7" s="1113"/>
      <c r="F7" s="1112">
        <v>11560</v>
      </c>
      <c r="G7" s="1112">
        <v>9110</v>
      </c>
      <c r="H7" s="1112">
        <v>10220</v>
      </c>
      <c r="J7" s="1118"/>
      <c r="K7" s="1118"/>
      <c r="L7" s="1119"/>
      <c r="M7" s="1119"/>
      <c r="N7" s="1120"/>
      <c r="O7" s="1119"/>
      <c r="P7" s="1119"/>
      <c r="Q7" s="1120"/>
      <c r="R7" s="1121"/>
      <c r="S7" s="1121"/>
      <c r="T7" s="1121"/>
    </row>
    <row r="8" spans="1:20">
      <c r="A8" s="1111" t="s">
        <v>112</v>
      </c>
      <c r="B8" s="1112">
        <v>2200</v>
      </c>
      <c r="C8" s="1112">
        <v>1150</v>
      </c>
      <c r="D8" s="1112">
        <v>880</v>
      </c>
      <c r="E8" s="1113"/>
      <c r="F8" s="1112">
        <v>12580</v>
      </c>
      <c r="G8" s="1112">
        <v>9740</v>
      </c>
      <c r="H8" s="1112">
        <v>10500</v>
      </c>
      <c r="J8" s="1118" t="s">
        <v>1242</v>
      </c>
      <c r="K8" s="1118" t="s">
        <v>1247</v>
      </c>
      <c r="L8" s="1119">
        <v>8640</v>
      </c>
      <c r="M8" s="1119">
        <v>10080</v>
      </c>
      <c r="N8" s="1120">
        <f t="shared" si="0"/>
        <v>1440</v>
      </c>
      <c r="O8" s="1119">
        <v>2480</v>
      </c>
      <c r="P8" s="1119">
        <v>3490</v>
      </c>
      <c r="Q8" s="1120">
        <f t="shared" si="1"/>
        <v>1010</v>
      </c>
      <c r="R8" s="1121">
        <v>0.36</v>
      </c>
      <c r="S8" s="1121">
        <v>0.46</v>
      </c>
      <c r="T8" s="1121">
        <v>0.53</v>
      </c>
    </row>
    <row r="9" spans="1:20">
      <c r="A9" s="1111" t="s">
        <v>113</v>
      </c>
      <c r="B9" s="1112">
        <v>2480</v>
      </c>
      <c r="C9" s="1112">
        <v>1250</v>
      </c>
      <c r="D9" s="1112">
        <v>870</v>
      </c>
      <c r="E9" s="1113"/>
      <c r="F9" s="1112">
        <v>14280</v>
      </c>
      <c r="G9" s="1112">
        <v>10820</v>
      </c>
      <c r="H9" s="1112">
        <v>11690</v>
      </c>
      <c r="J9" s="1118"/>
      <c r="K9" s="1118" t="s">
        <v>1248</v>
      </c>
      <c r="L9" s="1119">
        <v>6840</v>
      </c>
      <c r="M9" s="1119">
        <v>7960</v>
      </c>
      <c r="N9" s="1120">
        <f t="shared" si="0"/>
        <v>1120</v>
      </c>
      <c r="O9" s="1119">
        <v>1250</v>
      </c>
      <c r="P9" s="1119">
        <v>1830</v>
      </c>
      <c r="Q9" s="1120">
        <f t="shared" si="1"/>
        <v>580</v>
      </c>
      <c r="R9" s="1121">
        <v>0.27</v>
      </c>
      <c r="S9" s="1121">
        <v>0.31</v>
      </c>
      <c r="T9" s="1121">
        <v>0.45</v>
      </c>
    </row>
    <row r="10" spans="1:20">
      <c r="A10" s="1111" t="s">
        <v>114</v>
      </c>
      <c r="B10" s="1112">
        <v>2690</v>
      </c>
      <c r="C10" s="1112">
        <v>1320</v>
      </c>
      <c r="D10" s="1112">
        <v>900</v>
      </c>
      <c r="E10" s="1113"/>
      <c r="F10" s="1112">
        <v>14650</v>
      </c>
      <c r="G10" s="1112">
        <v>11590</v>
      </c>
      <c r="H10" s="1112">
        <v>12420</v>
      </c>
      <c r="J10" s="1122"/>
      <c r="K10" s="1122" t="s">
        <v>1249</v>
      </c>
      <c r="L10" s="1123">
        <v>6510</v>
      </c>
      <c r="M10" s="1123">
        <v>7140</v>
      </c>
      <c r="N10" s="1124">
        <f t="shared" si="0"/>
        <v>630</v>
      </c>
      <c r="O10" s="1123">
        <v>870</v>
      </c>
      <c r="P10" s="1123">
        <v>1310</v>
      </c>
      <c r="Q10" s="1124">
        <f t="shared" si="1"/>
        <v>440</v>
      </c>
      <c r="R10" s="1125">
        <v>0.23</v>
      </c>
      <c r="S10" s="1125">
        <v>0.27</v>
      </c>
      <c r="T10" s="1125">
        <v>0.38</v>
      </c>
    </row>
    <row r="11" spans="1:20">
      <c r="A11" s="1111" t="s">
        <v>115</v>
      </c>
      <c r="B11" s="1112">
        <v>2890</v>
      </c>
      <c r="C11" s="1112">
        <v>1470</v>
      </c>
      <c r="D11" s="1112">
        <v>1010</v>
      </c>
      <c r="E11" s="1113"/>
      <c r="F11" s="1112">
        <v>14810</v>
      </c>
      <c r="G11" s="1112">
        <v>11950</v>
      </c>
      <c r="H11" s="1112">
        <v>12940</v>
      </c>
    </row>
    <row r="12" spans="1:20">
      <c r="A12" s="1111" t="s">
        <v>50</v>
      </c>
      <c r="B12" s="1112">
        <v>3090</v>
      </c>
      <c r="C12" s="1112">
        <v>1580</v>
      </c>
      <c r="D12" s="1112">
        <v>1070</v>
      </c>
      <c r="E12" s="1113"/>
      <c r="F12" s="1112">
        <v>15450</v>
      </c>
      <c r="G12" s="1112">
        <v>12710</v>
      </c>
      <c r="H12" s="1112">
        <v>13690</v>
      </c>
    </row>
    <row r="13" spans="1:20">
      <c r="A13" s="1111" t="s">
        <v>90</v>
      </c>
      <c r="B13" s="1112">
        <v>3290</v>
      </c>
      <c r="C13" s="1112">
        <v>1710</v>
      </c>
      <c r="D13" s="1112">
        <v>1250</v>
      </c>
      <c r="E13" s="1113"/>
      <c r="F13" s="1112">
        <v>15990</v>
      </c>
      <c r="G13" s="1112">
        <v>13460</v>
      </c>
      <c r="H13" s="1112">
        <v>14410</v>
      </c>
    </row>
    <row r="14" spans="1:20">
      <c r="A14" s="1126" t="s">
        <v>92</v>
      </c>
      <c r="B14" s="1127">
        <v>3490</v>
      </c>
      <c r="C14" s="1127">
        <v>1830</v>
      </c>
      <c r="D14" s="1127">
        <v>1310</v>
      </c>
      <c r="E14" s="1128"/>
      <c r="F14" s="1127">
        <v>16650</v>
      </c>
      <c r="G14" s="1127">
        <v>13920</v>
      </c>
      <c r="H14" s="1127">
        <v>15080</v>
      </c>
    </row>
    <row r="15" spans="1:20" ht="27" customHeight="1">
      <c r="A15" s="1272" t="s">
        <v>1251</v>
      </c>
      <c r="B15" s="1272"/>
      <c r="C15" s="1272"/>
      <c r="D15" s="1272"/>
      <c r="E15" s="1272"/>
      <c r="F15" s="1272"/>
      <c r="G15" s="1272"/>
      <c r="H15" s="1272"/>
    </row>
    <row r="16" spans="1:20" ht="36.75" customHeight="1">
      <c r="A16" s="1272" t="s">
        <v>1252</v>
      </c>
      <c r="B16" s="1272"/>
      <c r="C16" s="1272"/>
      <c r="D16" s="1272"/>
      <c r="E16" s="1272"/>
      <c r="F16" s="1272"/>
      <c r="G16" s="1272"/>
      <c r="H16" s="1272"/>
    </row>
    <row r="17" spans="1:8" ht="25.15" customHeight="1">
      <c r="A17" s="1109" t="s">
        <v>1253</v>
      </c>
      <c r="G17" s="1273"/>
      <c r="H17" s="1273"/>
    </row>
    <row r="26" spans="1:8">
      <c r="H26" s="1109"/>
    </row>
    <row r="28" spans="1:8">
      <c r="G28" s="1273"/>
      <c r="H28" s="1273"/>
    </row>
  </sheetData>
  <mergeCells count="11">
    <mergeCell ref="J1:T1"/>
    <mergeCell ref="B2:D2"/>
    <mergeCell ref="F2:H2"/>
    <mergeCell ref="L2:N2"/>
    <mergeCell ref="O2:Q2"/>
    <mergeCell ref="R2:T2"/>
    <mergeCell ref="A15:H15"/>
    <mergeCell ref="A16:H16"/>
    <mergeCell ref="G17:H17"/>
    <mergeCell ref="G28:H28"/>
    <mergeCell ref="A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8744-9E0F-4A40-9166-D9598BC5DCD9}">
  <sheetPr>
    <tabColor theme="5" tint="0.39997558519241921"/>
    <pageSetUpPr fitToPage="1"/>
  </sheetPr>
  <dimension ref="A1:BO59"/>
  <sheetViews>
    <sheetView zoomScale="80" zoomScaleNormal="80" zoomScaleSheetLayoutView="50" zoomScalePageLayoutView="70" workbookViewId="0"/>
  </sheetViews>
  <sheetFormatPr defaultColWidth="9.140625" defaultRowHeight="12.75" customHeight="1"/>
  <cols>
    <col min="1" max="1" width="28.85546875" style="227" customWidth="1"/>
    <col min="2" max="6" width="8.7109375" style="246" bestFit="1" customWidth="1"/>
    <col min="7" max="8" width="8.42578125" style="246" bestFit="1" customWidth="1"/>
    <col min="9" max="15" width="8.7109375" style="246" bestFit="1" customWidth="1"/>
    <col min="16" max="17" width="8.42578125" style="246" bestFit="1" customWidth="1"/>
    <col min="18" max="19" width="8.7109375" style="246" bestFit="1" customWidth="1"/>
    <col min="20" max="20" width="8.42578125" style="246" bestFit="1" customWidth="1"/>
    <col min="21" max="21" width="9.28515625" style="246" bestFit="1" customWidth="1"/>
    <col min="22" max="22" width="8.42578125" style="246" bestFit="1" customWidth="1"/>
    <col min="23" max="25" width="8.7109375" style="246" bestFit="1" customWidth="1"/>
    <col min="26" max="26" width="8.42578125" style="246" bestFit="1" customWidth="1"/>
    <col min="27" max="28" width="8.7109375" style="246" bestFit="1" customWidth="1"/>
    <col min="29" max="30" width="9.42578125" style="246" bestFit="1" customWidth="1"/>
    <col min="31" max="32" width="9.140625" style="246"/>
    <col min="33" max="40" width="9.42578125" style="246" bestFit="1" customWidth="1"/>
    <col min="41" max="42" width="9.7109375" style="246" bestFit="1" customWidth="1"/>
    <col min="43" max="43" width="9.42578125" style="246" bestFit="1" customWidth="1"/>
    <col min="44" max="44" width="9.7109375" style="246" bestFit="1" customWidth="1"/>
    <col min="45" max="45" width="11.7109375" style="246" customWidth="1"/>
    <col min="46" max="46" width="10.28515625" style="227" customWidth="1"/>
    <col min="47" max="47" width="13" style="227" customWidth="1"/>
    <col min="48" max="48" width="16.42578125" style="227" customWidth="1"/>
    <col min="49" max="256" width="9.140625" style="227"/>
    <col min="257" max="257" width="23.7109375" style="227" customWidth="1"/>
    <col min="258" max="262" width="8.7109375" style="227" bestFit="1" customWidth="1"/>
    <col min="263" max="264" width="8.42578125" style="227" bestFit="1" customWidth="1"/>
    <col min="265" max="271" width="8.7109375" style="227" bestFit="1" customWidth="1"/>
    <col min="272" max="273" width="8.42578125" style="227" bestFit="1" customWidth="1"/>
    <col min="274" max="275" width="8.7109375" style="227" bestFit="1" customWidth="1"/>
    <col min="276" max="276" width="8.42578125" style="227" bestFit="1" customWidth="1"/>
    <col min="277" max="277" width="9.28515625" style="227" bestFit="1" customWidth="1"/>
    <col min="278" max="278" width="8.42578125" style="227" bestFit="1" customWidth="1"/>
    <col min="279" max="281" width="8.7109375" style="227" bestFit="1" customWidth="1"/>
    <col min="282" max="282" width="8.42578125" style="227" bestFit="1" customWidth="1"/>
    <col min="283" max="284" width="8.7109375" style="227" bestFit="1" customWidth="1"/>
    <col min="285" max="286" width="9.42578125" style="227" bestFit="1" customWidth="1"/>
    <col min="287" max="288" width="9.140625" style="227"/>
    <col min="289" max="296" width="9.42578125" style="227" bestFit="1" customWidth="1"/>
    <col min="297" max="298" width="9.7109375" style="227" bestFit="1" customWidth="1"/>
    <col min="299" max="299" width="9.42578125" style="227" bestFit="1" customWidth="1"/>
    <col min="300" max="300" width="9.7109375" style="227" bestFit="1" customWidth="1"/>
    <col min="301" max="301" width="11.7109375" style="227" customWidth="1"/>
    <col min="302" max="302" width="18.140625" style="227" bestFit="1" customWidth="1"/>
    <col min="303" max="512" width="9.140625" style="227"/>
    <col min="513" max="513" width="23.7109375" style="227" customWidth="1"/>
    <col min="514" max="518" width="8.7109375" style="227" bestFit="1" customWidth="1"/>
    <col min="519" max="520" width="8.42578125" style="227" bestFit="1" customWidth="1"/>
    <col min="521" max="527" width="8.7109375" style="227" bestFit="1" customWidth="1"/>
    <col min="528" max="529" width="8.42578125" style="227" bestFit="1" customWidth="1"/>
    <col min="530" max="531" width="8.7109375" style="227" bestFit="1" customWidth="1"/>
    <col min="532" max="532" width="8.42578125" style="227" bestFit="1" customWidth="1"/>
    <col min="533" max="533" width="9.28515625" style="227" bestFit="1" customWidth="1"/>
    <col min="534" max="534" width="8.42578125" style="227" bestFit="1" customWidth="1"/>
    <col min="535" max="537" width="8.7109375" style="227" bestFit="1" customWidth="1"/>
    <col min="538" max="538" width="8.42578125" style="227" bestFit="1" customWidth="1"/>
    <col min="539" max="540" width="8.7109375" style="227" bestFit="1" customWidth="1"/>
    <col min="541" max="542" width="9.42578125" style="227" bestFit="1" customWidth="1"/>
    <col min="543" max="544" width="9.140625" style="227"/>
    <col min="545" max="552" width="9.42578125" style="227" bestFit="1" customWidth="1"/>
    <col min="553" max="554" width="9.7109375" style="227" bestFit="1" customWidth="1"/>
    <col min="555" max="555" width="9.42578125" style="227" bestFit="1" customWidth="1"/>
    <col min="556" max="556" width="9.7109375" style="227" bestFit="1" customWidth="1"/>
    <col min="557" max="557" width="11.7109375" style="227" customWidth="1"/>
    <col min="558" max="558" width="18.140625" style="227" bestFit="1" customWidth="1"/>
    <col min="559" max="768" width="9.140625" style="227"/>
    <col min="769" max="769" width="23.7109375" style="227" customWidth="1"/>
    <col min="770" max="774" width="8.7109375" style="227" bestFit="1" customWidth="1"/>
    <col min="775" max="776" width="8.42578125" style="227" bestFit="1" customWidth="1"/>
    <col min="777" max="783" width="8.7109375" style="227" bestFit="1" customWidth="1"/>
    <col min="784" max="785" width="8.42578125" style="227" bestFit="1" customWidth="1"/>
    <col min="786" max="787" width="8.7109375" style="227" bestFit="1" customWidth="1"/>
    <col min="788" max="788" width="8.42578125" style="227" bestFit="1" customWidth="1"/>
    <col min="789" max="789" width="9.28515625" style="227" bestFit="1" customWidth="1"/>
    <col min="790" max="790" width="8.42578125" style="227" bestFit="1" customWidth="1"/>
    <col min="791" max="793" width="8.7109375" style="227" bestFit="1" customWidth="1"/>
    <col min="794" max="794" width="8.42578125" style="227" bestFit="1" customWidth="1"/>
    <col min="795" max="796" width="8.7109375" style="227" bestFit="1" customWidth="1"/>
    <col min="797" max="798" width="9.42578125" style="227" bestFit="1" customWidth="1"/>
    <col min="799" max="800" width="9.140625" style="227"/>
    <col min="801" max="808" width="9.42578125" style="227" bestFit="1" customWidth="1"/>
    <col min="809" max="810" width="9.7109375" style="227" bestFit="1" customWidth="1"/>
    <col min="811" max="811" width="9.42578125" style="227" bestFit="1" customWidth="1"/>
    <col min="812" max="812" width="9.7109375" style="227" bestFit="1" customWidth="1"/>
    <col min="813" max="813" width="11.7109375" style="227" customWidth="1"/>
    <col min="814" max="814" width="18.140625" style="227" bestFit="1" customWidth="1"/>
    <col min="815" max="1024" width="9.140625" style="227"/>
    <col min="1025" max="1025" width="23.7109375" style="227" customWidth="1"/>
    <col min="1026" max="1030" width="8.7109375" style="227" bestFit="1" customWidth="1"/>
    <col min="1031" max="1032" width="8.42578125" style="227" bestFit="1" customWidth="1"/>
    <col min="1033" max="1039" width="8.7109375" style="227" bestFit="1" customWidth="1"/>
    <col min="1040" max="1041" width="8.42578125" style="227" bestFit="1" customWidth="1"/>
    <col min="1042" max="1043" width="8.7109375" style="227" bestFit="1" customWidth="1"/>
    <col min="1044" max="1044" width="8.42578125" style="227" bestFit="1" customWidth="1"/>
    <col min="1045" max="1045" width="9.28515625" style="227" bestFit="1" customWidth="1"/>
    <col min="1046" max="1046" width="8.42578125" style="227" bestFit="1" customWidth="1"/>
    <col min="1047" max="1049" width="8.7109375" style="227" bestFit="1" customWidth="1"/>
    <col min="1050" max="1050" width="8.42578125" style="227" bestFit="1" customWidth="1"/>
    <col min="1051" max="1052" width="8.7109375" style="227" bestFit="1" customWidth="1"/>
    <col min="1053" max="1054" width="9.42578125" style="227" bestFit="1" customWidth="1"/>
    <col min="1055" max="1056" width="9.140625" style="227"/>
    <col min="1057" max="1064" width="9.42578125" style="227" bestFit="1" customWidth="1"/>
    <col min="1065" max="1066" width="9.7109375" style="227" bestFit="1" customWidth="1"/>
    <col min="1067" max="1067" width="9.42578125" style="227" bestFit="1" customWidth="1"/>
    <col min="1068" max="1068" width="9.7109375" style="227" bestFit="1" customWidth="1"/>
    <col min="1069" max="1069" width="11.7109375" style="227" customWidth="1"/>
    <col min="1070" max="1070" width="18.140625" style="227" bestFit="1" customWidth="1"/>
    <col min="1071" max="1280" width="9.140625" style="227"/>
    <col min="1281" max="1281" width="23.7109375" style="227" customWidth="1"/>
    <col min="1282" max="1286" width="8.7109375" style="227" bestFit="1" customWidth="1"/>
    <col min="1287" max="1288" width="8.42578125" style="227" bestFit="1" customWidth="1"/>
    <col min="1289" max="1295" width="8.7109375" style="227" bestFit="1" customWidth="1"/>
    <col min="1296" max="1297" width="8.42578125" style="227" bestFit="1" customWidth="1"/>
    <col min="1298" max="1299" width="8.7109375" style="227" bestFit="1" customWidth="1"/>
    <col min="1300" max="1300" width="8.42578125" style="227" bestFit="1" customWidth="1"/>
    <col min="1301" max="1301" width="9.28515625" style="227" bestFit="1" customWidth="1"/>
    <col min="1302" max="1302" width="8.42578125" style="227" bestFit="1" customWidth="1"/>
    <col min="1303" max="1305" width="8.7109375" style="227" bestFit="1" customWidth="1"/>
    <col min="1306" max="1306" width="8.42578125" style="227" bestFit="1" customWidth="1"/>
    <col min="1307" max="1308" width="8.7109375" style="227" bestFit="1" customWidth="1"/>
    <col min="1309" max="1310" width="9.42578125" style="227" bestFit="1" customWidth="1"/>
    <col min="1311" max="1312" width="9.140625" style="227"/>
    <col min="1313" max="1320" width="9.42578125" style="227" bestFit="1" customWidth="1"/>
    <col min="1321" max="1322" width="9.7109375" style="227" bestFit="1" customWidth="1"/>
    <col min="1323" max="1323" width="9.42578125" style="227" bestFit="1" customWidth="1"/>
    <col min="1324" max="1324" width="9.7109375" style="227" bestFit="1" customWidth="1"/>
    <col min="1325" max="1325" width="11.7109375" style="227" customWidth="1"/>
    <col min="1326" max="1326" width="18.140625" style="227" bestFit="1" customWidth="1"/>
    <col min="1327" max="1536" width="9.140625" style="227"/>
    <col min="1537" max="1537" width="23.7109375" style="227" customWidth="1"/>
    <col min="1538" max="1542" width="8.7109375" style="227" bestFit="1" customWidth="1"/>
    <col min="1543" max="1544" width="8.42578125" style="227" bestFit="1" customWidth="1"/>
    <col min="1545" max="1551" width="8.7109375" style="227" bestFit="1" customWidth="1"/>
    <col min="1552" max="1553" width="8.42578125" style="227" bestFit="1" customWidth="1"/>
    <col min="1554" max="1555" width="8.7109375" style="227" bestFit="1" customWidth="1"/>
    <col min="1556" max="1556" width="8.42578125" style="227" bestFit="1" customWidth="1"/>
    <col min="1557" max="1557" width="9.28515625" style="227" bestFit="1" customWidth="1"/>
    <col min="1558" max="1558" width="8.42578125" style="227" bestFit="1" customWidth="1"/>
    <col min="1559" max="1561" width="8.7109375" style="227" bestFit="1" customWidth="1"/>
    <col min="1562" max="1562" width="8.42578125" style="227" bestFit="1" customWidth="1"/>
    <col min="1563" max="1564" width="8.7109375" style="227" bestFit="1" customWidth="1"/>
    <col min="1565" max="1566" width="9.42578125" style="227" bestFit="1" customWidth="1"/>
    <col min="1567" max="1568" width="9.140625" style="227"/>
    <col min="1569" max="1576" width="9.42578125" style="227" bestFit="1" customWidth="1"/>
    <col min="1577" max="1578" width="9.7109375" style="227" bestFit="1" customWidth="1"/>
    <col min="1579" max="1579" width="9.42578125" style="227" bestFit="1" customWidth="1"/>
    <col min="1580" max="1580" width="9.7109375" style="227" bestFit="1" customWidth="1"/>
    <col min="1581" max="1581" width="11.7109375" style="227" customWidth="1"/>
    <col min="1582" max="1582" width="18.140625" style="227" bestFit="1" customWidth="1"/>
    <col min="1583" max="1792" width="9.140625" style="227"/>
    <col min="1793" max="1793" width="23.7109375" style="227" customWidth="1"/>
    <col min="1794" max="1798" width="8.7109375" style="227" bestFit="1" customWidth="1"/>
    <col min="1799" max="1800" width="8.42578125" style="227" bestFit="1" customWidth="1"/>
    <col min="1801" max="1807" width="8.7109375" style="227" bestFit="1" customWidth="1"/>
    <col min="1808" max="1809" width="8.42578125" style="227" bestFit="1" customWidth="1"/>
    <col min="1810" max="1811" width="8.7109375" style="227" bestFit="1" customWidth="1"/>
    <col min="1812" max="1812" width="8.42578125" style="227" bestFit="1" customWidth="1"/>
    <col min="1813" max="1813" width="9.28515625" style="227" bestFit="1" customWidth="1"/>
    <col min="1814" max="1814" width="8.42578125" style="227" bestFit="1" customWidth="1"/>
    <col min="1815" max="1817" width="8.7109375" style="227" bestFit="1" customWidth="1"/>
    <col min="1818" max="1818" width="8.42578125" style="227" bestFit="1" customWidth="1"/>
    <col min="1819" max="1820" width="8.7109375" style="227" bestFit="1" customWidth="1"/>
    <col min="1821" max="1822" width="9.42578125" style="227" bestFit="1" customWidth="1"/>
    <col min="1823" max="1824" width="9.140625" style="227"/>
    <col min="1825" max="1832" width="9.42578125" style="227" bestFit="1" customWidth="1"/>
    <col min="1833" max="1834" width="9.7109375" style="227" bestFit="1" customWidth="1"/>
    <col min="1835" max="1835" width="9.42578125" style="227" bestFit="1" customWidth="1"/>
    <col min="1836" max="1836" width="9.7109375" style="227" bestFit="1" customWidth="1"/>
    <col min="1837" max="1837" width="11.7109375" style="227" customWidth="1"/>
    <col min="1838" max="1838" width="18.140625" style="227" bestFit="1" customWidth="1"/>
    <col min="1839" max="2048" width="9.140625" style="227"/>
    <col min="2049" max="2049" width="23.7109375" style="227" customWidth="1"/>
    <col min="2050" max="2054" width="8.7109375" style="227" bestFit="1" customWidth="1"/>
    <col min="2055" max="2056" width="8.42578125" style="227" bestFit="1" customWidth="1"/>
    <col min="2057" max="2063" width="8.7109375" style="227" bestFit="1" customWidth="1"/>
    <col min="2064" max="2065" width="8.42578125" style="227" bestFit="1" customWidth="1"/>
    <col min="2066" max="2067" width="8.7109375" style="227" bestFit="1" customWidth="1"/>
    <col min="2068" max="2068" width="8.42578125" style="227" bestFit="1" customWidth="1"/>
    <col min="2069" max="2069" width="9.28515625" style="227" bestFit="1" customWidth="1"/>
    <col min="2070" max="2070" width="8.42578125" style="227" bestFit="1" customWidth="1"/>
    <col min="2071" max="2073" width="8.7109375" style="227" bestFit="1" customWidth="1"/>
    <col min="2074" max="2074" width="8.42578125" style="227" bestFit="1" customWidth="1"/>
    <col min="2075" max="2076" width="8.7109375" style="227" bestFit="1" customWidth="1"/>
    <col min="2077" max="2078" width="9.42578125" style="227" bestFit="1" customWidth="1"/>
    <col min="2079" max="2080" width="9.140625" style="227"/>
    <col min="2081" max="2088" width="9.42578125" style="227" bestFit="1" customWidth="1"/>
    <col min="2089" max="2090" width="9.7109375" style="227" bestFit="1" customWidth="1"/>
    <col min="2091" max="2091" width="9.42578125" style="227" bestFit="1" customWidth="1"/>
    <col min="2092" max="2092" width="9.7109375" style="227" bestFit="1" customWidth="1"/>
    <col min="2093" max="2093" width="11.7109375" style="227" customWidth="1"/>
    <col min="2094" max="2094" width="18.140625" style="227" bestFit="1" customWidth="1"/>
    <col min="2095" max="2304" width="9.140625" style="227"/>
    <col min="2305" max="2305" width="23.7109375" style="227" customWidth="1"/>
    <col min="2306" max="2310" width="8.7109375" style="227" bestFit="1" customWidth="1"/>
    <col min="2311" max="2312" width="8.42578125" style="227" bestFit="1" customWidth="1"/>
    <col min="2313" max="2319" width="8.7109375" style="227" bestFit="1" customWidth="1"/>
    <col min="2320" max="2321" width="8.42578125" style="227" bestFit="1" customWidth="1"/>
    <col min="2322" max="2323" width="8.7109375" style="227" bestFit="1" customWidth="1"/>
    <col min="2324" max="2324" width="8.42578125" style="227" bestFit="1" customWidth="1"/>
    <col min="2325" max="2325" width="9.28515625" style="227" bestFit="1" customWidth="1"/>
    <col min="2326" max="2326" width="8.42578125" style="227" bestFit="1" customWidth="1"/>
    <col min="2327" max="2329" width="8.7109375" style="227" bestFit="1" customWidth="1"/>
    <col min="2330" max="2330" width="8.42578125" style="227" bestFit="1" customWidth="1"/>
    <col min="2331" max="2332" width="8.7109375" style="227" bestFit="1" customWidth="1"/>
    <col min="2333" max="2334" width="9.42578125" style="227" bestFit="1" customWidth="1"/>
    <col min="2335" max="2336" width="9.140625" style="227"/>
    <col min="2337" max="2344" width="9.42578125" style="227" bestFit="1" customWidth="1"/>
    <col min="2345" max="2346" width="9.7109375" style="227" bestFit="1" customWidth="1"/>
    <col min="2347" max="2347" width="9.42578125" style="227" bestFit="1" customWidth="1"/>
    <col min="2348" max="2348" width="9.7109375" style="227" bestFit="1" customWidth="1"/>
    <col min="2349" max="2349" width="11.7109375" style="227" customWidth="1"/>
    <col min="2350" max="2350" width="18.140625" style="227" bestFit="1" customWidth="1"/>
    <col min="2351" max="2560" width="9.140625" style="227"/>
    <col min="2561" max="2561" width="23.7109375" style="227" customWidth="1"/>
    <col min="2562" max="2566" width="8.7109375" style="227" bestFit="1" customWidth="1"/>
    <col min="2567" max="2568" width="8.42578125" style="227" bestFit="1" customWidth="1"/>
    <col min="2569" max="2575" width="8.7109375" style="227" bestFit="1" customWidth="1"/>
    <col min="2576" max="2577" width="8.42578125" style="227" bestFit="1" customWidth="1"/>
    <col min="2578" max="2579" width="8.7109375" style="227" bestFit="1" customWidth="1"/>
    <col min="2580" max="2580" width="8.42578125" style="227" bestFit="1" customWidth="1"/>
    <col min="2581" max="2581" width="9.28515625" style="227" bestFit="1" customWidth="1"/>
    <col min="2582" max="2582" width="8.42578125" style="227" bestFit="1" customWidth="1"/>
    <col min="2583" max="2585" width="8.7109375" style="227" bestFit="1" customWidth="1"/>
    <col min="2586" max="2586" width="8.42578125" style="227" bestFit="1" customWidth="1"/>
    <col min="2587" max="2588" width="8.7109375" style="227" bestFit="1" customWidth="1"/>
    <col min="2589" max="2590" width="9.42578125" style="227" bestFit="1" customWidth="1"/>
    <col min="2591" max="2592" width="9.140625" style="227"/>
    <col min="2593" max="2600" width="9.42578125" style="227" bestFit="1" customWidth="1"/>
    <col min="2601" max="2602" width="9.7109375" style="227" bestFit="1" customWidth="1"/>
    <col min="2603" max="2603" width="9.42578125" style="227" bestFit="1" customWidth="1"/>
    <col min="2604" max="2604" width="9.7109375" style="227" bestFit="1" customWidth="1"/>
    <col min="2605" max="2605" width="11.7109375" style="227" customWidth="1"/>
    <col min="2606" max="2606" width="18.140625" style="227" bestFit="1" customWidth="1"/>
    <col min="2607" max="2816" width="9.140625" style="227"/>
    <col min="2817" max="2817" width="23.7109375" style="227" customWidth="1"/>
    <col min="2818" max="2822" width="8.7109375" style="227" bestFit="1" customWidth="1"/>
    <col min="2823" max="2824" width="8.42578125" style="227" bestFit="1" customWidth="1"/>
    <col min="2825" max="2831" width="8.7109375" style="227" bestFit="1" customWidth="1"/>
    <col min="2832" max="2833" width="8.42578125" style="227" bestFit="1" customWidth="1"/>
    <col min="2834" max="2835" width="8.7109375" style="227" bestFit="1" customWidth="1"/>
    <col min="2836" max="2836" width="8.42578125" style="227" bestFit="1" customWidth="1"/>
    <col min="2837" max="2837" width="9.28515625" style="227" bestFit="1" customWidth="1"/>
    <col min="2838" max="2838" width="8.42578125" style="227" bestFit="1" customWidth="1"/>
    <col min="2839" max="2841" width="8.7109375" style="227" bestFit="1" customWidth="1"/>
    <col min="2842" max="2842" width="8.42578125" style="227" bestFit="1" customWidth="1"/>
    <col min="2843" max="2844" width="8.7109375" style="227" bestFit="1" customWidth="1"/>
    <col min="2845" max="2846" width="9.42578125" style="227" bestFit="1" customWidth="1"/>
    <col min="2847" max="2848" width="9.140625" style="227"/>
    <col min="2849" max="2856" width="9.42578125" style="227" bestFit="1" customWidth="1"/>
    <col min="2857" max="2858" width="9.7109375" style="227" bestFit="1" customWidth="1"/>
    <col min="2859" max="2859" width="9.42578125" style="227" bestFit="1" customWidth="1"/>
    <col min="2860" max="2860" width="9.7109375" style="227" bestFit="1" customWidth="1"/>
    <col min="2861" max="2861" width="11.7109375" style="227" customWidth="1"/>
    <col min="2862" max="2862" width="18.140625" style="227" bestFit="1" customWidth="1"/>
    <col min="2863" max="3072" width="9.140625" style="227"/>
    <col min="3073" max="3073" width="23.7109375" style="227" customWidth="1"/>
    <col min="3074" max="3078" width="8.7109375" style="227" bestFit="1" customWidth="1"/>
    <col min="3079" max="3080" width="8.42578125" style="227" bestFit="1" customWidth="1"/>
    <col min="3081" max="3087" width="8.7109375" style="227" bestFit="1" customWidth="1"/>
    <col min="3088" max="3089" width="8.42578125" style="227" bestFit="1" customWidth="1"/>
    <col min="3090" max="3091" width="8.7109375" style="227" bestFit="1" customWidth="1"/>
    <col min="3092" max="3092" width="8.42578125" style="227" bestFit="1" customWidth="1"/>
    <col min="3093" max="3093" width="9.28515625" style="227" bestFit="1" customWidth="1"/>
    <col min="3094" max="3094" width="8.42578125" style="227" bestFit="1" customWidth="1"/>
    <col min="3095" max="3097" width="8.7109375" style="227" bestFit="1" customWidth="1"/>
    <col min="3098" max="3098" width="8.42578125" style="227" bestFit="1" customWidth="1"/>
    <col min="3099" max="3100" width="8.7109375" style="227" bestFit="1" customWidth="1"/>
    <col min="3101" max="3102" width="9.42578125" style="227" bestFit="1" customWidth="1"/>
    <col min="3103" max="3104" width="9.140625" style="227"/>
    <col min="3105" max="3112" width="9.42578125" style="227" bestFit="1" customWidth="1"/>
    <col min="3113" max="3114" width="9.7109375" style="227" bestFit="1" customWidth="1"/>
    <col min="3115" max="3115" width="9.42578125" style="227" bestFit="1" customWidth="1"/>
    <col min="3116" max="3116" width="9.7109375" style="227" bestFit="1" customWidth="1"/>
    <col min="3117" max="3117" width="11.7109375" style="227" customWidth="1"/>
    <col min="3118" max="3118" width="18.140625" style="227" bestFit="1" customWidth="1"/>
    <col min="3119" max="3328" width="9.140625" style="227"/>
    <col min="3329" max="3329" width="23.7109375" style="227" customWidth="1"/>
    <col min="3330" max="3334" width="8.7109375" style="227" bestFit="1" customWidth="1"/>
    <col min="3335" max="3336" width="8.42578125" style="227" bestFit="1" customWidth="1"/>
    <col min="3337" max="3343" width="8.7109375" style="227" bestFit="1" customWidth="1"/>
    <col min="3344" max="3345" width="8.42578125" style="227" bestFit="1" customWidth="1"/>
    <col min="3346" max="3347" width="8.7109375" style="227" bestFit="1" customWidth="1"/>
    <col min="3348" max="3348" width="8.42578125" style="227" bestFit="1" customWidth="1"/>
    <col min="3349" max="3349" width="9.28515625" style="227" bestFit="1" customWidth="1"/>
    <col min="3350" max="3350" width="8.42578125" style="227" bestFit="1" customWidth="1"/>
    <col min="3351" max="3353" width="8.7109375" style="227" bestFit="1" customWidth="1"/>
    <col min="3354" max="3354" width="8.42578125" style="227" bestFit="1" customWidth="1"/>
    <col min="3355" max="3356" width="8.7109375" style="227" bestFit="1" customWidth="1"/>
    <col min="3357" max="3358" width="9.42578125" style="227" bestFit="1" customWidth="1"/>
    <col min="3359" max="3360" width="9.140625" style="227"/>
    <col min="3361" max="3368" width="9.42578125" style="227" bestFit="1" customWidth="1"/>
    <col min="3369" max="3370" width="9.7109375" style="227" bestFit="1" customWidth="1"/>
    <col min="3371" max="3371" width="9.42578125" style="227" bestFit="1" customWidth="1"/>
    <col min="3372" max="3372" width="9.7109375" style="227" bestFit="1" customWidth="1"/>
    <col min="3373" max="3373" width="11.7109375" style="227" customWidth="1"/>
    <col min="3374" max="3374" width="18.140625" style="227" bestFit="1" customWidth="1"/>
    <col min="3375" max="3584" width="9.140625" style="227"/>
    <col min="3585" max="3585" width="23.7109375" style="227" customWidth="1"/>
    <col min="3586" max="3590" width="8.7109375" style="227" bestFit="1" customWidth="1"/>
    <col min="3591" max="3592" width="8.42578125" style="227" bestFit="1" customWidth="1"/>
    <col min="3593" max="3599" width="8.7109375" style="227" bestFit="1" customWidth="1"/>
    <col min="3600" max="3601" width="8.42578125" style="227" bestFit="1" customWidth="1"/>
    <col min="3602" max="3603" width="8.7109375" style="227" bestFit="1" customWidth="1"/>
    <col min="3604" max="3604" width="8.42578125" style="227" bestFit="1" customWidth="1"/>
    <col min="3605" max="3605" width="9.28515625" style="227" bestFit="1" customWidth="1"/>
    <col min="3606" max="3606" width="8.42578125" style="227" bestFit="1" customWidth="1"/>
    <col min="3607" max="3609" width="8.7109375" style="227" bestFit="1" customWidth="1"/>
    <col min="3610" max="3610" width="8.42578125" style="227" bestFit="1" customWidth="1"/>
    <col min="3611" max="3612" width="8.7109375" style="227" bestFit="1" customWidth="1"/>
    <col min="3613" max="3614" width="9.42578125" style="227" bestFit="1" customWidth="1"/>
    <col min="3615" max="3616" width="9.140625" style="227"/>
    <col min="3617" max="3624" width="9.42578125" style="227" bestFit="1" customWidth="1"/>
    <col min="3625" max="3626" width="9.7109375" style="227" bestFit="1" customWidth="1"/>
    <col min="3627" max="3627" width="9.42578125" style="227" bestFit="1" customWidth="1"/>
    <col min="3628" max="3628" width="9.7109375" style="227" bestFit="1" customWidth="1"/>
    <col min="3629" max="3629" width="11.7109375" style="227" customWidth="1"/>
    <col min="3630" max="3630" width="18.140625" style="227" bestFit="1" customWidth="1"/>
    <col min="3631" max="3840" width="9.140625" style="227"/>
    <col min="3841" max="3841" width="23.7109375" style="227" customWidth="1"/>
    <col min="3842" max="3846" width="8.7109375" style="227" bestFit="1" customWidth="1"/>
    <col min="3847" max="3848" width="8.42578125" style="227" bestFit="1" customWidth="1"/>
    <col min="3849" max="3855" width="8.7109375" style="227" bestFit="1" customWidth="1"/>
    <col min="3856" max="3857" width="8.42578125" style="227" bestFit="1" customWidth="1"/>
    <col min="3858" max="3859" width="8.7109375" style="227" bestFit="1" customWidth="1"/>
    <col min="3860" max="3860" width="8.42578125" style="227" bestFit="1" customWidth="1"/>
    <col min="3861" max="3861" width="9.28515625" style="227" bestFit="1" customWidth="1"/>
    <col min="3862" max="3862" width="8.42578125" style="227" bestFit="1" customWidth="1"/>
    <col min="3863" max="3865" width="8.7109375" style="227" bestFit="1" customWidth="1"/>
    <col min="3866" max="3866" width="8.42578125" style="227" bestFit="1" customWidth="1"/>
    <col min="3867" max="3868" width="8.7109375" style="227" bestFit="1" customWidth="1"/>
    <col min="3869" max="3870" width="9.42578125" style="227" bestFit="1" customWidth="1"/>
    <col min="3871" max="3872" width="9.140625" style="227"/>
    <col min="3873" max="3880" width="9.42578125" style="227" bestFit="1" customWidth="1"/>
    <col min="3881" max="3882" width="9.7109375" style="227" bestFit="1" customWidth="1"/>
    <col min="3883" max="3883" width="9.42578125" style="227" bestFit="1" customWidth="1"/>
    <col min="3884" max="3884" width="9.7109375" style="227" bestFit="1" customWidth="1"/>
    <col min="3885" max="3885" width="11.7109375" style="227" customWidth="1"/>
    <col min="3886" max="3886" width="18.140625" style="227" bestFit="1" customWidth="1"/>
    <col min="3887" max="4096" width="9.140625" style="227"/>
    <col min="4097" max="4097" width="23.7109375" style="227" customWidth="1"/>
    <col min="4098" max="4102" width="8.7109375" style="227" bestFit="1" customWidth="1"/>
    <col min="4103" max="4104" width="8.42578125" style="227" bestFit="1" customWidth="1"/>
    <col min="4105" max="4111" width="8.7109375" style="227" bestFit="1" customWidth="1"/>
    <col min="4112" max="4113" width="8.42578125" style="227" bestFit="1" customWidth="1"/>
    <col min="4114" max="4115" width="8.7109375" style="227" bestFit="1" customWidth="1"/>
    <col min="4116" max="4116" width="8.42578125" style="227" bestFit="1" customWidth="1"/>
    <col min="4117" max="4117" width="9.28515625" style="227" bestFit="1" customWidth="1"/>
    <col min="4118" max="4118" width="8.42578125" style="227" bestFit="1" customWidth="1"/>
    <col min="4119" max="4121" width="8.7109375" style="227" bestFit="1" customWidth="1"/>
    <col min="4122" max="4122" width="8.42578125" style="227" bestFit="1" customWidth="1"/>
    <col min="4123" max="4124" width="8.7109375" style="227" bestFit="1" customWidth="1"/>
    <col min="4125" max="4126" width="9.42578125" style="227" bestFit="1" customWidth="1"/>
    <col min="4127" max="4128" width="9.140625" style="227"/>
    <col min="4129" max="4136" width="9.42578125" style="227" bestFit="1" customWidth="1"/>
    <col min="4137" max="4138" width="9.7109375" style="227" bestFit="1" customWidth="1"/>
    <col min="4139" max="4139" width="9.42578125" style="227" bestFit="1" customWidth="1"/>
    <col min="4140" max="4140" width="9.7109375" style="227" bestFit="1" customWidth="1"/>
    <col min="4141" max="4141" width="11.7109375" style="227" customWidth="1"/>
    <col min="4142" max="4142" width="18.140625" style="227" bestFit="1" customWidth="1"/>
    <col min="4143" max="4352" width="9.140625" style="227"/>
    <col min="4353" max="4353" width="23.7109375" style="227" customWidth="1"/>
    <col min="4354" max="4358" width="8.7109375" style="227" bestFit="1" customWidth="1"/>
    <col min="4359" max="4360" width="8.42578125" style="227" bestFit="1" customWidth="1"/>
    <col min="4361" max="4367" width="8.7109375" style="227" bestFit="1" customWidth="1"/>
    <col min="4368" max="4369" width="8.42578125" style="227" bestFit="1" customWidth="1"/>
    <col min="4370" max="4371" width="8.7109375" style="227" bestFit="1" customWidth="1"/>
    <col min="4372" max="4372" width="8.42578125" style="227" bestFit="1" customWidth="1"/>
    <col min="4373" max="4373" width="9.28515625" style="227" bestFit="1" customWidth="1"/>
    <col min="4374" max="4374" width="8.42578125" style="227" bestFit="1" customWidth="1"/>
    <col min="4375" max="4377" width="8.7109375" style="227" bestFit="1" customWidth="1"/>
    <col min="4378" max="4378" width="8.42578125" style="227" bestFit="1" customWidth="1"/>
    <col min="4379" max="4380" width="8.7109375" style="227" bestFit="1" customWidth="1"/>
    <col min="4381" max="4382" width="9.42578125" style="227" bestFit="1" customWidth="1"/>
    <col min="4383" max="4384" width="9.140625" style="227"/>
    <col min="4385" max="4392" width="9.42578125" style="227" bestFit="1" customWidth="1"/>
    <col min="4393" max="4394" width="9.7109375" style="227" bestFit="1" customWidth="1"/>
    <col min="4395" max="4395" width="9.42578125" style="227" bestFit="1" customWidth="1"/>
    <col min="4396" max="4396" width="9.7109375" style="227" bestFit="1" customWidth="1"/>
    <col min="4397" max="4397" width="11.7109375" style="227" customWidth="1"/>
    <col min="4398" max="4398" width="18.140625" style="227" bestFit="1" customWidth="1"/>
    <col min="4399" max="4608" width="9.140625" style="227"/>
    <col min="4609" max="4609" width="23.7109375" style="227" customWidth="1"/>
    <col min="4610" max="4614" width="8.7109375" style="227" bestFit="1" customWidth="1"/>
    <col min="4615" max="4616" width="8.42578125" style="227" bestFit="1" customWidth="1"/>
    <col min="4617" max="4623" width="8.7109375" style="227" bestFit="1" customWidth="1"/>
    <col min="4624" max="4625" width="8.42578125" style="227" bestFit="1" customWidth="1"/>
    <col min="4626" max="4627" width="8.7109375" style="227" bestFit="1" customWidth="1"/>
    <col min="4628" max="4628" width="8.42578125" style="227" bestFit="1" customWidth="1"/>
    <col min="4629" max="4629" width="9.28515625" style="227" bestFit="1" customWidth="1"/>
    <col min="4630" max="4630" width="8.42578125" style="227" bestFit="1" customWidth="1"/>
    <col min="4631" max="4633" width="8.7109375" style="227" bestFit="1" customWidth="1"/>
    <col min="4634" max="4634" width="8.42578125" style="227" bestFit="1" customWidth="1"/>
    <col min="4635" max="4636" width="8.7109375" style="227" bestFit="1" customWidth="1"/>
    <col min="4637" max="4638" width="9.42578125" style="227" bestFit="1" customWidth="1"/>
    <col min="4639" max="4640" width="9.140625" style="227"/>
    <col min="4641" max="4648" width="9.42578125" style="227" bestFit="1" customWidth="1"/>
    <col min="4649" max="4650" width="9.7109375" style="227" bestFit="1" customWidth="1"/>
    <col min="4651" max="4651" width="9.42578125" style="227" bestFit="1" customWidth="1"/>
    <col min="4652" max="4652" width="9.7109375" style="227" bestFit="1" customWidth="1"/>
    <col min="4653" max="4653" width="11.7109375" style="227" customWidth="1"/>
    <col min="4654" max="4654" width="18.140625" style="227" bestFit="1" customWidth="1"/>
    <col min="4655" max="4864" width="9.140625" style="227"/>
    <col min="4865" max="4865" width="23.7109375" style="227" customWidth="1"/>
    <col min="4866" max="4870" width="8.7109375" style="227" bestFit="1" customWidth="1"/>
    <col min="4871" max="4872" width="8.42578125" style="227" bestFit="1" customWidth="1"/>
    <col min="4873" max="4879" width="8.7109375" style="227" bestFit="1" customWidth="1"/>
    <col min="4880" max="4881" width="8.42578125" style="227" bestFit="1" customWidth="1"/>
    <col min="4882" max="4883" width="8.7109375" style="227" bestFit="1" customWidth="1"/>
    <col min="4884" max="4884" width="8.42578125" style="227" bestFit="1" customWidth="1"/>
    <col min="4885" max="4885" width="9.28515625" style="227" bestFit="1" customWidth="1"/>
    <col min="4886" max="4886" width="8.42578125" style="227" bestFit="1" customWidth="1"/>
    <col min="4887" max="4889" width="8.7109375" style="227" bestFit="1" customWidth="1"/>
    <col min="4890" max="4890" width="8.42578125" style="227" bestFit="1" customWidth="1"/>
    <col min="4891" max="4892" width="8.7109375" style="227" bestFit="1" customWidth="1"/>
    <col min="4893" max="4894" width="9.42578125" style="227" bestFit="1" customWidth="1"/>
    <col min="4895" max="4896" width="9.140625" style="227"/>
    <col min="4897" max="4904" width="9.42578125" style="227" bestFit="1" customWidth="1"/>
    <col min="4905" max="4906" width="9.7109375" style="227" bestFit="1" customWidth="1"/>
    <col min="4907" max="4907" width="9.42578125" style="227" bestFit="1" customWidth="1"/>
    <col min="4908" max="4908" width="9.7109375" style="227" bestFit="1" customWidth="1"/>
    <col min="4909" max="4909" width="11.7109375" style="227" customWidth="1"/>
    <col min="4910" max="4910" width="18.140625" style="227" bestFit="1" customWidth="1"/>
    <col min="4911" max="5120" width="9.140625" style="227"/>
    <col min="5121" max="5121" width="23.7109375" style="227" customWidth="1"/>
    <col min="5122" max="5126" width="8.7109375" style="227" bestFit="1" customWidth="1"/>
    <col min="5127" max="5128" width="8.42578125" style="227" bestFit="1" customWidth="1"/>
    <col min="5129" max="5135" width="8.7109375" style="227" bestFit="1" customWidth="1"/>
    <col min="5136" max="5137" width="8.42578125" style="227" bestFit="1" customWidth="1"/>
    <col min="5138" max="5139" width="8.7109375" style="227" bestFit="1" customWidth="1"/>
    <col min="5140" max="5140" width="8.42578125" style="227" bestFit="1" customWidth="1"/>
    <col min="5141" max="5141" width="9.28515625" style="227" bestFit="1" customWidth="1"/>
    <col min="5142" max="5142" width="8.42578125" style="227" bestFit="1" customWidth="1"/>
    <col min="5143" max="5145" width="8.7109375" style="227" bestFit="1" customWidth="1"/>
    <col min="5146" max="5146" width="8.42578125" style="227" bestFit="1" customWidth="1"/>
    <col min="5147" max="5148" width="8.7109375" style="227" bestFit="1" customWidth="1"/>
    <col min="5149" max="5150" width="9.42578125" style="227" bestFit="1" customWidth="1"/>
    <col min="5151" max="5152" width="9.140625" style="227"/>
    <col min="5153" max="5160" width="9.42578125" style="227" bestFit="1" customWidth="1"/>
    <col min="5161" max="5162" width="9.7109375" style="227" bestFit="1" customWidth="1"/>
    <col min="5163" max="5163" width="9.42578125" style="227" bestFit="1" customWidth="1"/>
    <col min="5164" max="5164" width="9.7109375" style="227" bestFit="1" customWidth="1"/>
    <col min="5165" max="5165" width="11.7109375" style="227" customWidth="1"/>
    <col min="5166" max="5166" width="18.140625" style="227" bestFit="1" customWidth="1"/>
    <col min="5167" max="5376" width="9.140625" style="227"/>
    <col min="5377" max="5377" width="23.7109375" style="227" customWidth="1"/>
    <col min="5378" max="5382" width="8.7109375" style="227" bestFit="1" customWidth="1"/>
    <col min="5383" max="5384" width="8.42578125" style="227" bestFit="1" customWidth="1"/>
    <col min="5385" max="5391" width="8.7109375" style="227" bestFit="1" customWidth="1"/>
    <col min="5392" max="5393" width="8.42578125" style="227" bestFit="1" customWidth="1"/>
    <col min="5394" max="5395" width="8.7109375" style="227" bestFit="1" customWidth="1"/>
    <col min="5396" max="5396" width="8.42578125" style="227" bestFit="1" customWidth="1"/>
    <col min="5397" max="5397" width="9.28515625" style="227" bestFit="1" customWidth="1"/>
    <col min="5398" max="5398" width="8.42578125" style="227" bestFit="1" customWidth="1"/>
    <col min="5399" max="5401" width="8.7109375" style="227" bestFit="1" customWidth="1"/>
    <col min="5402" max="5402" width="8.42578125" style="227" bestFit="1" customWidth="1"/>
    <col min="5403" max="5404" width="8.7109375" style="227" bestFit="1" customWidth="1"/>
    <col min="5405" max="5406" width="9.42578125" style="227" bestFit="1" customWidth="1"/>
    <col min="5407" max="5408" width="9.140625" style="227"/>
    <col min="5409" max="5416" width="9.42578125" style="227" bestFit="1" customWidth="1"/>
    <col min="5417" max="5418" width="9.7109375" style="227" bestFit="1" customWidth="1"/>
    <col min="5419" max="5419" width="9.42578125" style="227" bestFit="1" customWidth="1"/>
    <col min="5420" max="5420" width="9.7109375" style="227" bestFit="1" customWidth="1"/>
    <col min="5421" max="5421" width="11.7109375" style="227" customWidth="1"/>
    <col min="5422" max="5422" width="18.140625" style="227" bestFit="1" customWidth="1"/>
    <col min="5423" max="5632" width="9.140625" style="227"/>
    <col min="5633" max="5633" width="23.7109375" style="227" customWidth="1"/>
    <col min="5634" max="5638" width="8.7109375" style="227" bestFit="1" customWidth="1"/>
    <col min="5639" max="5640" width="8.42578125" style="227" bestFit="1" customWidth="1"/>
    <col min="5641" max="5647" width="8.7109375" style="227" bestFit="1" customWidth="1"/>
    <col min="5648" max="5649" width="8.42578125" style="227" bestFit="1" customWidth="1"/>
    <col min="5650" max="5651" width="8.7109375" style="227" bestFit="1" customWidth="1"/>
    <col min="5652" max="5652" width="8.42578125" style="227" bestFit="1" customWidth="1"/>
    <col min="5653" max="5653" width="9.28515625" style="227" bestFit="1" customWidth="1"/>
    <col min="5654" max="5654" width="8.42578125" style="227" bestFit="1" customWidth="1"/>
    <col min="5655" max="5657" width="8.7109375" style="227" bestFit="1" customWidth="1"/>
    <col min="5658" max="5658" width="8.42578125" style="227" bestFit="1" customWidth="1"/>
    <col min="5659" max="5660" width="8.7109375" style="227" bestFit="1" customWidth="1"/>
    <col min="5661" max="5662" width="9.42578125" style="227" bestFit="1" customWidth="1"/>
    <col min="5663" max="5664" width="9.140625" style="227"/>
    <col min="5665" max="5672" width="9.42578125" style="227" bestFit="1" customWidth="1"/>
    <col min="5673" max="5674" width="9.7109375" style="227" bestFit="1" customWidth="1"/>
    <col min="5675" max="5675" width="9.42578125" style="227" bestFit="1" customWidth="1"/>
    <col min="5676" max="5676" width="9.7109375" style="227" bestFit="1" customWidth="1"/>
    <col min="5677" max="5677" width="11.7109375" style="227" customWidth="1"/>
    <col min="5678" max="5678" width="18.140625" style="227" bestFit="1" customWidth="1"/>
    <col min="5679" max="5888" width="9.140625" style="227"/>
    <col min="5889" max="5889" width="23.7109375" style="227" customWidth="1"/>
    <col min="5890" max="5894" width="8.7109375" style="227" bestFit="1" customWidth="1"/>
    <col min="5895" max="5896" width="8.42578125" style="227" bestFit="1" customWidth="1"/>
    <col min="5897" max="5903" width="8.7109375" style="227" bestFit="1" customWidth="1"/>
    <col min="5904" max="5905" width="8.42578125" style="227" bestFit="1" customWidth="1"/>
    <col min="5906" max="5907" width="8.7109375" style="227" bestFit="1" customWidth="1"/>
    <col min="5908" max="5908" width="8.42578125" style="227" bestFit="1" customWidth="1"/>
    <col min="5909" max="5909" width="9.28515625" style="227" bestFit="1" customWidth="1"/>
    <col min="5910" max="5910" width="8.42578125" style="227" bestFit="1" customWidth="1"/>
    <col min="5911" max="5913" width="8.7109375" style="227" bestFit="1" customWidth="1"/>
    <col min="5914" max="5914" width="8.42578125" style="227" bestFit="1" customWidth="1"/>
    <col min="5915" max="5916" width="8.7109375" style="227" bestFit="1" customWidth="1"/>
    <col min="5917" max="5918" width="9.42578125" style="227" bestFit="1" customWidth="1"/>
    <col min="5919" max="5920" width="9.140625" style="227"/>
    <col min="5921" max="5928" width="9.42578125" style="227" bestFit="1" customWidth="1"/>
    <col min="5929" max="5930" width="9.7109375" style="227" bestFit="1" customWidth="1"/>
    <col min="5931" max="5931" width="9.42578125" style="227" bestFit="1" customWidth="1"/>
    <col min="5932" max="5932" width="9.7109375" style="227" bestFit="1" customWidth="1"/>
    <col min="5933" max="5933" width="11.7109375" style="227" customWidth="1"/>
    <col min="5934" max="5934" width="18.140625" style="227" bestFit="1" customWidth="1"/>
    <col min="5935" max="6144" width="9.140625" style="227"/>
    <col min="6145" max="6145" width="23.7109375" style="227" customWidth="1"/>
    <col min="6146" max="6150" width="8.7109375" style="227" bestFit="1" customWidth="1"/>
    <col min="6151" max="6152" width="8.42578125" style="227" bestFit="1" customWidth="1"/>
    <col min="6153" max="6159" width="8.7109375" style="227" bestFit="1" customWidth="1"/>
    <col min="6160" max="6161" width="8.42578125" style="227" bestFit="1" customWidth="1"/>
    <col min="6162" max="6163" width="8.7109375" style="227" bestFit="1" customWidth="1"/>
    <col min="6164" max="6164" width="8.42578125" style="227" bestFit="1" customWidth="1"/>
    <col min="6165" max="6165" width="9.28515625" style="227" bestFit="1" customWidth="1"/>
    <col min="6166" max="6166" width="8.42578125" style="227" bestFit="1" customWidth="1"/>
    <col min="6167" max="6169" width="8.7109375" style="227" bestFit="1" customWidth="1"/>
    <col min="6170" max="6170" width="8.42578125" style="227" bestFit="1" customWidth="1"/>
    <col min="6171" max="6172" width="8.7109375" style="227" bestFit="1" customWidth="1"/>
    <col min="6173" max="6174" width="9.42578125" style="227" bestFit="1" customWidth="1"/>
    <col min="6175" max="6176" width="9.140625" style="227"/>
    <col min="6177" max="6184" width="9.42578125" style="227" bestFit="1" customWidth="1"/>
    <col min="6185" max="6186" width="9.7109375" style="227" bestFit="1" customWidth="1"/>
    <col min="6187" max="6187" width="9.42578125" style="227" bestFit="1" customWidth="1"/>
    <col min="6188" max="6188" width="9.7109375" style="227" bestFit="1" customWidth="1"/>
    <col min="6189" max="6189" width="11.7109375" style="227" customWidth="1"/>
    <col min="6190" max="6190" width="18.140625" style="227" bestFit="1" customWidth="1"/>
    <col min="6191" max="6400" width="9.140625" style="227"/>
    <col min="6401" max="6401" width="23.7109375" style="227" customWidth="1"/>
    <col min="6402" max="6406" width="8.7109375" style="227" bestFit="1" customWidth="1"/>
    <col min="6407" max="6408" width="8.42578125" style="227" bestFit="1" customWidth="1"/>
    <col min="6409" max="6415" width="8.7109375" style="227" bestFit="1" customWidth="1"/>
    <col min="6416" max="6417" width="8.42578125" style="227" bestFit="1" customWidth="1"/>
    <col min="6418" max="6419" width="8.7109375" style="227" bestFit="1" customWidth="1"/>
    <col min="6420" max="6420" width="8.42578125" style="227" bestFit="1" customWidth="1"/>
    <col min="6421" max="6421" width="9.28515625" style="227" bestFit="1" customWidth="1"/>
    <col min="6422" max="6422" width="8.42578125" style="227" bestFit="1" customWidth="1"/>
    <col min="6423" max="6425" width="8.7109375" style="227" bestFit="1" customWidth="1"/>
    <col min="6426" max="6426" width="8.42578125" style="227" bestFit="1" customWidth="1"/>
    <col min="6427" max="6428" width="8.7109375" style="227" bestFit="1" customWidth="1"/>
    <col min="6429" max="6430" width="9.42578125" style="227" bestFit="1" customWidth="1"/>
    <col min="6431" max="6432" width="9.140625" style="227"/>
    <col min="6433" max="6440" width="9.42578125" style="227" bestFit="1" customWidth="1"/>
    <col min="6441" max="6442" width="9.7109375" style="227" bestFit="1" customWidth="1"/>
    <col min="6443" max="6443" width="9.42578125" style="227" bestFit="1" customWidth="1"/>
    <col min="6444" max="6444" width="9.7109375" style="227" bestFit="1" customWidth="1"/>
    <col min="6445" max="6445" width="11.7109375" style="227" customWidth="1"/>
    <col min="6446" max="6446" width="18.140625" style="227" bestFit="1" customWidth="1"/>
    <col min="6447" max="6656" width="9.140625" style="227"/>
    <col min="6657" max="6657" width="23.7109375" style="227" customWidth="1"/>
    <col min="6658" max="6662" width="8.7109375" style="227" bestFit="1" customWidth="1"/>
    <col min="6663" max="6664" width="8.42578125" style="227" bestFit="1" customWidth="1"/>
    <col min="6665" max="6671" width="8.7109375" style="227" bestFit="1" customWidth="1"/>
    <col min="6672" max="6673" width="8.42578125" style="227" bestFit="1" customWidth="1"/>
    <col min="6674" max="6675" width="8.7109375" style="227" bestFit="1" customWidth="1"/>
    <col min="6676" max="6676" width="8.42578125" style="227" bestFit="1" customWidth="1"/>
    <col min="6677" max="6677" width="9.28515625" style="227" bestFit="1" customWidth="1"/>
    <col min="6678" max="6678" width="8.42578125" style="227" bestFit="1" customWidth="1"/>
    <col min="6679" max="6681" width="8.7109375" style="227" bestFit="1" customWidth="1"/>
    <col min="6682" max="6682" width="8.42578125" style="227" bestFit="1" customWidth="1"/>
    <col min="6683" max="6684" width="8.7109375" style="227" bestFit="1" customWidth="1"/>
    <col min="6685" max="6686" width="9.42578125" style="227" bestFit="1" customWidth="1"/>
    <col min="6687" max="6688" width="9.140625" style="227"/>
    <col min="6689" max="6696" width="9.42578125" style="227" bestFit="1" customWidth="1"/>
    <col min="6697" max="6698" width="9.7109375" style="227" bestFit="1" customWidth="1"/>
    <col min="6699" max="6699" width="9.42578125" style="227" bestFit="1" customWidth="1"/>
    <col min="6700" max="6700" width="9.7109375" style="227" bestFit="1" customWidth="1"/>
    <col min="6701" max="6701" width="11.7109375" style="227" customWidth="1"/>
    <col min="6702" max="6702" width="18.140625" style="227" bestFit="1" customWidth="1"/>
    <col min="6703" max="6912" width="9.140625" style="227"/>
    <col min="6913" max="6913" width="23.7109375" style="227" customWidth="1"/>
    <col min="6914" max="6918" width="8.7109375" style="227" bestFit="1" customWidth="1"/>
    <col min="6919" max="6920" width="8.42578125" style="227" bestFit="1" customWidth="1"/>
    <col min="6921" max="6927" width="8.7109375" style="227" bestFit="1" customWidth="1"/>
    <col min="6928" max="6929" width="8.42578125" style="227" bestFit="1" customWidth="1"/>
    <col min="6930" max="6931" width="8.7109375" style="227" bestFit="1" customWidth="1"/>
    <col min="6932" max="6932" width="8.42578125" style="227" bestFit="1" customWidth="1"/>
    <col min="6933" max="6933" width="9.28515625" style="227" bestFit="1" customWidth="1"/>
    <col min="6934" max="6934" width="8.42578125" style="227" bestFit="1" customWidth="1"/>
    <col min="6935" max="6937" width="8.7109375" style="227" bestFit="1" customWidth="1"/>
    <col min="6938" max="6938" width="8.42578125" style="227" bestFit="1" customWidth="1"/>
    <col min="6939" max="6940" width="8.7109375" style="227" bestFit="1" customWidth="1"/>
    <col min="6941" max="6942" width="9.42578125" style="227" bestFit="1" customWidth="1"/>
    <col min="6943" max="6944" width="9.140625" style="227"/>
    <col min="6945" max="6952" width="9.42578125" style="227" bestFit="1" customWidth="1"/>
    <col min="6953" max="6954" width="9.7109375" style="227" bestFit="1" customWidth="1"/>
    <col min="6955" max="6955" width="9.42578125" style="227" bestFit="1" customWidth="1"/>
    <col min="6956" max="6956" width="9.7109375" style="227" bestFit="1" customWidth="1"/>
    <col min="6957" max="6957" width="11.7109375" style="227" customWidth="1"/>
    <col min="6958" max="6958" width="18.140625" style="227" bestFit="1" customWidth="1"/>
    <col min="6959" max="7168" width="9.140625" style="227"/>
    <col min="7169" max="7169" width="23.7109375" style="227" customWidth="1"/>
    <col min="7170" max="7174" width="8.7109375" style="227" bestFit="1" customWidth="1"/>
    <col min="7175" max="7176" width="8.42578125" style="227" bestFit="1" customWidth="1"/>
    <col min="7177" max="7183" width="8.7109375" style="227" bestFit="1" customWidth="1"/>
    <col min="7184" max="7185" width="8.42578125" style="227" bestFit="1" customWidth="1"/>
    <col min="7186" max="7187" width="8.7109375" style="227" bestFit="1" customWidth="1"/>
    <col min="7188" max="7188" width="8.42578125" style="227" bestFit="1" customWidth="1"/>
    <col min="7189" max="7189" width="9.28515625" style="227" bestFit="1" customWidth="1"/>
    <col min="7190" max="7190" width="8.42578125" style="227" bestFit="1" customWidth="1"/>
    <col min="7191" max="7193" width="8.7109375" style="227" bestFit="1" customWidth="1"/>
    <col min="7194" max="7194" width="8.42578125" style="227" bestFit="1" customWidth="1"/>
    <col min="7195" max="7196" width="8.7109375" style="227" bestFit="1" customWidth="1"/>
    <col min="7197" max="7198" width="9.42578125" style="227" bestFit="1" customWidth="1"/>
    <col min="7199" max="7200" width="9.140625" style="227"/>
    <col min="7201" max="7208" width="9.42578125" style="227" bestFit="1" customWidth="1"/>
    <col min="7209" max="7210" width="9.7109375" style="227" bestFit="1" customWidth="1"/>
    <col min="7211" max="7211" width="9.42578125" style="227" bestFit="1" customWidth="1"/>
    <col min="7212" max="7212" width="9.7109375" style="227" bestFit="1" customWidth="1"/>
    <col min="7213" max="7213" width="11.7109375" style="227" customWidth="1"/>
    <col min="7214" max="7214" width="18.140625" style="227" bestFit="1" customWidth="1"/>
    <col min="7215" max="7424" width="9.140625" style="227"/>
    <col min="7425" max="7425" width="23.7109375" style="227" customWidth="1"/>
    <col min="7426" max="7430" width="8.7109375" style="227" bestFit="1" customWidth="1"/>
    <col min="7431" max="7432" width="8.42578125" style="227" bestFit="1" customWidth="1"/>
    <col min="7433" max="7439" width="8.7109375" style="227" bestFit="1" customWidth="1"/>
    <col min="7440" max="7441" width="8.42578125" style="227" bestFit="1" customWidth="1"/>
    <col min="7442" max="7443" width="8.7109375" style="227" bestFit="1" customWidth="1"/>
    <col min="7444" max="7444" width="8.42578125" style="227" bestFit="1" customWidth="1"/>
    <col min="7445" max="7445" width="9.28515625" style="227" bestFit="1" customWidth="1"/>
    <col min="7446" max="7446" width="8.42578125" style="227" bestFit="1" customWidth="1"/>
    <col min="7447" max="7449" width="8.7109375" style="227" bestFit="1" customWidth="1"/>
    <col min="7450" max="7450" width="8.42578125" style="227" bestFit="1" customWidth="1"/>
    <col min="7451" max="7452" width="8.7109375" style="227" bestFit="1" customWidth="1"/>
    <col min="7453" max="7454" width="9.42578125" style="227" bestFit="1" customWidth="1"/>
    <col min="7455" max="7456" width="9.140625" style="227"/>
    <col min="7457" max="7464" width="9.42578125" style="227" bestFit="1" customWidth="1"/>
    <col min="7465" max="7466" width="9.7109375" style="227" bestFit="1" customWidth="1"/>
    <col min="7467" max="7467" width="9.42578125" style="227" bestFit="1" customWidth="1"/>
    <col min="7468" max="7468" width="9.7109375" style="227" bestFit="1" customWidth="1"/>
    <col min="7469" max="7469" width="11.7109375" style="227" customWidth="1"/>
    <col min="7470" max="7470" width="18.140625" style="227" bestFit="1" customWidth="1"/>
    <col min="7471" max="7680" width="9.140625" style="227"/>
    <col min="7681" max="7681" width="23.7109375" style="227" customWidth="1"/>
    <col min="7682" max="7686" width="8.7109375" style="227" bestFit="1" customWidth="1"/>
    <col min="7687" max="7688" width="8.42578125" style="227" bestFit="1" customWidth="1"/>
    <col min="7689" max="7695" width="8.7109375" style="227" bestFit="1" customWidth="1"/>
    <col min="7696" max="7697" width="8.42578125" style="227" bestFit="1" customWidth="1"/>
    <col min="7698" max="7699" width="8.7109375" style="227" bestFit="1" customWidth="1"/>
    <col min="7700" max="7700" width="8.42578125" style="227" bestFit="1" customWidth="1"/>
    <col min="7701" max="7701" width="9.28515625" style="227" bestFit="1" customWidth="1"/>
    <col min="7702" max="7702" width="8.42578125" style="227" bestFit="1" customWidth="1"/>
    <col min="7703" max="7705" width="8.7109375" style="227" bestFit="1" customWidth="1"/>
    <col min="7706" max="7706" width="8.42578125" style="227" bestFit="1" customWidth="1"/>
    <col min="7707" max="7708" width="8.7109375" style="227" bestFit="1" customWidth="1"/>
    <col min="7709" max="7710" width="9.42578125" style="227" bestFit="1" customWidth="1"/>
    <col min="7711" max="7712" width="9.140625" style="227"/>
    <col min="7713" max="7720" width="9.42578125" style="227" bestFit="1" customWidth="1"/>
    <col min="7721" max="7722" width="9.7109375" style="227" bestFit="1" customWidth="1"/>
    <col min="7723" max="7723" width="9.42578125" style="227" bestFit="1" customWidth="1"/>
    <col min="7724" max="7724" width="9.7109375" style="227" bestFit="1" customWidth="1"/>
    <col min="7725" max="7725" width="11.7109375" style="227" customWidth="1"/>
    <col min="7726" max="7726" width="18.140625" style="227" bestFit="1" customWidth="1"/>
    <col min="7727" max="7936" width="9.140625" style="227"/>
    <col min="7937" max="7937" width="23.7109375" style="227" customWidth="1"/>
    <col min="7938" max="7942" width="8.7109375" style="227" bestFit="1" customWidth="1"/>
    <col min="7943" max="7944" width="8.42578125" style="227" bestFit="1" customWidth="1"/>
    <col min="7945" max="7951" width="8.7109375" style="227" bestFit="1" customWidth="1"/>
    <col min="7952" max="7953" width="8.42578125" style="227" bestFit="1" customWidth="1"/>
    <col min="7954" max="7955" width="8.7109375" style="227" bestFit="1" customWidth="1"/>
    <col min="7956" max="7956" width="8.42578125" style="227" bestFit="1" customWidth="1"/>
    <col min="7957" max="7957" width="9.28515625" style="227" bestFit="1" customWidth="1"/>
    <col min="7958" max="7958" width="8.42578125" style="227" bestFit="1" customWidth="1"/>
    <col min="7959" max="7961" width="8.7109375" style="227" bestFit="1" customWidth="1"/>
    <col min="7962" max="7962" width="8.42578125" style="227" bestFit="1" customWidth="1"/>
    <col min="7963" max="7964" width="8.7109375" style="227" bestFit="1" customWidth="1"/>
    <col min="7965" max="7966" width="9.42578125" style="227" bestFit="1" customWidth="1"/>
    <col min="7967" max="7968" width="9.140625" style="227"/>
    <col min="7969" max="7976" width="9.42578125" style="227" bestFit="1" customWidth="1"/>
    <col min="7977" max="7978" width="9.7109375" style="227" bestFit="1" customWidth="1"/>
    <col min="7979" max="7979" width="9.42578125" style="227" bestFit="1" customWidth="1"/>
    <col min="7980" max="7980" width="9.7109375" style="227" bestFit="1" customWidth="1"/>
    <col min="7981" max="7981" width="11.7109375" style="227" customWidth="1"/>
    <col min="7982" max="7982" width="18.140625" style="227" bestFit="1" customWidth="1"/>
    <col min="7983" max="8192" width="9.140625" style="227"/>
    <col min="8193" max="8193" width="23.7109375" style="227" customWidth="1"/>
    <col min="8194" max="8198" width="8.7109375" style="227" bestFit="1" customWidth="1"/>
    <col min="8199" max="8200" width="8.42578125" style="227" bestFit="1" customWidth="1"/>
    <col min="8201" max="8207" width="8.7109375" style="227" bestFit="1" customWidth="1"/>
    <col min="8208" max="8209" width="8.42578125" style="227" bestFit="1" customWidth="1"/>
    <col min="8210" max="8211" width="8.7109375" style="227" bestFit="1" customWidth="1"/>
    <col min="8212" max="8212" width="8.42578125" style="227" bestFit="1" customWidth="1"/>
    <col min="8213" max="8213" width="9.28515625" style="227" bestFit="1" customWidth="1"/>
    <col min="8214" max="8214" width="8.42578125" style="227" bestFit="1" customWidth="1"/>
    <col min="8215" max="8217" width="8.7109375" style="227" bestFit="1" customWidth="1"/>
    <col min="8218" max="8218" width="8.42578125" style="227" bestFit="1" customWidth="1"/>
    <col min="8219" max="8220" width="8.7109375" style="227" bestFit="1" customWidth="1"/>
    <col min="8221" max="8222" width="9.42578125" style="227" bestFit="1" customWidth="1"/>
    <col min="8223" max="8224" width="9.140625" style="227"/>
    <col min="8225" max="8232" width="9.42578125" style="227" bestFit="1" customWidth="1"/>
    <col min="8233" max="8234" width="9.7109375" style="227" bestFit="1" customWidth="1"/>
    <col min="8235" max="8235" width="9.42578125" style="227" bestFit="1" customWidth="1"/>
    <col min="8236" max="8236" width="9.7109375" style="227" bestFit="1" customWidth="1"/>
    <col min="8237" max="8237" width="11.7109375" style="227" customWidth="1"/>
    <col min="8238" max="8238" width="18.140625" style="227" bestFit="1" customWidth="1"/>
    <col min="8239" max="8448" width="9.140625" style="227"/>
    <col min="8449" max="8449" width="23.7109375" style="227" customWidth="1"/>
    <col min="8450" max="8454" width="8.7109375" style="227" bestFit="1" customWidth="1"/>
    <col min="8455" max="8456" width="8.42578125" style="227" bestFit="1" customWidth="1"/>
    <col min="8457" max="8463" width="8.7109375" style="227" bestFit="1" customWidth="1"/>
    <col min="8464" max="8465" width="8.42578125" style="227" bestFit="1" customWidth="1"/>
    <col min="8466" max="8467" width="8.7109375" style="227" bestFit="1" customWidth="1"/>
    <col min="8468" max="8468" width="8.42578125" style="227" bestFit="1" customWidth="1"/>
    <col min="8469" max="8469" width="9.28515625" style="227" bestFit="1" customWidth="1"/>
    <col min="8470" max="8470" width="8.42578125" style="227" bestFit="1" customWidth="1"/>
    <col min="8471" max="8473" width="8.7109375" style="227" bestFit="1" customWidth="1"/>
    <col min="8474" max="8474" width="8.42578125" style="227" bestFit="1" customWidth="1"/>
    <col min="8475" max="8476" width="8.7109375" style="227" bestFit="1" customWidth="1"/>
    <col min="8477" max="8478" width="9.42578125" style="227" bestFit="1" customWidth="1"/>
    <col min="8479" max="8480" width="9.140625" style="227"/>
    <col min="8481" max="8488" width="9.42578125" style="227" bestFit="1" customWidth="1"/>
    <col min="8489" max="8490" width="9.7109375" style="227" bestFit="1" customWidth="1"/>
    <col min="8491" max="8491" width="9.42578125" style="227" bestFit="1" customWidth="1"/>
    <col min="8492" max="8492" width="9.7109375" style="227" bestFit="1" customWidth="1"/>
    <col min="8493" max="8493" width="11.7109375" style="227" customWidth="1"/>
    <col min="8494" max="8494" width="18.140625" style="227" bestFit="1" customWidth="1"/>
    <col min="8495" max="8704" width="9.140625" style="227"/>
    <col min="8705" max="8705" width="23.7109375" style="227" customWidth="1"/>
    <col min="8706" max="8710" width="8.7109375" style="227" bestFit="1" customWidth="1"/>
    <col min="8711" max="8712" width="8.42578125" style="227" bestFit="1" customWidth="1"/>
    <col min="8713" max="8719" width="8.7109375" style="227" bestFit="1" customWidth="1"/>
    <col min="8720" max="8721" width="8.42578125" style="227" bestFit="1" customWidth="1"/>
    <col min="8722" max="8723" width="8.7109375" style="227" bestFit="1" customWidth="1"/>
    <col min="8724" max="8724" width="8.42578125" style="227" bestFit="1" customWidth="1"/>
    <col min="8725" max="8725" width="9.28515625" style="227" bestFit="1" customWidth="1"/>
    <col min="8726" max="8726" width="8.42578125" style="227" bestFit="1" customWidth="1"/>
    <col min="8727" max="8729" width="8.7109375" style="227" bestFit="1" customWidth="1"/>
    <col min="8730" max="8730" width="8.42578125" style="227" bestFit="1" customWidth="1"/>
    <col min="8731" max="8732" width="8.7109375" style="227" bestFit="1" customWidth="1"/>
    <col min="8733" max="8734" width="9.42578125" style="227" bestFit="1" customWidth="1"/>
    <col min="8735" max="8736" width="9.140625" style="227"/>
    <col min="8737" max="8744" width="9.42578125" style="227" bestFit="1" customWidth="1"/>
    <col min="8745" max="8746" width="9.7109375" style="227" bestFit="1" customWidth="1"/>
    <col min="8747" max="8747" width="9.42578125" style="227" bestFit="1" customWidth="1"/>
    <col min="8748" max="8748" width="9.7109375" style="227" bestFit="1" customWidth="1"/>
    <col min="8749" max="8749" width="11.7109375" style="227" customWidth="1"/>
    <col min="8750" max="8750" width="18.140625" style="227" bestFit="1" customWidth="1"/>
    <col min="8751" max="8960" width="9.140625" style="227"/>
    <col min="8961" max="8961" width="23.7109375" style="227" customWidth="1"/>
    <col min="8962" max="8966" width="8.7109375" style="227" bestFit="1" customWidth="1"/>
    <col min="8967" max="8968" width="8.42578125" style="227" bestFit="1" customWidth="1"/>
    <col min="8969" max="8975" width="8.7109375" style="227" bestFit="1" customWidth="1"/>
    <col min="8976" max="8977" width="8.42578125" style="227" bestFit="1" customWidth="1"/>
    <col min="8978" max="8979" width="8.7109375" style="227" bestFit="1" customWidth="1"/>
    <col min="8980" max="8980" width="8.42578125" style="227" bestFit="1" customWidth="1"/>
    <col min="8981" max="8981" width="9.28515625" style="227" bestFit="1" customWidth="1"/>
    <col min="8982" max="8982" width="8.42578125" style="227" bestFit="1" customWidth="1"/>
    <col min="8983" max="8985" width="8.7109375" style="227" bestFit="1" customWidth="1"/>
    <col min="8986" max="8986" width="8.42578125" style="227" bestFit="1" customWidth="1"/>
    <col min="8987" max="8988" width="8.7109375" style="227" bestFit="1" customWidth="1"/>
    <col min="8989" max="8990" width="9.42578125" style="227" bestFit="1" customWidth="1"/>
    <col min="8991" max="8992" width="9.140625" style="227"/>
    <col min="8993" max="9000" width="9.42578125" style="227" bestFit="1" customWidth="1"/>
    <col min="9001" max="9002" width="9.7109375" style="227" bestFit="1" customWidth="1"/>
    <col min="9003" max="9003" width="9.42578125" style="227" bestFit="1" customWidth="1"/>
    <col min="9004" max="9004" width="9.7109375" style="227" bestFit="1" customWidth="1"/>
    <col min="9005" max="9005" width="11.7109375" style="227" customWidth="1"/>
    <col min="9006" max="9006" width="18.140625" style="227" bestFit="1" customWidth="1"/>
    <col min="9007" max="9216" width="9.140625" style="227"/>
    <col min="9217" max="9217" width="23.7109375" style="227" customWidth="1"/>
    <col min="9218" max="9222" width="8.7109375" style="227" bestFit="1" customWidth="1"/>
    <col min="9223" max="9224" width="8.42578125" style="227" bestFit="1" customWidth="1"/>
    <col min="9225" max="9231" width="8.7109375" style="227" bestFit="1" customWidth="1"/>
    <col min="9232" max="9233" width="8.42578125" style="227" bestFit="1" customWidth="1"/>
    <col min="9234" max="9235" width="8.7109375" style="227" bestFit="1" customWidth="1"/>
    <col min="9236" max="9236" width="8.42578125" style="227" bestFit="1" customWidth="1"/>
    <col min="9237" max="9237" width="9.28515625" style="227" bestFit="1" customWidth="1"/>
    <col min="9238" max="9238" width="8.42578125" style="227" bestFit="1" customWidth="1"/>
    <col min="9239" max="9241" width="8.7109375" style="227" bestFit="1" customWidth="1"/>
    <col min="9242" max="9242" width="8.42578125" style="227" bestFit="1" customWidth="1"/>
    <col min="9243" max="9244" width="8.7109375" style="227" bestFit="1" customWidth="1"/>
    <col min="9245" max="9246" width="9.42578125" style="227" bestFit="1" customWidth="1"/>
    <col min="9247" max="9248" width="9.140625" style="227"/>
    <col min="9249" max="9256" width="9.42578125" style="227" bestFit="1" customWidth="1"/>
    <col min="9257" max="9258" width="9.7109375" style="227" bestFit="1" customWidth="1"/>
    <col min="9259" max="9259" width="9.42578125" style="227" bestFit="1" customWidth="1"/>
    <col min="9260" max="9260" width="9.7109375" style="227" bestFit="1" customWidth="1"/>
    <col min="9261" max="9261" width="11.7109375" style="227" customWidth="1"/>
    <col min="9262" max="9262" width="18.140625" style="227" bestFit="1" customWidth="1"/>
    <col min="9263" max="9472" width="9.140625" style="227"/>
    <col min="9473" max="9473" width="23.7109375" style="227" customWidth="1"/>
    <col min="9474" max="9478" width="8.7109375" style="227" bestFit="1" customWidth="1"/>
    <col min="9479" max="9480" width="8.42578125" style="227" bestFit="1" customWidth="1"/>
    <col min="9481" max="9487" width="8.7109375" style="227" bestFit="1" customWidth="1"/>
    <col min="9488" max="9489" width="8.42578125" style="227" bestFit="1" customWidth="1"/>
    <col min="9490" max="9491" width="8.7109375" style="227" bestFit="1" customWidth="1"/>
    <col min="9492" max="9492" width="8.42578125" style="227" bestFit="1" customWidth="1"/>
    <col min="9493" max="9493" width="9.28515625" style="227" bestFit="1" customWidth="1"/>
    <col min="9494" max="9494" width="8.42578125" style="227" bestFit="1" customWidth="1"/>
    <col min="9495" max="9497" width="8.7109375" style="227" bestFit="1" customWidth="1"/>
    <col min="9498" max="9498" width="8.42578125" style="227" bestFit="1" customWidth="1"/>
    <col min="9499" max="9500" width="8.7109375" style="227" bestFit="1" customWidth="1"/>
    <col min="9501" max="9502" width="9.42578125" style="227" bestFit="1" customWidth="1"/>
    <col min="9503" max="9504" width="9.140625" style="227"/>
    <col min="9505" max="9512" width="9.42578125" style="227" bestFit="1" customWidth="1"/>
    <col min="9513" max="9514" width="9.7109375" style="227" bestFit="1" customWidth="1"/>
    <col min="9515" max="9515" width="9.42578125" style="227" bestFit="1" customWidth="1"/>
    <col min="9516" max="9516" width="9.7109375" style="227" bestFit="1" customWidth="1"/>
    <col min="9517" max="9517" width="11.7109375" style="227" customWidth="1"/>
    <col min="9518" max="9518" width="18.140625" style="227" bestFit="1" customWidth="1"/>
    <col min="9519" max="9728" width="9.140625" style="227"/>
    <col min="9729" max="9729" width="23.7109375" style="227" customWidth="1"/>
    <col min="9730" max="9734" width="8.7109375" style="227" bestFit="1" customWidth="1"/>
    <col min="9735" max="9736" width="8.42578125" style="227" bestFit="1" customWidth="1"/>
    <col min="9737" max="9743" width="8.7109375" style="227" bestFit="1" customWidth="1"/>
    <col min="9744" max="9745" width="8.42578125" style="227" bestFit="1" customWidth="1"/>
    <col min="9746" max="9747" width="8.7109375" style="227" bestFit="1" customWidth="1"/>
    <col min="9748" max="9748" width="8.42578125" style="227" bestFit="1" customWidth="1"/>
    <col min="9749" max="9749" width="9.28515625" style="227" bestFit="1" customWidth="1"/>
    <col min="9750" max="9750" width="8.42578125" style="227" bestFit="1" customWidth="1"/>
    <col min="9751" max="9753" width="8.7109375" style="227" bestFit="1" customWidth="1"/>
    <col min="9754" max="9754" width="8.42578125" style="227" bestFit="1" customWidth="1"/>
    <col min="9755" max="9756" width="8.7109375" style="227" bestFit="1" customWidth="1"/>
    <col min="9757" max="9758" width="9.42578125" style="227" bestFit="1" customWidth="1"/>
    <col min="9759" max="9760" width="9.140625" style="227"/>
    <col min="9761" max="9768" width="9.42578125" style="227" bestFit="1" customWidth="1"/>
    <col min="9769" max="9770" width="9.7109375" style="227" bestFit="1" customWidth="1"/>
    <col min="9771" max="9771" width="9.42578125" style="227" bestFit="1" customWidth="1"/>
    <col min="9772" max="9772" width="9.7109375" style="227" bestFit="1" customWidth="1"/>
    <col min="9773" max="9773" width="11.7109375" style="227" customWidth="1"/>
    <col min="9774" max="9774" width="18.140625" style="227" bestFit="1" customWidth="1"/>
    <col min="9775" max="9984" width="9.140625" style="227"/>
    <col min="9985" max="9985" width="23.7109375" style="227" customWidth="1"/>
    <col min="9986" max="9990" width="8.7109375" style="227" bestFit="1" customWidth="1"/>
    <col min="9991" max="9992" width="8.42578125" style="227" bestFit="1" customWidth="1"/>
    <col min="9993" max="9999" width="8.7109375" style="227" bestFit="1" customWidth="1"/>
    <col min="10000" max="10001" width="8.42578125" style="227" bestFit="1" customWidth="1"/>
    <col min="10002" max="10003" width="8.7109375" style="227" bestFit="1" customWidth="1"/>
    <col min="10004" max="10004" width="8.42578125" style="227" bestFit="1" customWidth="1"/>
    <col min="10005" max="10005" width="9.28515625" style="227" bestFit="1" customWidth="1"/>
    <col min="10006" max="10006" width="8.42578125" style="227" bestFit="1" customWidth="1"/>
    <col min="10007" max="10009" width="8.7109375" style="227" bestFit="1" customWidth="1"/>
    <col min="10010" max="10010" width="8.42578125" style="227" bestFit="1" customWidth="1"/>
    <col min="10011" max="10012" width="8.7109375" style="227" bestFit="1" customWidth="1"/>
    <col min="10013" max="10014" width="9.42578125" style="227" bestFit="1" customWidth="1"/>
    <col min="10015" max="10016" width="9.140625" style="227"/>
    <col min="10017" max="10024" width="9.42578125" style="227" bestFit="1" customWidth="1"/>
    <col min="10025" max="10026" width="9.7109375" style="227" bestFit="1" customWidth="1"/>
    <col min="10027" max="10027" width="9.42578125" style="227" bestFit="1" customWidth="1"/>
    <col min="10028" max="10028" width="9.7109375" style="227" bestFit="1" customWidth="1"/>
    <col min="10029" max="10029" width="11.7109375" style="227" customWidth="1"/>
    <col min="10030" max="10030" width="18.140625" style="227" bestFit="1" customWidth="1"/>
    <col min="10031" max="10240" width="9.140625" style="227"/>
    <col min="10241" max="10241" width="23.7109375" style="227" customWidth="1"/>
    <col min="10242" max="10246" width="8.7109375" style="227" bestFit="1" customWidth="1"/>
    <col min="10247" max="10248" width="8.42578125" style="227" bestFit="1" customWidth="1"/>
    <col min="10249" max="10255" width="8.7109375" style="227" bestFit="1" customWidth="1"/>
    <col min="10256" max="10257" width="8.42578125" style="227" bestFit="1" customWidth="1"/>
    <col min="10258" max="10259" width="8.7109375" style="227" bestFit="1" customWidth="1"/>
    <col min="10260" max="10260" width="8.42578125" style="227" bestFit="1" customWidth="1"/>
    <col min="10261" max="10261" width="9.28515625" style="227" bestFit="1" customWidth="1"/>
    <col min="10262" max="10262" width="8.42578125" style="227" bestFit="1" customWidth="1"/>
    <col min="10263" max="10265" width="8.7109375" style="227" bestFit="1" customWidth="1"/>
    <col min="10266" max="10266" width="8.42578125" style="227" bestFit="1" customWidth="1"/>
    <col min="10267" max="10268" width="8.7109375" style="227" bestFit="1" customWidth="1"/>
    <col min="10269" max="10270" width="9.42578125" style="227" bestFit="1" customWidth="1"/>
    <col min="10271" max="10272" width="9.140625" style="227"/>
    <col min="10273" max="10280" width="9.42578125" style="227" bestFit="1" customWidth="1"/>
    <col min="10281" max="10282" width="9.7109375" style="227" bestFit="1" customWidth="1"/>
    <col min="10283" max="10283" width="9.42578125" style="227" bestFit="1" customWidth="1"/>
    <col min="10284" max="10284" width="9.7109375" style="227" bestFit="1" customWidth="1"/>
    <col min="10285" max="10285" width="11.7109375" style="227" customWidth="1"/>
    <col min="10286" max="10286" width="18.140625" style="227" bestFit="1" customWidth="1"/>
    <col min="10287" max="10496" width="9.140625" style="227"/>
    <col min="10497" max="10497" width="23.7109375" style="227" customWidth="1"/>
    <col min="10498" max="10502" width="8.7109375" style="227" bestFit="1" customWidth="1"/>
    <col min="10503" max="10504" width="8.42578125" style="227" bestFit="1" customWidth="1"/>
    <col min="10505" max="10511" width="8.7109375" style="227" bestFit="1" customWidth="1"/>
    <col min="10512" max="10513" width="8.42578125" style="227" bestFit="1" customWidth="1"/>
    <col min="10514" max="10515" width="8.7109375" style="227" bestFit="1" customWidth="1"/>
    <col min="10516" max="10516" width="8.42578125" style="227" bestFit="1" customWidth="1"/>
    <col min="10517" max="10517" width="9.28515625" style="227" bestFit="1" customWidth="1"/>
    <col min="10518" max="10518" width="8.42578125" style="227" bestFit="1" customWidth="1"/>
    <col min="10519" max="10521" width="8.7109375" style="227" bestFit="1" customWidth="1"/>
    <col min="10522" max="10522" width="8.42578125" style="227" bestFit="1" customWidth="1"/>
    <col min="10523" max="10524" width="8.7109375" style="227" bestFit="1" customWidth="1"/>
    <col min="10525" max="10526" width="9.42578125" style="227" bestFit="1" customWidth="1"/>
    <col min="10527" max="10528" width="9.140625" style="227"/>
    <col min="10529" max="10536" width="9.42578125" style="227" bestFit="1" customWidth="1"/>
    <col min="10537" max="10538" width="9.7109375" style="227" bestFit="1" customWidth="1"/>
    <col min="10539" max="10539" width="9.42578125" style="227" bestFit="1" customWidth="1"/>
    <col min="10540" max="10540" width="9.7109375" style="227" bestFit="1" customWidth="1"/>
    <col min="10541" max="10541" width="11.7109375" style="227" customWidth="1"/>
    <col min="10542" max="10542" width="18.140625" style="227" bestFit="1" customWidth="1"/>
    <col min="10543" max="10752" width="9.140625" style="227"/>
    <col min="10753" max="10753" width="23.7109375" style="227" customWidth="1"/>
    <col min="10754" max="10758" width="8.7109375" style="227" bestFit="1" customWidth="1"/>
    <col min="10759" max="10760" width="8.42578125" style="227" bestFit="1" customWidth="1"/>
    <col min="10761" max="10767" width="8.7109375" style="227" bestFit="1" customWidth="1"/>
    <col min="10768" max="10769" width="8.42578125" style="227" bestFit="1" customWidth="1"/>
    <col min="10770" max="10771" width="8.7109375" style="227" bestFit="1" customWidth="1"/>
    <col min="10772" max="10772" width="8.42578125" style="227" bestFit="1" customWidth="1"/>
    <col min="10773" max="10773" width="9.28515625" style="227" bestFit="1" customWidth="1"/>
    <col min="10774" max="10774" width="8.42578125" style="227" bestFit="1" customWidth="1"/>
    <col min="10775" max="10777" width="8.7109375" style="227" bestFit="1" customWidth="1"/>
    <col min="10778" max="10778" width="8.42578125" style="227" bestFit="1" customWidth="1"/>
    <col min="10779" max="10780" width="8.7109375" style="227" bestFit="1" customWidth="1"/>
    <col min="10781" max="10782" width="9.42578125" style="227" bestFit="1" customWidth="1"/>
    <col min="10783" max="10784" width="9.140625" style="227"/>
    <col min="10785" max="10792" width="9.42578125" style="227" bestFit="1" customWidth="1"/>
    <col min="10793" max="10794" width="9.7109375" style="227" bestFit="1" customWidth="1"/>
    <col min="10795" max="10795" width="9.42578125" style="227" bestFit="1" customWidth="1"/>
    <col min="10796" max="10796" width="9.7109375" style="227" bestFit="1" customWidth="1"/>
    <col min="10797" max="10797" width="11.7109375" style="227" customWidth="1"/>
    <col min="10798" max="10798" width="18.140625" style="227" bestFit="1" customWidth="1"/>
    <col min="10799" max="11008" width="9.140625" style="227"/>
    <col min="11009" max="11009" width="23.7109375" style="227" customWidth="1"/>
    <col min="11010" max="11014" width="8.7109375" style="227" bestFit="1" customWidth="1"/>
    <col min="11015" max="11016" width="8.42578125" style="227" bestFit="1" customWidth="1"/>
    <col min="11017" max="11023" width="8.7109375" style="227" bestFit="1" customWidth="1"/>
    <col min="11024" max="11025" width="8.42578125" style="227" bestFit="1" customWidth="1"/>
    <col min="11026" max="11027" width="8.7109375" style="227" bestFit="1" customWidth="1"/>
    <col min="11028" max="11028" width="8.42578125" style="227" bestFit="1" customWidth="1"/>
    <col min="11029" max="11029" width="9.28515625" style="227" bestFit="1" customWidth="1"/>
    <col min="11030" max="11030" width="8.42578125" style="227" bestFit="1" customWidth="1"/>
    <col min="11031" max="11033" width="8.7109375" style="227" bestFit="1" customWidth="1"/>
    <col min="11034" max="11034" width="8.42578125" style="227" bestFit="1" customWidth="1"/>
    <col min="11035" max="11036" width="8.7109375" style="227" bestFit="1" customWidth="1"/>
    <col min="11037" max="11038" width="9.42578125" style="227" bestFit="1" customWidth="1"/>
    <col min="11039" max="11040" width="9.140625" style="227"/>
    <col min="11041" max="11048" width="9.42578125" style="227" bestFit="1" customWidth="1"/>
    <col min="11049" max="11050" width="9.7109375" style="227" bestFit="1" customWidth="1"/>
    <col min="11051" max="11051" width="9.42578125" style="227" bestFit="1" customWidth="1"/>
    <col min="11052" max="11052" width="9.7109375" style="227" bestFit="1" customWidth="1"/>
    <col min="11053" max="11053" width="11.7109375" style="227" customWidth="1"/>
    <col min="11054" max="11054" width="18.140625" style="227" bestFit="1" customWidth="1"/>
    <col min="11055" max="11264" width="9.140625" style="227"/>
    <col min="11265" max="11265" width="23.7109375" style="227" customWidth="1"/>
    <col min="11266" max="11270" width="8.7109375" style="227" bestFit="1" customWidth="1"/>
    <col min="11271" max="11272" width="8.42578125" style="227" bestFit="1" customWidth="1"/>
    <col min="11273" max="11279" width="8.7109375" style="227" bestFit="1" customWidth="1"/>
    <col min="11280" max="11281" width="8.42578125" style="227" bestFit="1" customWidth="1"/>
    <col min="11282" max="11283" width="8.7109375" style="227" bestFit="1" customWidth="1"/>
    <col min="11284" max="11284" width="8.42578125" style="227" bestFit="1" customWidth="1"/>
    <col min="11285" max="11285" width="9.28515625" style="227" bestFit="1" customWidth="1"/>
    <col min="11286" max="11286" width="8.42578125" style="227" bestFit="1" customWidth="1"/>
    <col min="11287" max="11289" width="8.7109375" style="227" bestFit="1" customWidth="1"/>
    <col min="11290" max="11290" width="8.42578125" style="227" bestFit="1" customWidth="1"/>
    <col min="11291" max="11292" width="8.7109375" style="227" bestFit="1" customWidth="1"/>
    <col min="11293" max="11294" width="9.42578125" style="227" bestFit="1" customWidth="1"/>
    <col min="11295" max="11296" width="9.140625" style="227"/>
    <col min="11297" max="11304" width="9.42578125" style="227" bestFit="1" customWidth="1"/>
    <col min="11305" max="11306" width="9.7109375" style="227" bestFit="1" customWidth="1"/>
    <col min="11307" max="11307" width="9.42578125" style="227" bestFit="1" customWidth="1"/>
    <col min="11308" max="11308" width="9.7109375" style="227" bestFit="1" customWidth="1"/>
    <col min="11309" max="11309" width="11.7109375" style="227" customWidth="1"/>
    <col min="11310" max="11310" width="18.140625" style="227" bestFit="1" customWidth="1"/>
    <col min="11311" max="11520" width="9.140625" style="227"/>
    <col min="11521" max="11521" width="23.7109375" style="227" customWidth="1"/>
    <col min="11522" max="11526" width="8.7109375" style="227" bestFit="1" customWidth="1"/>
    <col min="11527" max="11528" width="8.42578125" style="227" bestFit="1" customWidth="1"/>
    <col min="11529" max="11535" width="8.7109375" style="227" bestFit="1" customWidth="1"/>
    <col min="11536" max="11537" width="8.42578125" style="227" bestFit="1" customWidth="1"/>
    <col min="11538" max="11539" width="8.7109375" style="227" bestFit="1" customWidth="1"/>
    <col min="11540" max="11540" width="8.42578125" style="227" bestFit="1" customWidth="1"/>
    <col min="11541" max="11541" width="9.28515625" style="227" bestFit="1" customWidth="1"/>
    <col min="11542" max="11542" width="8.42578125" style="227" bestFit="1" customWidth="1"/>
    <col min="11543" max="11545" width="8.7109375" style="227" bestFit="1" customWidth="1"/>
    <col min="11546" max="11546" width="8.42578125" style="227" bestFit="1" customWidth="1"/>
    <col min="11547" max="11548" width="8.7109375" style="227" bestFit="1" customWidth="1"/>
    <col min="11549" max="11550" width="9.42578125" style="227" bestFit="1" customWidth="1"/>
    <col min="11551" max="11552" width="9.140625" style="227"/>
    <col min="11553" max="11560" width="9.42578125" style="227" bestFit="1" customWidth="1"/>
    <col min="11561" max="11562" width="9.7109375" style="227" bestFit="1" customWidth="1"/>
    <col min="11563" max="11563" width="9.42578125" style="227" bestFit="1" customWidth="1"/>
    <col min="11564" max="11564" width="9.7109375" style="227" bestFit="1" customWidth="1"/>
    <col min="11565" max="11565" width="11.7109375" style="227" customWidth="1"/>
    <col min="11566" max="11566" width="18.140625" style="227" bestFit="1" customWidth="1"/>
    <col min="11567" max="11776" width="9.140625" style="227"/>
    <col min="11777" max="11777" width="23.7109375" style="227" customWidth="1"/>
    <col min="11778" max="11782" width="8.7109375" style="227" bestFit="1" customWidth="1"/>
    <col min="11783" max="11784" width="8.42578125" style="227" bestFit="1" customWidth="1"/>
    <col min="11785" max="11791" width="8.7109375" style="227" bestFit="1" customWidth="1"/>
    <col min="11792" max="11793" width="8.42578125" style="227" bestFit="1" customWidth="1"/>
    <col min="11794" max="11795" width="8.7109375" style="227" bestFit="1" customWidth="1"/>
    <col min="11796" max="11796" width="8.42578125" style="227" bestFit="1" customWidth="1"/>
    <col min="11797" max="11797" width="9.28515625" style="227" bestFit="1" customWidth="1"/>
    <col min="11798" max="11798" width="8.42578125" style="227" bestFit="1" customWidth="1"/>
    <col min="11799" max="11801" width="8.7109375" style="227" bestFit="1" customWidth="1"/>
    <col min="11802" max="11802" width="8.42578125" style="227" bestFit="1" customWidth="1"/>
    <col min="11803" max="11804" width="8.7109375" style="227" bestFit="1" customWidth="1"/>
    <col min="11805" max="11806" width="9.42578125" style="227" bestFit="1" customWidth="1"/>
    <col min="11807" max="11808" width="9.140625" style="227"/>
    <col min="11809" max="11816" width="9.42578125" style="227" bestFit="1" customWidth="1"/>
    <col min="11817" max="11818" width="9.7109375" style="227" bestFit="1" customWidth="1"/>
    <col min="11819" max="11819" width="9.42578125" style="227" bestFit="1" customWidth="1"/>
    <col min="11820" max="11820" width="9.7109375" style="227" bestFit="1" customWidth="1"/>
    <col min="11821" max="11821" width="11.7109375" style="227" customWidth="1"/>
    <col min="11822" max="11822" width="18.140625" style="227" bestFit="1" customWidth="1"/>
    <col min="11823" max="12032" width="9.140625" style="227"/>
    <col min="12033" max="12033" width="23.7109375" style="227" customWidth="1"/>
    <col min="12034" max="12038" width="8.7109375" style="227" bestFit="1" customWidth="1"/>
    <col min="12039" max="12040" width="8.42578125" style="227" bestFit="1" customWidth="1"/>
    <col min="12041" max="12047" width="8.7109375" style="227" bestFit="1" customWidth="1"/>
    <col min="12048" max="12049" width="8.42578125" style="227" bestFit="1" customWidth="1"/>
    <col min="12050" max="12051" width="8.7109375" style="227" bestFit="1" customWidth="1"/>
    <col min="12052" max="12052" width="8.42578125" style="227" bestFit="1" customWidth="1"/>
    <col min="12053" max="12053" width="9.28515625" style="227" bestFit="1" customWidth="1"/>
    <col min="12054" max="12054" width="8.42578125" style="227" bestFit="1" customWidth="1"/>
    <col min="12055" max="12057" width="8.7109375" style="227" bestFit="1" customWidth="1"/>
    <col min="12058" max="12058" width="8.42578125" style="227" bestFit="1" customWidth="1"/>
    <col min="12059" max="12060" width="8.7109375" style="227" bestFit="1" customWidth="1"/>
    <col min="12061" max="12062" width="9.42578125" style="227" bestFit="1" customWidth="1"/>
    <col min="12063" max="12064" width="9.140625" style="227"/>
    <col min="12065" max="12072" width="9.42578125" style="227" bestFit="1" customWidth="1"/>
    <col min="12073" max="12074" width="9.7109375" style="227" bestFit="1" customWidth="1"/>
    <col min="12075" max="12075" width="9.42578125" style="227" bestFit="1" customWidth="1"/>
    <col min="12076" max="12076" width="9.7109375" style="227" bestFit="1" customWidth="1"/>
    <col min="12077" max="12077" width="11.7109375" style="227" customWidth="1"/>
    <col min="12078" max="12078" width="18.140625" style="227" bestFit="1" customWidth="1"/>
    <col min="12079" max="12288" width="9.140625" style="227"/>
    <col min="12289" max="12289" width="23.7109375" style="227" customWidth="1"/>
    <col min="12290" max="12294" width="8.7109375" style="227" bestFit="1" customWidth="1"/>
    <col min="12295" max="12296" width="8.42578125" style="227" bestFit="1" customWidth="1"/>
    <col min="12297" max="12303" width="8.7109375" style="227" bestFit="1" customWidth="1"/>
    <col min="12304" max="12305" width="8.42578125" style="227" bestFit="1" customWidth="1"/>
    <col min="12306" max="12307" width="8.7109375" style="227" bestFit="1" customWidth="1"/>
    <col min="12308" max="12308" width="8.42578125" style="227" bestFit="1" customWidth="1"/>
    <col min="12309" max="12309" width="9.28515625" style="227" bestFit="1" customWidth="1"/>
    <col min="12310" max="12310" width="8.42578125" style="227" bestFit="1" customWidth="1"/>
    <col min="12311" max="12313" width="8.7109375" style="227" bestFit="1" customWidth="1"/>
    <col min="12314" max="12314" width="8.42578125" style="227" bestFit="1" customWidth="1"/>
    <col min="12315" max="12316" width="8.7109375" style="227" bestFit="1" customWidth="1"/>
    <col min="12317" max="12318" width="9.42578125" style="227" bestFit="1" customWidth="1"/>
    <col min="12319" max="12320" width="9.140625" style="227"/>
    <col min="12321" max="12328" width="9.42578125" style="227" bestFit="1" customWidth="1"/>
    <col min="12329" max="12330" width="9.7109375" style="227" bestFit="1" customWidth="1"/>
    <col min="12331" max="12331" width="9.42578125" style="227" bestFit="1" customWidth="1"/>
    <col min="12332" max="12332" width="9.7109375" style="227" bestFit="1" customWidth="1"/>
    <col min="12333" max="12333" width="11.7109375" style="227" customWidth="1"/>
    <col min="12334" max="12334" width="18.140625" style="227" bestFit="1" customWidth="1"/>
    <col min="12335" max="12544" width="9.140625" style="227"/>
    <col min="12545" max="12545" width="23.7109375" style="227" customWidth="1"/>
    <col min="12546" max="12550" width="8.7109375" style="227" bestFit="1" customWidth="1"/>
    <col min="12551" max="12552" width="8.42578125" style="227" bestFit="1" customWidth="1"/>
    <col min="12553" max="12559" width="8.7109375" style="227" bestFit="1" customWidth="1"/>
    <col min="12560" max="12561" width="8.42578125" style="227" bestFit="1" customWidth="1"/>
    <col min="12562" max="12563" width="8.7109375" style="227" bestFit="1" customWidth="1"/>
    <col min="12564" max="12564" width="8.42578125" style="227" bestFit="1" customWidth="1"/>
    <col min="12565" max="12565" width="9.28515625" style="227" bestFit="1" customWidth="1"/>
    <col min="12566" max="12566" width="8.42578125" style="227" bestFit="1" customWidth="1"/>
    <col min="12567" max="12569" width="8.7109375" style="227" bestFit="1" customWidth="1"/>
    <col min="12570" max="12570" width="8.42578125" style="227" bestFit="1" customWidth="1"/>
    <col min="12571" max="12572" width="8.7109375" style="227" bestFit="1" customWidth="1"/>
    <col min="12573" max="12574" width="9.42578125" style="227" bestFit="1" customWidth="1"/>
    <col min="12575" max="12576" width="9.140625" style="227"/>
    <col min="12577" max="12584" width="9.42578125" style="227" bestFit="1" customWidth="1"/>
    <col min="12585" max="12586" width="9.7109375" style="227" bestFit="1" customWidth="1"/>
    <col min="12587" max="12587" width="9.42578125" style="227" bestFit="1" customWidth="1"/>
    <col min="12588" max="12588" width="9.7109375" style="227" bestFit="1" customWidth="1"/>
    <col min="12589" max="12589" width="11.7109375" style="227" customWidth="1"/>
    <col min="12590" max="12590" width="18.140625" style="227" bestFit="1" customWidth="1"/>
    <col min="12591" max="12800" width="9.140625" style="227"/>
    <col min="12801" max="12801" width="23.7109375" style="227" customWidth="1"/>
    <col min="12802" max="12806" width="8.7109375" style="227" bestFit="1" customWidth="1"/>
    <col min="12807" max="12808" width="8.42578125" style="227" bestFit="1" customWidth="1"/>
    <col min="12809" max="12815" width="8.7109375" style="227" bestFit="1" customWidth="1"/>
    <col min="12816" max="12817" width="8.42578125" style="227" bestFit="1" customWidth="1"/>
    <col min="12818" max="12819" width="8.7109375" style="227" bestFit="1" customWidth="1"/>
    <col min="12820" max="12820" width="8.42578125" style="227" bestFit="1" customWidth="1"/>
    <col min="12821" max="12821" width="9.28515625" style="227" bestFit="1" customWidth="1"/>
    <col min="12822" max="12822" width="8.42578125" style="227" bestFit="1" customWidth="1"/>
    <col min="12823" max="12825" width="8.7109375" style="227" bestFit="1" customWidth="1"/>
    <col min="12826" max="12826" width="8.42578125" style="227" bestFit="1" customWidth="1"/>
    <col min="12827" max="12828" width="8.7109375" style="227" bestFit="1" customWidth="1"/>
    <col min="12829" max="12830" width="9.42578125" style="227" bestFit="1" customWidth="1"/>
    <col min="12831" max="12832" width="9.140625" style="227"/>
    <col min="12833" max="12840" width="9.42578125" style="227" bestFit="1" customWidth="1"/>
    <col min="12841" max="12842" width="9.7109375" style="227" bestFit="1" customWidth="1"/>
    <col min="12843" max="12843" width="9.42578125" style="227" bestFit="1" customWidth="1"/>
    <col min="12844" max="12844" width="9.7109375" style="227" bestFit="1" customWidth="1"/>
    <col min="12845" max="12845" width="11.7109375" style="227" customWidth="1"/>
    <col min="12846" max="12846" width="18.140625" style="227" bestFit="1" customWidth="1"/>
    <col min="12847" max="13056" width="9.140625" style="227"/>
    <col min="13057" max="13057" width="23.7109375" style="227" customWidth="1"/>
    <col min="13058" max="13062" width="8.7109375" style="227" bestFit="1" customWidth="1"/>
    <col min="13063" max="13064" width="8.42578125" style="227" bestFit="1" customWidth="1"/>
    <col min="13065" max="13071" width="8.7109375" style="227" bestFit="1" customWidth="1"/>
    <col min="13072" max="13073" width="8.42578125" style="227" bestFit="1" customWidth="1"/>
    <col min="13074" max="13075" width="8.7109375" style="227" bestFit="1" customWidth="1"/>
    <col min="13076" max="13076" width="8.42578125" style="227" bestFit="1" customWidth="1"/>
    <col min="13077" max="13077" width="9.28515625" style="227" bestFit="1" customWidth="1"/>
    <col min="13078" max="13078" width="8.42578125" style="227" bestFit="1" customWidth="1"/>
    <col min="13079" max="13081" width="8.7109375" style="227" bestFit="1" customWidth="1"/>
    <col min="13082" max="13082" width="8.42578125" style="227" bestFit="1" customWidth="1"/>
    <col min="13083" max="13084" width="8.7109375" style="227" bestFit="1" customWidth="1"/>
    <col min="13085" max="13086" width="9.42578125" style="227" bestFit="1" customWidth="1"/>
    <col min="13087" max="13088" width="9.140625" style="227"/>
    <col min="13089" max="13096" width="9.42578125" style="227" bestFit="1" customWidth="1"/>
    <col min="13097" max="13098" width="9.7109375" style="227" bestFit="1" customWidth="1"/>
    <col min="13099" max="13099" width="9.42578125" style="227" bestFit="1" customWidth="1"/>
    <col min="13100" max="13100" width="9.7109375" style="227" bestFit="1" customWidth="1"/>
    <col min="13101" max="13101" width="11.7109375" style="227" customWidth="1"/>
    <col min="13102" max="13102" width="18.140625" style="227" bestFit="1" customWidth="1"/>
    <col min="13103" max="13312" width="9.140625" style="227"/>
    <col min="13313" max="13313" width="23.7109375" style="227" customWidth="1"/>
    <col min="13314" max="13318" width="8.7109375" style="227" bestFit="1" customWidth="1"/>
    <col min="13319" max="13320" width="8.42578125" style="227" bestFit="1" customWidth="1"/>
    <col min="13321" max="13327" width="8.7109375" style="227" bestFit="1" customWidth="1"/>
    <col min="13328" max="13329" width="8.42578125" style="227" bestFit="1" customWidth="1"/>
    <col min="13330" max="13331" width="8.7109375" style="227" bestFit="1" customWidth="1"/>
    <col min="13332" max="13332" width="8.42578125" style="227" bestFit="1" customWidth="1"/>
    <col min="13333" max="13333" width="9.28515625" style="227" bestFit="1" customWidth="1"/>
    <col min="13334" max="13334" width="8.42578125" style="227" bestFit="1" customWidth="1"/>
    <col min="13335" max="13337" width="8.7109375" style="227" bestFit="1" customWidth="1"/>
    <col min="13338" max="13338" width="8.42578125" style="227" bestFit="1" customWidth="1"/>
    <col min="13339" max="13340" width="8.7109375" style="227" bestFit="1" customWidth="1"/>
    <col min="13341" max="13342" width="9.42578125" style="227" bestFit="1" customWidth="1"/>
    <col min="13343" max="13344" width="9.140625" style="227"/>
    <col min="13345" max="13352" width="9.42578125" style="227" bestFit="1" customWidth="1"/>
    <col min="13353" max="13354" width="9.7109375" style="227" bestFit="1" customWidth="1"/>
    <col min="13355" max="13355" width="9.42578125" style="227" bestFit="1" customWidth="1"/>
    <col min="13356" max="13356" width="9.7109375" style="227" bestFit="1" customWidth="1"/>
    <col min="13357" max="13357" width="11.7109375" style="227" customWidth="1"/>
    <col min="13358" max="13358" width="18.140625" style="227" bestFit="1" customWidth="1"/>
    <col min="13359" max="13568" width="9.140625" style="227"/>
    <col min="13569" max="13569" width="23.7109375" style="227" customWidth="1"/>
    <col min="13570" max="13574" width="8.7109375" style="227" bestFit="1" customWidth="1"/>
    <col min="13575" max="13576" width="8.42578125" style="227" bestFit="1" customWidth="1"/>
    <col min="13577" max="13583" width="8.7109375" style="227" bestFit="1" customWidth="1"/>
    <col min="13584" max="13585" width="8.42578125" style="227" bestFit="1" customWidth="1"/>
    <col min="13586" max="13587" width="8.7109375" style="227" bestFit="1" customWidth="1"/>
    <col min="13588" max="13588" width="8.42578125" style="227" bestFit="1" customWidth="1"/>
    <col min="13589" max="13589" width="9.28515625" style="227" bestFit="1" customWidth="1"/>
    <col min="13590" max="13590" width="8.42578125" style="227" bestFit="1" customWidth="1"/>
    <col min="13591" max="13593" width="8.7109375" style="227" bestFit="1" customWidth="1"/>
    <col min="13594" max="13594" width="8.42578125" style="227" bestFit="1" customWidth="1"/>
    <col min="13595" max="13596" width="8.7109375" style="227" bestFit="1" customWidth="1"/>
    <col min="13597" max="13598" width="9.42578125" style="227" bestFit="1" customWidth="1"/>
    <col min="13599" max="13600" width="9.140625" style="227"/>
    <col min="13601" max="13608" width="9.42578125" style="227" bestFit="1" customWidth="1"/>
    <col min="13609" max="13610" width="9.7109375" style="227" bestFit="1" customWidth="1"/>
    <col min="13611" max="13611" width="9.42578125" style="227" bestFit="1" customWidth="1"/>
    <col min="13612" max="13612" width="9.7109375" style="227" bestFit="1" customWidth="1"/>
    <col min="13613" max="13613" width="11.7109375" style="227" customWidth="1"/>
    <col min="13614" max="13614" width="18.140625" style="227" bestFit="1" customWidth="1"/>
    <col min="13615" max="13824" width="9.140625" style="227"/>
    <col min="13825" max="13825" width="23.7109375" style="227" customWidth="1"/>
    <col min="13826" max="13830" width="8.7109375" style="227" bestFit="1" customWidth="1"/>
    <col min="13831" max="13832" width="8.42578125" style="227" bestFit="1" customWidth="1"/>
    <col min="13833" max="13839" width="8.7109375" style="227" bestFit="1" customWidth="1"/>
    <col min="13840" max="13841" width="8.42578125" style="227" bestFit="1" customWidth="1"/>
    <col min="13842" max="13843" width="8.7109375" style="227" bestFit="1" customWidth="1"/>
    <col min="13844" max="13844" width="8.42578125" style="227" bestFit="1" customWidth="1"/>
    <col min="13845" max="13845" width="9.28515625" style="227" bestFit="1" customWidth="1"/>
    <col min="13846" max="13846" width="8.42578125" style="227" bestFit="1" customWidth="1"/>
    <col min="13847" max="13849" width="8.7109375" style="227" bestFit="1" customWidth="1"/>
    <col min="13850" max="13850" width="8.42578125" style="227" bestFit="1" customWidth="1"/>
    <col min="13851" max="13852" width="8.7109375" style="227" bestFit="1" customWidth="1"/>
    <col min="13853" max="13854" width="9.42578125" style="227" bestFit="1" customWidth="1"/>
    <col min="13855" max="13856" width="9.140625" style="227"/>
    <col min="13857" max="13864" width="9.42578125" style="227" bestFit="1" customWidth="1"/>
    <col min="13865" max="13866" width="9.7109375" style="227" bestFit="1" customWidth="1"/>
    <col min="13867" max="13867" width="9.42578125" style="227" bestFit="1" customWidth="1"/>
    <col min="13868" max="13868" width="9.7109375" style="227" bestFit="1" customWidth="1"/>
    <col min="13869" max="13869" width="11.7109375" style="227" customWidth="1"/>
    <col min="13870" max="13870" width="18.140625" style="227" bestFit="1" customWidth="1"/>
    <col min="13871" max="14080" width="9.140625" style="227"/>
    <col min="14081" max="14081" width="23.7109375" style="227" customWidth="1"/>
    <col min="14082" max="14086" width="8.7109375" style="227" bestFit="1" customWidth="1"/>
    <col min="14087" max="14088" width="8.42578125" style="227" bestFit="1" customWidth="1"/>
    <col min="14089" max="14095" width="8.7109375" style="227" bestFit="1" customWidth="1"/>
    <col min="14096" max="14097" width="8.42578125" style="227" bestFit="1" customWidth="1"/>
    <col min="14098" max="14099" width="8.7109375" style="227" bestFit="1" customWidth="1"/>
    <col min="14100" max="14100" width="8.42578125" style="227" bestFit="1" customWidth="1"/>
    <col min="14101" max="14101" width="9.28515625" style="227" bestFit="1" customWidth="1"/>
    <col min="14102" max="14102" width="8.42578125" style="227" bestFit="1" customWidth="1"/>
    <col min="14103" max="14105" width="8.7109375" style="227" bestFit="1" customWidth="1"/>
    <col min="14106" max="14106" width="8.42578125" style="227" bestFit="1" customWidth="1"/>
    <col min="14107" max="14108" width="8.7109375" style="227" bestFit="1" customWidth="1"/>
    <col min="14109" max="14110" width="9.42578125" style="227" bestFit="1" customWidth="1"/>
    <col min="14111" max="14112" width="9.140625" style="227"/>
    <col min="14113" max="14120" width="9.42578125" style="227" bestFit="1" customWidth="1"/>
    <col min="14121" max="14122" width="9.7109375" style="227" bestFit="1" customWidth="1"/>
    <col min="14123" max="14123" width="9.42578125" style="227" bestFit="1" customWidth="1"/>
    <col min="14124" max="14124" width="9.7109375" style="227" bestFit="1" customWidth="1"/>
    <col min="14125" max="14125" width="11.7109375" style="227" customWidth="1"/>
    <col min="14126" max="14126" width="18.140625" style="227" bestFit="1" customWidth="1"/>
    <col min="14127" max="14336" width="9.140625" style="227"/>
    <col min="14337" max="14337" width="23.7109375" style="227" customWidth="1"/>
    <col min="14338" max="14342" width="8.7109375" style="227" bestFit="1" customWidth="1"/>
    <col min="14343" max="14344" width="8.42578125" style="227" bestFit="1" customWidth="1"/>
    <col min="14345" max="14351" width="8.7109375" style="227" bestFit="1" customWidth="1"/>
    <col min="14352" max="14353" width="8.42578125" style="227" bestFit="1" customWidth="1"/>
    <col min="14354" max="14355" width="8.7109375" style="227" bestFit="1" customWidth="1"/>
    <col min="14356" max="14356" width="8.42578125" style="227" bestFit="1" customWidth="1"/>
    <col min="14357" max="14357" width="9.28515625" style="227" bestFit="1" customWidth="1"/>
    <col min="14358" max="14358" width="8.42578125" style="227" bestFit="1" customWidth="1"/>
    <col min="14359" max="14361" width="8.7109375" style="227" bestFit="1" customWidth="1"/>
    <col min="14362" max="14362" width="8.42578125" style="227" bestFit="1" customWidth="1"/>
    <col min="14363" max="14364" width="8.7109375" style="227" bestFit="1" customWidth="1"/>
    <col min="14365" max="14366" width="9.42578125" style="227" bestFit="1" customWidth="1"/>
    <col min="14367" max="14368" width="9.140625" style="227"/>
    <col min="14369" max="14376" width="9.42578125" style="227" bestFit="1" customWidth="1"/>
    <col min="14377" max="14378" width="9.7109375" style="227" bestFit="1" customWidth="1"/>
    <col min="14379" max="14379" width="9.42578125" style="227" bestFit="1" customWidth="1"/>
    <col min="14380" max="14380" width="9.7109375" style="227" bestFit="1" customWidth="1"/>
    <col min="14381" max="14381" width="11.7109375" style="227" customWidth="1"/>
    <col min="14382" max="14382" width="18.140625" style="227" bestFit="1" customWidth="1"/>
    <col min="14383" max="14592" width="9.140625" style="227"/>
    <col min="14593" max="14593" width="23.7109375" style="227" customWidth="1"/>
    <col min="14594" max="14598" width="8.7109375" style="227" bestFit="1" customWidth="1"/>
    <col min="14599" max="14600" width="8.42578125" style="227" bestFit="1" customWidth="1"/>
    <col min="14601" max="14607" width="8.7109375" style="227" bestFit="1" customWidth="1"/>
    <col min="14608" max="14609" width="8.42578125" style="227" bestFit="1" customWidth="1"/>
    <col min="14610" max="14611" width="8.7109375" style="227" bestFit="1" customWidth="1"/>
    <col min="14612" max="14612" width="8.42578125" style="227" bestFit="1" customWidth="1"/>
    <col min="14613" max="14613" width="9.28515625" style="227" bestFit="1" customWidth="1"/>
    <col min="14614" max="14614" width="8.42578125" style="227" bestFit="1" customWidth="1"/>
    <col min="14615" max="14617" width="8.7109375" style="227" bestFit="1" customWidth="1"/>
    <col min="14618" max="14618" width="8.42578125" style="227" bestFit="1" customWidth="1"/>
    <col min="14619" max="14620" width="8.7109375" style="227" bestFit="1" customWidth="1"/>
    <col min="14621" max="14622" width="9.42578125" style="227" bestFit="1" customWidth="1"/>
    <col min="14623" max="14624" width="9.140625" style="227"/>
    <col min="14625" max="14632" width="9.42578125" style="227" bestFit="1" customWidth="1"/>
    <col min="14633" max="14634" width="9.7109375" style="227" bestFit="1" customWidth="1"/>
    <col min="14635" max="14635" width="9.42578125" style="227" bestFit="1" customWidth="1"/>
    <col min="14636" max="14636" width="9.7109375" style="227" bestFit="1" customWidth="1"/>
    <col min="14637" max="14637" width="11.7109375" style="227" customWidth="1"/>
    <col min="14638" max="14638" width="18.140625" style="227" bestFit="1" customWidth="1"/>
    <col min="14639" max="14848" width="9.140625" style="227"/>
    <col min="14849" max="14849" width="23.7109375" style="227" customWidth="1"/>
    <col min="14850" max="14854" width="8.7109375" style="227" bestFit="1" customWidth="1"/>
    <col min="14855" max="14856" width="8.42578125" style="227" bestFit="1" customWidth="1"/>
    <col min="14857" max="14863" width="8.7109375" style="227" bestFit="1" customWidth="1"/>
    <col min="14864" max="14865" width="8.42578125" style="227" bestFit="1" customWidth="1"/>
    <col min="14866" max="14867" width="8.7109375" style="227" bestFit="1" customWidth="1"/>
    <col min="14868" max="14868" width="8.42578125" style="227" bestFit="1" customWidth="1"/>
    <col min="14869" max="14869" width="9.28515625" style="227" bestFit="1" customWidth="1"/>
    <col min="14870" max="14870" width="8.42578125" style="227" bestFit="1" customWidth="1"/>
    <col min="14871" max="14873" width="8.7109375" style="227" bestFit="1" customWidth="1"/>
    <col min="14874" max="14874" width="8.42578125" style="227" bestFit="1" customWidth="1"/>
    <col min="14875" max="14876" width="8.7109375" style="227" bestFit="1" customWidth="1"/>
    <col min="14877" max="14878" width="9.42578125" style="227" bestFit="1" customWidth="1"/>
    <col min="14879" max="14880" width="9.140625" style="227"/>
    <col min="14881" max="14888" width="9.42578125" style="227" bestFit="1" customWidth="1"/>
    <col min="14889" max="14890" width="9.7109375" style="227" bestFit="1" customWidth="1"/>
    <col min="14891" max="14891" width="9.42578125" style="227" bestFit="1" customWidth="1"/>
    <col min="14892" max="14892" width="9.7109375" style="227" bestFit="1" customWidth="1"/>
    <col min="14893" max="14893" width="11.7109375" style="227" customWidth="1"/>
    <col min="14894" max="14894" width="18.140625" style="227" bestFit="1" customWidth="1"/>
    <col min="14895" max="15104" width="9.140625" style="227"/>
    <col min="15105" max="15105" width="23.7109375" style="227" customWidth="1"/>
    <col min="15106" max="15110" width="8.7109375" style="227" bestFit="1" customWidth="1"/>
    <col min="15111" max="15112" width="8.42578125" style="227" bestFit="1" customWidth="1"/>
    <col min="15113" max="15119" width="8.7109375" style="227" bestFit="1" customWidth="1"/>
    <col min="15120" max="15121" width="8.42578125" style="227" bestFit="1" customWidth="1"/>
    <col min="15122" max="15123" width="8.7109375" style="227" bestFit="1" customWidth="1"/>
    <col min="15124" max="15124" width="8.42578125" style="227" bestFit="1" customWidth="1"/>
    <col min="15125" max="15125" width="9.28515625" style="227" bestFit="1" customWidth="1"/>
    <col min="15126" max="15126" width="8.42578125" style="227" bestFit="1" customWidth="1"/>
    <col min="15127" max="15129" width="8.7109375" style="227" bestFit="1" customWidth="1"/>
    <col min="15130" max="15130" width="8.42578125" style="227" bestFit="1" customWidth="1"/>
    <col min="15131" max="15132" width="8.7109375" style="227" bestFit="1" customWidth="1"/>
    <col min="15133" max="15134" width="9.42578125" style="227" bestFit="1" customWidth="1"/>
    <col min="15135" max="15136" width="9.140625" style="227"/>
    <col min="15137" max="15144" width="9.42578125" style="227" bestFit="1" customWidth="1"/>
    <col min="15145" max="15146" width="9.7109375" style="227" bestFit="1" customWidth="1"/>
    <col min="15147" max="15147" width="9.42578125" style="227" bestFit="1" customWidth="1"/>
    <col min="15148" max="15148" width="9.7109375" style="227" bestFit="1" customWidth="1"/>
    <col min="15149" max="15149" width="11.7109375" style="227" customWidth="1"/>
    <col min="15150" max="15150" width="18.140625" style="227" bestFit="1" customWidth="1"/>
    <col min="15151" max="15360" width="9.140625" style="227"/>
    <col min="15361" max="15361" width="23.7109375" style="227" customWidth="1"/>
    <col min="15362" max="15366" width="8.7109375" style="227" bestFit="1" customWidth="1"/>
    <col min="15367" max="15368" width="8.42578125" style="227" bestFit="1" customWidth="1"/>
    <col min="15369" max="15375" width="8.7109375" style="227" bestFit="1" customWidth="1"/>
    <col min="15376" max="15377" width="8.42578125" style="227" bestFit="1" customWidth="1"/>
    <col min="15378" max="15379" width="8.7109375" style="227" bestFit="1" customWidth="1"/>
    <col min="15380" max="15380" width="8.42578125" style="227" bestFit="1" customWidth="1"/>
    <col min="15381" max="15381" width="9.28515625" style="227" bestFit="1" customWidth="1"/>
    <col min="15382" max="15382" width="8.42578125" style="227" bestFit="1" customWidth="1"/>
    <col min="15383" max="15385" width="8.7109375" style="227" bestFit="1" customWidth="1"/>
    <col min="15386" max="15386" width="8.42578125" style="227" bestFit="1" customWidth="1"/>
    <col min="15387" max="15388" width="8.7109375" style="227" bestFit="1" customWidth="1"/>
    <col min="15389" max="15390" width="9.42578125" style="227" bestFit="1" customWidth="1"/>
    <col min="15391" max="15392" width="9.140625" style="227"/>
    <col min="15393" max="15400" width="9.42578125" style="227" bestFit="1" customWidth="1"/>
    <col min="15401" max="15402" width="9.7109375" style="227" bestFit="1" customWidth="1"/>
    <col min="15403" max="15403" width="9.42578125" style="227" bestFit="1" customWidth="1"/>
    <col min="15404" max="15404" width="9.7109375" style="227" bestFit="1" customWidth="1"/>
    <col min="15405" max="15405" width="11.7109375" style="227" customWidth="1"/>
    <col min="15406" max="15406" width="18.140625" style="227" bestFit="1" customWidth="1"/>
    <col min="15407" max="15616" width="9.140625" style="227"/>
    <col min="15617" max="15617" width="23.7109375" style="227" customWidth="1"/>
    <col min="15618" max="15622" width="8.7109375" style="227" bestFit="1" customWidth="1"/>
    <col min="15623" max="15624" width="8.42578125" style="227" bestFit="1" customWidth="1"/>
    <col min="15625" max="15631" width="8.7109375" style="227" bestFit="1" customWidth="1"/>
    <col min="15632" max="15633" width="8.42578125" style="227" bestFit="1" customWidth="1"/>
    <col min="15634" max="15635" width="8.7109375" style="227" bestFit="1" customWidth="1"/>
    <col min="15636" max="15636" width="8.42578125" style="227" bestFit="1" customWidth="1"/>
    <col min="15637" max="15637" width="9.28515625" style="227" bestFit="1" customWidth="1"/>
    <col min="15638" max="15638" width="8.42578125" style="227" bestFit="1" customWidth="1"/>
    <col min="15639" max="15641" width="8.7109375" style="227" bestFit="1" customWidth="1"/>
    <col min="15642" max="15642" width="8.42578125" style="227" bestFit="1" customWidth="1"/>
    <col min="15643" max="15644" width="8.7109375" style="227" bestFit="1" customWidth="1"/>
    <col min="15645" max="15646" width="9.42578125" style="227" bestFit="1" customWidth="1"/>
    <col min="15647" max="15648" width="9.140625" style="227"/>
    <col min="15649" max="15656" width="9.42578125" style="227" bestFit="1" customWidth="1"/>
    <col min="15657" max="15658" width="9.7109375" style="227" bestFit="1" customWidth="1"/>
    <col min="15659" max="15659" width="9.42578125" style="227" bestFit="1" customWidth="1"/>
    <col min="15660" max="15660" width="9.7109375" style="227" bestFit="1" customWidth="1"/>
    <col min="15661" max="15661" width="11.7109375" style="227" customWidth="1"/>
    <col min="15662" max="15662" width="18.140625" style="227" bestFit="1" customWidth="1"/>
    <col min="15663" max="15872" width="9.140625" style="227"/>
    <col min="15873" max="15873" width="23.7109375" style="227" customWidth="1"/>
    <col min="15874" max="15878" width="8.7109375" style="227" bestFit="1" customWidth="1"/>
    <col min="15879" max="15880" width="8.42578125" style="227" bestFit="1" customWidth="1"/>
    <col min="15881" max="15887" width="8.7109375" style="227" bestFit="1" customWidth="1"/>
    <col min="15888" max="15889" width="8.42578125" style="227" bestFit="1" customWidth="1"/>
    <col min="15890" max="15891" width="8.7109375" style="227" bestFit="1" customWidth="1"/>
    <col min="15892" max="15892" width="8.42578125" style="227" bestFit="1" customWidth="1"/>
    <col min="15893" max="15893" width="9.28515625" style="227" bestFit="1" customWidth="1"/>
    <col min="15894" max="15894" width="8.42578125" style="227" bestFit="1" customWidth="1"/>
    <col min="15895" max="15897" width="8.7109375" style="227" bestFit="1" customWidth="1"/>
    <col min="15898" max="15898" width="8.42578125" style="227" bestFit="1" customWidth="1"/>
    <col min="15899" max="15900" width="8.7109375" style="227" bestFit="1" customWidth="1"/>
    <col min="15901" max="15902" width="9.42578125" style="227" bestFit="1" customWidth="1"/>
    <col min="15903" max="15904" width="9.140625" style="227"/>
    <col min="15905" max="15912" width="9.42578125" style="227" bestFit="1" customWidth="1"/>
    <col min="15913" max="15914" width="9.7109375" style="227" bestFit="1" customWidth="1"/>
    <col min="15915" max="15915" width="9.42578125" style="227" bestFit="1" customWidth="1"/>
    <col min="15916" max="15916" width="9.7109375" style="227" bestFit="1" customWidth="1"/>
    <col min="15917" max="15917" width="11.7109375" style="227" customWidth="1"/>
    <col min="15918" max="15918" width="18.140625" style="227" bestFit="1" customWidth="1"/>
    <col min="15919" max="16128" width="9.140625" style="227"/>
    <col min="16129" max="16129" width="23.7109375" style="227" customWidth="1"/>
    <col min="16130" max="16134" width="8.7109375" style="227" bestFit="1" customWidth="1"/>
    <col min="16135" max="16136" width="8.42578125" style="227" bestFit="1" customWidth="1"/>
    <col min="16137" max="16143" width="8.7109375" style="227" bestFit="1" customWidth="1"/>
    <col min="16144" max="16145" width="8.42578125" style="227" bestFit="1" customWidth="1"/>
    <col min="16146" max="16147" width="8.7109375" style="227" bestFit="1" customWidth="1"/>
    <col min="16148" max="16148" width="8.42578125" style="227" bestFit="1" customWidth="1"/>
    <col min="16149" max="16149" width="9.28515625" style="227" bestFit="1" customWidth="1"/>
    <col min="16150" max="16150" width="8.42578125" style="227" bestFit="1" customWidth="1"/>
    <col min="16151" max="16153" width="8.7109375" style="227" bestFit="1" customWidth="1"/>
    <col min="16154" max="16154" width="8.42578125" style="227" bestFit="1" customWidth="1"/>
    <col min="16155" max="16156" width="8.7109375" style="227" bestFit="1" customWidth="1"/>
    <col min="16157" max="16158" width="9.42578125" style="227" bestFit="1" customWidth="1"/>
    <col min="16159" max="16160" width="9.140625" style="227"/>
    <col min="16161" max="16168" width="9.42578125" style="227" bestFit="1" customWidth="1"/>
    <col min="16169" max="16170" width="9.7109375" style="227" bestFit="1" customWidth="1"/>
    <col min="16171" max="16171" width="9.42578125" style="227" bestFit="1" customWidth="1"/>
    <col min="16172" max="16172" width="9.7109375" style="227" bestFit="1" customWidth="1"/>
    <col min="16173" max="16173" width="11.7109375" style="227" customWidth="1"/>
    <col min="16174" max="16174" width="18.140625" style="227" bestFit="1" customWidth="1"/>
    <col min="16175" max="16384" width="9.140625" style="227"/>
  </cols>
  <sheetData>
    <row r="1" spans="1:60" ht="33" customHeight="1">
      <c r="A1" s="394" t="s">
        <v>480</v>
      </c>
      <c r="B1" s="222"/>
      <c r="C1" s="223"/>
      <c r="D1" s="223"/>
      <c r="E1" s="223"/>
      <c r="F1" s="223"/>
      <c r="G1" s="223"/>
      <c r="H1" s="223"/>
      <c r="I1" s="223"/>
      <c r="J1" s="223"/>
      <c r="K1" s="223"/>
      <c r="L1" s="224"/>
      <c r="M1" s="223"/>
      <c r="N1" s="223"/>
      <c r="O1" s="223"/>
      <c r="P1" s="223"/>
      <c r="Q1" s="223"/>
      <c r="R1" s="223"/>
      <c r="S1" s="223"/>
      <c r="T1" s="223"/>
      <c r="U1" s="223"/>
      <c r="V1" s="223"/>
      <c r="W1" s="223"/>
      <c r="X1" s="223"/>
      <c r="Y1" s="223"/>
      <c r="Z1" s="222"/>
      <c r="AA1" s="222"/>
      <c r="AB1" s="222"/>
      <c r="AC1" s="222"/>
      <c r="AD1" s="222"/>
      <c r="AE1" s="225"/>
      <c r="AF1" s="225"/>
      <c r="AG1" s="225"/>
      <c r="AH1" s="225"/>
      <c r="AI1" s="225"/>
      <c r="AJ1" s="225"/>
      <c r="AK1" s="226"/>
      <c r="AL1" s="225"/>
      <c r="AM1" s="225"/>
      <c r="AN1" s="225"/>
      <c r="AO1" s="225"/>
      <c r="AP1" s="225"/>
      <c r="AQ1" s="225"/>
      <c r="AR1" s="226"/>
      <c r="AS1" s="226"/>
      <c r="AW1" s="228"/>
      <c r="AX1" s="229"/>
      <c r="AY1" s="229"/>
      <c r="AZ1" s="229"/>
      <c r="BA1" s="229"/>
      <c r="BB1" s="229"/>
      <c r="BC1" s="229"/>
      <c r="BD1" s="229"/>
      <c r="BE1" s="229"/>
      <c r="BF1" s="229"/>
      <c r="BG1" s="229"/>
      <c r="BH1" s="229"/>
    </row>
    <row r="2" spans="1:60" ht="25.35" customHeight="1">
      <c r="A2" s="382" t="s">
        <v>481</v>
      </c>
      <c r="B2" s="383" t="s">
        <v>440</v>
      </c>
      <c r="C2" s="383" t="s">
        <v>441</v>
      </c>
      <c r="D2" s="383" t="s">
        <v>442</v>
      </c>
      <c r="E2" s="383" t="s">
        <v>443</v>
      </c>
      <c r="F2" s="383" t="s">
        <v>118</v>
      </c>
      <c r="G2" s="383" t="s">
        <v>119</v>
      </c>
      <c r="H2" s="383" t="s">
        <v>120</v>
      </c>
      <c r="I2" s="383" t="s">
        <v>121</v>
      </c>
      <c r="J2" s="383" t="s">
        <v>122</v>
      </c>
      <c r="K2" s="383" t="s">
        <v>123</v>
      </c>
      <c r="L2" s="383" t="s">
        <v>124</v>
      </c>
      <c r="M2" s="383" t="s">
        <v>125</v>
      </c>
      <c r="N2" s="383" t="s">
        <v>126</v>
      </c>
      <c r="O2" s="383" t="s">
        <v>127</v>
      </c>
      <c r="P2" s="383" t="s">
        <v>128</v>
      </c>
      <c r="Q2" s="383" t="s">
        <v>129</v>
      </c>
      <c r="R2" s="383" t="s">
        <v>130</v>
      </c>
      <c r="S2" s="383" t="s">
        <v>131</v>
      </c>
      <c r="T2" s="383" t="s">
        <v>132</v>
      </c>
      <c r="U2" s="383" t="s">
        <v>133</v>
      </c>
      <c r="V2" s="383" t="s">
        <v>134</v>
      </c>
      <c r="W2" s="383" t="s">
        <v>135</v>
      </c>
      <c r="X2" s="383" t="s">
        <v>136</v>
      </c>
      <c r="Y2" s="383" t="s">
        <v>137</v>
      </c>
      <c r="Z2" s="383" t="s">
        <v>55</v>
      </c>
      <c r="AA2" s="383" t="s">
        <v>56</v>
      </c>
      <c r="AB2" s="383" t="s">
        <v>8</v>
      </c>
      <c r="AC2" s="383" t="s">
        <v>9</v>
      </c>
      <c r="AD2" s="383" t="s">
        <v>10</v>
      </c>
      <c r="AE2" s="383" t="s">
        <v>11</v>
      </c>
      <c r="AF2" s="383" t="s">
        <v>12</v>
      </c>
      <c r="AG2" s="383" t="s">
        <v>13</v>
      </c>
      <c r="AH2" s="383" t="s">
        <v>14</v>
      </c>
      <c r="AI2" s="383" t="s">
        <v>15</v>
      </c>
      <c r="AJ2" s="383" t="s">
        <v>16</v>
      </c>
      <c r="AK2" s="383" t="s">
        <v>17</v>
      </c>
      <c r="AL2" s="383" t="s">
        <v>18</v>
      </c>
      <c r="AM2" s="383" t="s">
        <v>19</v>
      </c>
      <c r="AN2" s="383" t="s">
        <v>20</v>
      </c>
      <c r="AO2" s="383" t="s">
        <v>21</v>
      </c>
      <c r="AP2" s="383" t="s">
        <v>22</v>
      </c>
      <c r="AQ2" s="383" t="s">
        <v>23</v>
      </c>
      <c r="AR2" s="383" t="s">
        <v>24</v>
      </c>
      <c r="AS2" s="384" t="s">
        <v>482</v>
      </c>
      <c r="AT2" s="384" t="s">
        <v>444</v>
      </c>
      <c r="AU2" s="384" t="s">
        <v>27</v>
      </c>
      <c r="AV2" s="384" t="s">
        <v>150</v>
      </c>
      <c r="AW2" s="229"/>
      <c r="AX2" s="229"/>
      <c r="AY2" s="229"/>
      <c r="AZ2" s="229"/>
      <c r="BA2" s="229"/>
      <c r="BB2" s="229"/>
      <c r="BC2" s="229"/>
      <c r="BD2" s="229"/>
      <c r="BE2" s="229"/>
      <c r="BF2" s="229"/>
      <c r="BG2" s="229"/>
    </row>
    <row r="3" spans="1:60" s="391" customFormat="1" ht="15">
      <c r="A3" s="230" t="s">
        <v>151</v>
      </c>
      <c r="B3" s="231">
        <v>2571.69938585</v>
      </c>
      <c r="C3" s="231">
        <v>3506.1774101000001</v>
      </c>
      <c r="D3" s="231">
        <v>3973.2377257000003</v>
      </c>
      <c r="E3" s="231">
        <v>5495.42548635</v>
      </c>
      <c r="F3" s="231">
        <v>7141.5203110000002</v>
      </c>
      <c r="G3" s="231">
        <v>6707.147115400001</v>
      </c>
      <c r="H3" s="231">
        <v>6604.0660515999998</v>
      </c>
      <c r="I3" s="231">
        <v>6234.4622645500003</v>
      </c>
      <c r="J3" s="231">
        <v>7437.1190440500004</v>
      </c>
      <c r="K3" s="231">
        <v>7234.9019093999996</v>
      </c>
      <c r="L3" s="231">
        <v>7073.4087584999997</v>
      </c>
      <c r="M3" s="231">
        <v>7524.8234504999991</v>
      </c>
      <c r="N3" s="231">
        <v>7780.9997775000002</v>
      </c>
      <c r="O3" s="231">
        <v>8400.6990833999989</v>
      </c>
      <c r="P3" s="231">
        <v>9375.2243646000006</v>
      </c>
      <c r="Q3" s="231">
        <v>9750.0204720999991</v>
      </c>
      <c r="R3" s="231">
        <v>10573.52706506</v>
      </c>
      <c r="S3" s="231">
        <v>12214.643489399999</v>
      </c>
      <c r="T3" s="231">
        <v>14030.6109548</v>
      </c>
      <c r="U3" s="231">
        <v>16211.45802871</v>
      </c>
      <c r="V3" s="231">
        <v>18734.022856800002</v>
      </c>
      <c r="W3" s="231">
        <v>20714.905409999999</v>
      </c>
      <c r="X3" s="231">
        <v>21522.9915932</v>
      </c>
      <c r="Y3" s="231">
        <v>22557.906598000001</v>
      </c>
      <c r="Z3" s="231">
        <v>23332.916509000002</v>
      </c>
      <c r="AA3" s="231">
        <v>25260.607426000002</v>
      </c>
      <c r="AB3" s="231">
        <v>27837.209093999998</v>
      </c>
      <c r="AC3" s="231">
        <v>31134.045105999998</v>
      </c>
      <c r="AD3" s="231">
        <v>33771.127506999997</v>
      </c>
      <c r="AE3" s="231">
        <v>36698.436446</v>
      </c>
      <c r="AF3" s="231">
        <v>40812.709307999998</v>
      </c>
      <c r="AG3" s="231">
        <v>44866.590414999999</v>
      </c>
      <c r="AH3" s="231">
        <v>49523.630585999999</v>
      </c>
      <c r="AI3" s="231">
        <v>53269.907630000002</v>
      </c>
      <c r="AJ3" s="231">
        <v>56430.346279482445</v>
      </c>
      <c r="AK3" s="231">
        <v>61071.790889000004</v>
      </c>
      <c r="AL3" s="231">
        <v>66973.999116999999</v>
      </c>
      <c r="AM3" s="231">
        <v>75766.079102999996</v>
      </c>
      <c r="AN3" s="231">
        <v>95736.154806999999</v>
      </c>
      <c r="AO3" s="231">
        <v>108169.198947</v>
      </c>
      <c r="AP3" s="231">
        <v>109513.71252346001</v>
      </c>
      <c r="AQ3" s="231">
        <v>113736.291811</v>
      </c>
      <c r="AR3" s="231">
        <v>117231.11379311001</v>
      </c>
      <c r="AS3" s="231">
        <v>121110.86965199999</v>
      </c>
      <c r="AT3" s="262">
        <v>122787.51832100001</v>
      </c>
      <c r="AU3" s="262">
        <v>123804.14518329001</v>
      </c>
      <c r="AV3" s="262">
        <v>129439.33864570342</v>
      </c>
      <c r="AW3" s="228"/>
      <c r="AX3" s="228"/>
      <c r="AY3" s="228"/>
      <c r="AZ3" s="228"/>
      <c r="BA3" s="228"/>
      <c r="BB3" s="228"/>
      <c r="BC3" s="228"/>
      <c r="BD3" s="228"/>
      <c r="BE3" s="228"/>
      <c r="BF3" s="228"/>
      <c r="BG3" s="228"/>
    </row>
    <row r="4" spans="1:60" s="391" customFormat="1" ht="15">
      <c r="A4" s="233" t="s">
        <v>483</v>
      </c>
      <c r="B4" s="231">
        <v>1427.480988</v>
      </c>
      <c r="C4" s="231">
        <v>1423.0780600000001</v>
      </c>
      <c r="D4" s="231">
        <v>1430.3098199999999</v>
      </c>
      <c r="E4" s="231">
        <v>1576.5304180000001</v>
      </c>
      <c r="F4" s="231">
        <v>1569.3867789999999</v>
      </c>
      <c r="G4" s="231">
        <v>1719.6586510000002</v>
      </c>
      <c r="H4" s="231">
        <v>2135.7873650000001</v>
      </c>
      <c r="I4" s="231">
        <v>2706.818941</v>
      </c>
      <c r="J4" s="231">
        <v>4088.4124930000003</v>
      </c>
      <c r="K4" s="231">
        <v>6124.3984009999995</v>
      </c>
      <c r="L4" s="231">
        <v>6887.0605150000001</v>
      </c>
      <c r="M4" s="231">
        <v>6388.0647220000001</v>
      </c>
      <c r="N4" s="231">
        <v>7183.4556189999994</v>
      </c>
      <c r="O4" s="231">
        <v>8016.9216960000003</v>
      </c>
      <c r="P4" s="231">
        <v>8203.5547609999994</v>
      </c>
      <c r="Q4" s="231">
        <v>8274.3380840000009</v>
      </c>
      <c r="R4" s="231">
        <v>9165.4617550000003</v>
      </c>
      <c r="S4" s="231">
        <v>9594.2403549999999</v>
      </c>
      <c r="T4" s="231">
        <v>9924.1716730000007</v>
      </c>
      <c r="U4" s="231">
        <v>10452.30104259781</v>
      </c>
      <c r="V4" s="231">
        <v>11333.10624461702</v>
      </c>
      <c r="W4" s="231">
        <v>11844.899671564011</v>
      </c>
      <c r="X4" s="231">
        <v>16357.47670911838</v>
      </c>
      <c r="Y4" s="231">
        <v>22415.00906148379</v>
      </c>
      <c r="Z4" s="231">
        <v>27207.110794</v>
      </c>
      <c r="AA4" s="231">
        <v>30364.783471000002</v>
      </c>
      <c r="AB4" s="231">
        <v>32342.552607999998</v>
      </c>
      <c r="AC4" s="231">
        <v>34135.827959000002</v>
      </c>
      <c r="AD4" s="231">
        <v>37301.988587</v>
      </c>
      <c r="AE4" s="231">
        <v>39416.107011</v>
      </c>
      <c r="AF4" s="231">
        <v>43653.545823999993</v>
      </c>
      <c r="AG4" s="231">
        <v>51110.716168999999</v>
      </c>
      <c r="AH4" s="231">
        <v>60329.606535999999</v>
      </c>
      <c r="AI4" s="231">
        <v>68735.521477999995</v>
      </c>
      <c r="AJ4" s="231">
        <v>74915.692347000004</v>
      </c>
      <c r="AK4" s="231">
        <v>81432.208427999998</v>
      </c>
      <c r="AL4" s="231">
        <v>90994.742085999984</v>
      </c>
      <c r="AM4" s="231">
        <v>97998.664317999996</v>
      </c>
      <c r="AN4" s="231">
        <v>108142.84566200001</v>
      </c>
      <c r="AO4" s="231">
        <v>113800.307023</v>
      </c>
      <c r="AP4" s="231">
        <v>115186.371438</v>
      </c>
      <c r="AQ4" s="231">
        <v>111880.117921</v>
      </c>
      <c r="AR4" s="231">
        <v>110920.582679</v>
      </c>
      <c r="AS4" s="231">
        <v>107847.969236</v>
      </c>
      <c r="AT4" s="262">
        <v>105828.216434</v>
      </c>
      <c r="AU4" s="262">
        <v>105671.96404200001</v>
      </c>
      <c r="AV4" s="262">
        <v>105502.54534733857</v>
      </c>
      <c r="AW4" s="228"/>
      <c r="AX4" s="228"/>
      <c r="AY4" s="228"/>
      <c r="AZ4" s="228"/>
      <c r="BA4" s="228"/>
      <c r="BB4" s="228"/>
      <c r="BC4" s="228"/>
      <c r="BD4" s="228"/>
      <c r="BE4" s="228"/>
      <c r="BF4" s="228"/>
      <c r="BG4" s="228"/>
    </row>
    <row r="5" spans="1:60" s="391" customFormat="1" ht="15">
      <c r="A5" s="233" t="s">
        <v>484</v>
      </c>
      <c r="B5" s="231">
        <v>312.69200000000001</v>
      </c>
      <c r="C5" s="231">
        <v>272.17500000000001</v>
      </c>
      <c r="D5" s="231">
        <v>270.2</v>
      </c>
      <c r="E5" s="231">
        <v>269.7</v>
      </c>
      <c r="F5" s="231">
        <v>419.3</v>
      </c>
      <c r="G5" s="231">
        <v>389.3</v>
      </c>
      <c r="H5" s="231">
        <v>389.3</v>
      </c>
      <c r="I5" s="231">
        <v>433.80200000000002</v>
      </c>
      <c r="J5" s="231">
        <v>547.02300000000002</v>
      </c>
      <c r="K5" s="231">
        <v>547.72199999999998</v>
      </c>
      <c r="L5" s="231">
        <v>545.99900000000002</v>
      </c>
      <c r="M5" s="231">
        <v>523.91</v>
      </c>
      <c r="N5" s="231">
        <v>584.04300000000001</v>
      </c>
      <c r="O5" s="231">
        <v>553.45600000000002</v>
      </c>
      <c r="P5" s="231">
        <v>590.399</v>
      </c>
      <c r="Q5" s="231">
        <v>563.95699999999999</v>
      </c>
      <c r="R5" s="231">
        <v>590.94200000000001</v>
      </c>
      <c r="S5" s="231">
        <v>588.24800000000005</v>
      </c>
      <c r="T5" s="231">
        <v>608.99699999999996</v>
      </c>
      <c r="U5" s="231">
        <v>600.99900000000002</v>
      </c>
      <c r="V5" s="231">
        <v>594.49900000000002</v>
      </c>
      <c r="W5" s="231">
        <v>614.79700000000003</v>
      </c>
      <c r="X5" s="231">
        <v>616.50599999999997</v>
      </c>
      <c r="Y5" s="231">
        <v>615.78700000000003</v>
      </c>
      <c r="Z5" s="231">
        <v>614.91999999999996</v>
      </c>
      <c r="AA5" s="231">
        <v>614.96299999999997</v>
      </c>
      <c r="AB5" s="231">
        <v>814.63800000000003</v>
      </c>
      <c r="AC5" s="231">
        <v>814.61800000000005</v>
      </c>
      <c r="AD5" s="231">
        <v>850.12199999999996</v>
      </c>
      <c r="AE5" s="231">
        <v>930.35199999999998</v>
      </c>
      <c r="AF5" s="231">
        <v>1003.004</v>
      </c>
      <c r="AG5" s="231">
        <v>1005.716</v>
      </c>
      <c r="AH5" s="231">
        <v>1000.26</v>
      </c>
      <c r="AI5" s="231">
        <v>993.87099999999998</v>
      </c>
      <c r="AJ5" s="231">
        <v>983.95399999999995</v>
      </c>
      <c r="AK5" s="231">
        <v>973.98</v>
      </c>
      <c r="AL5" s="231">
        <v>973.88400000000001</v>
      </c>
      <c r="AM5" s="231">
        <v>973.96400000000006</v>
      </c>
      <c r="AN5" s="231">
        <v>972.43100000000004</v>
      </c>
      <c r="AO5" s="231">
        <v>974.26</v>
      </c>
      <c r="AP5" s="231">
        <v>972.43100000000004</v>
      </c>
      <c r="AQ5" s="231">
        <v>965.24400000000003</v>
      </c>
      <c r="AR5" s="231">
        <v>980.73199999999997</v>
      </c>
      <c r="AS5" s="231">
        <v>981.33799999999997</v>
      </c>
      <c r="AT5" s="262">
        <v>981.33799999999997</v>
      </c>
      <c r="AU5" s="262">
        <v>959.59699999999998</v>
      </c>
      <c r="AV5" s="262">
        <v>959.59699999999998</v>
      </c>
      <c r="AW5" s="228"/>
      <c r="AX5" s="228"/>
      <c r="AY5" s="228"/>
      <c r="AZ5" s="228"/>
      <c r="BA5" s="228"/>
      <c r="BB5" s="228"/>
      <c r="BC5" s="228"/>
      <c r="BD5" s="228"/>
      <c r="BE5" s="228"/>
      <c r="BF5" s="228"/>
      <c r="BG5" s="228"/>
    </row>
    <row r="6" spans="1:60" s="391" customFormat="1" ht="15">
      <c r="A6" s="233" t="s">
        <v>166</v>
      </c>
      <c r="B6" s="231">
        <v>0</v>
      </c>
      <c r="C6" s="231">
        <v>0</v>
      </c>
      <c r="D6" s="231">
        <v>0</v>
      </c>
      <c r="E6" s="231">
        <v>0</v>
      </c>
      <c r="F6" s="231">
        <v>0</v>
      </c>
      <c r="G6" s="231">
        <v>0</v>
      </c>
      <c r="H6" s="231">
        <v>0</v>
      </c>
      <c r="I6" s="231">
        <v>0</v>
      </c>
      <c r="J6" s="231">
        <v>0</v>
      </c>
      <c r="K6" s="231">
        <v>0</v>
      </c>
      <c r="L6" s="231">
        <v>0</v>
      </c>
      <c r="M6" s="231">
        <v>0</v>
      </c>
      <c r="N6" s="231">
        <v>0</v>
      </c>
      <c r="O6" s="231">
        <v>0</v>
      </c>
      <c r="P6" s="231">
        <v>0</v>
      </c>
      <c r="Q6" s="231">
        <v>0</v>
      </c>
      <c r="R6" s="231">
        <v>0</v>
      </c>
      <c r="S6" s="231">
        <v>0</v>
      </c>
      <c r="T6" s="231">
        <v>0</v>
      </c>
      <c r="U6" s="231">
        <v>0</v>
      </c>
      <c r="V6" s="231">
        <v>0</v>
      </c>
      <c r="W6" s="231">
        <v>0</v>
      </c>
      <c r="X6" s="231">
        <v>0</v>
      </c>
      <c r="Y6" s="231">
        <v>0</v>
      </c>
      <c r="Z6" s="231">
        <v>0</v>
      </c>
      <c r="AA6" s="231">
        <v>0</v>
      </c>
      <c r="AB6" s="231">
        <v>1590</v>
      </c>
      <c r="AC6" s="231">
        <v>3810</v>
      </c>
      <c r="AD6" s="231">
        <v>4480</v>
      </c>
      <c r="AE6" s="231">
        <v>4610</v>
      </c>
      <c r="AF6" s="231">
        <v>5100</v>
      </c>
      <c r="AG6" s="231">
        <v>5860</v>
      </c>
      <c r="AH6" s="231">
        <v>6540</v>
      </c>
      <c r="AI6" s="231">
        <v>6930</v>
      </c>
      <c r="AJ6" s="231">
        <v>7220</v>
      </c>
      <c r="AK6" s="231">
        <v>7480</v>
      </c>
      <c r="AL6" s="231">
        <v>7710</v>
      </c>
      <c r="AM6" s="231">
        <v>12370</v>
      </c>
      <c r="AN6" s="231">
        <v>18800</v>
      </c>
      <c r="AO6" s="231">
        <v>21480</v>
      </c>
      <c r="AP6" s="231">
        <v>20170</v>
      </c>
      <c r="AQ6" s="231">
        <v>18420</v>
      </c>
      <c r="AR6" s="231">
        <v>18470</v>
      </c>
      <c r="AS6" s="231">
        <v>18020</v>
      </c>
      <c r="AT6" s="262">
        <v>17170</v>
      </c>
      <c r="AU6" s="262">
        <v>16710</v>
      </c>
      <c r="AV6" s="262">
        <v>16990</v>
      </c>
      <c r="AW6" s="228"/>
      <c r="AX6" s="228"/>
      <c r="AY6" s="228"/>
      <c r="AZ6" s="228"/>
      <c r="BA6" s="228"/>
      <c r="BB6" s="228"/>
      <c r="BC6" s="228"/>
      <c r="BD6" s="228"/>
      <c r="BE6" s="228"/>
      <c r="BF6" s="228"/>
      <c r="BG6" s="228"/>
    </row>
    <row r="7" spans="1:60" s="391" customFormat="1" ht="15">
      <c r="A7" s="234" t="s">
        <v>6</v>
      </c>
      <c r="B7" s="235">
        <v>4311.8723738500003</v>
      </c>
      <c r="C7" s="235">
        <v>5201.4304701000001</v>
      </c>
      <c r="D7" s="235">
        <v>5673.7475457</v>
      </c>
      <c r="E7" s="235">
        <v>7341.6559043500001</v>
      </c>
      <c r="F7" s="235">
        <v>9130.2070899999999</v>
      </c>
      <c r="G7" s="235">
        <v>8816.1057664</v>
      </c>
      <c r="H7" s="235">
        <v>9129.1534165999983</v>
      </c>
      <c r="I7" s="235">
        <v>9375.0832055499995</v>
      </c>
      <c r="J7" s="235">
        <v>12072.55453705</v>
      </c>
      <c r="K7" s="235">
        <v>13907.022310399998</v>
      </c>
      <c r="L7" s="235">
        <v>14506.468273499999</v>
      </c>
      <c r="M7" s="235">
        <v>14436.798172499999</v>
      </c>
      <c r="N7" s="235">
        <v>15548.498396499999</v>
      </c>
      <c r="O7" s="235">
        <v>16971.076779399998</v>
      </c>
      <c r="P7" s="235">
        <v>18169.178125599999</v>
      </c>
      <c r="Q7" s="235">
        <v>18588.315556099999</v>
      </c>
      <c r="R7" s="235">
        <v>20329.930820059999</v>
      </c>
      <c r="S7" s="235">
        <v>22397.131844399999</v>
      </c>
      <c r="T7" s="235">
        <v>24563.779627799999</v>
      </c>
      <c r="U7" s="235">
        <v>27264.75807130781</v>
      </c>
      <c r="V7" s="235">
        <v>30661.62810141702</v>
      </c>
      <c r="W7" s="235">
        <v>33174.602081564008</v>
      </c>
      <c r="X7" s="235">
        <v>38496.974302318384</v>
      </c>
      <c r="Y7" s="235">
        <v>45588.702659483788</v>
      </c>
      <c r="Z7" s="235">
        <v>51154.947303000001</v>
      </c>
      <c r="AA7" s="235">
        <v>56240.353897000008</v>
      </c>
      <c r="AB7" s="235">
        <v>62584.399701999995</v>
      </c>
      <c r="AC7" s="235">
        <v>69894.491064999995</v>
      </c>
      <c r="AD7" s="235">
        <v>76403.238094</v>
      </c>
      <c r="AE7" s="235">
        <v>81654.895456999991</v>
      </c>
      <c r="AF7" s="235">
        <v>90569.259131999992</v>
      </c>
      <c r="AG7" s="235">
        <v>102843.02258400001</v>
      </c>
      <c r="AH7" s="235">
        <v>117393.49712199999</v>
      </c>
      <c r="AI7" s="235">
        <v>129929.300108</v>
      </c>
      <c r="AJ7" s="235">
        <v>139549.99262648245</v>
      </c>
      <c r="AK7" s="235">
        <v>150957.97931700002</v>
      </c>
      <c r="AL7" s="235">
        <v>166652.62520299997</v>
      </c>
      <c r="AM7" s="235">
        <v>187108.707421</v>
      </c>
      <c r="AN7" s="235">
        <v>223651.43146900003</v>
      </c>
      <c r="AO7" s="235">
        <v>244423.76597000001</v>
      </c>
      <c r="AP7" s="235">
        <v>245842.51496146002</v>
      </c>
      <c r="AQ7" s="235">
        <v>245001.65373200001</v>
      </c>
      <c r="AR7" s="235">
        <v>247602.42847210998</v>
      </c>
      <c r="AS7" s="235">
        <v>247960.17688799999</v>
      </c>
      <c r="AT7" s="235">
        <v>246767.072755</v>
      </c>
      <c r="AU7" s="235">
        <v>247145.70622529002</v>
      </c>
      <c r="AV7" s="235">
        <v>252891.480993042</v>
      </c>
      <c r="AW7" s="228"/>
      <c r="AX7" s="228"/>
      <c r="AY7" s="228"/>
      <c r="AZ7" s="228"/>
      <c r="BA7" s="228"/>
      <c r="BB7" s="228"/>
      <c r="BC7" s="392"/>
      <c r="BD7" s="392"/>
      <c r="BE7" s="228"/>
      <c r="BF7" s="228"/>
      <c r="BG7" s="228"/>
    </row>
    <row r="8" spans="1:60" ht="25.35" customHeight="1">
      <c r="A8" s="382" t="s">
        <v>485</v>
      </c>
      <c r="B8" s="383" t="s">
        <v>440</v>
      </c>
      <c r="C8" s="383" t="s">
        <v>441</v>
      </c>
      <c r="D8" s="383" t="s">
        <v>442</v>
      </c>
      <c r="E8" s="383" t="s">
        <v>443</v>
      </c>
      <c r="F8" s="383" t="s">
        <v>118</v>
      </c>
      <c r="G8" s="383" t="s">
        <v>119</v>
      </c>
      <c r="H8" s="383" t="s">
        <v>120</v>
      </c>
      <c r="I8" s="383" t="s">
        <v>121</v>
      </c>
      <c r="J8" s="383" t="s">
        <v>122</v>
      </c>
      <c r="K8" s="383" t="s">
        <v>123</v>
      </c>
      <c r="L8" s="383" t="s">
        <v>124</v>
      </c>
      <c r="M8" s="383" t="s">
        <v>125</v>
      </c>
      <c r="N8" s="383" t="s">
        <v>126</v>
      </c>
      <c r="O8" s="383" t="s">
        <v>127</v>
      </c>
      <c r="P8" s="383" t="s">
        <v>128</v>
      </c>
      <c r="Q8" s="383" t="s">
        <v>129</v>
      </c>
      <c r="R8" s="383" t="s">
        <v>130</v>
      </c>
      <c r="S8" s="383" t="s">
        <v>131</v>
      </c>
      <c r="T8" s="383" t="s">
        <v>132</v>
      </c>
      <c r="U8" s="383" t="s">
        <v>133</v>
      </c>
      <c r="V8" s="383" t="s">
        <v>134</v>
      </c>
      <c r="W8" s="383" t="s">
        <v>135</v>
      </c>
      <c r="X8" s="383" t="s">
        <v>136</v>
      </c>
      <c r="Y8" s="383" t="s">
        <v>137</v>
      </c>
      <c r="Z8" s="383" t="s">
        <v>55</v>
      </c>
      <c r="AA8" s="383" t="s">
        <v>56</v>
      </c>
      <c r="AB8" s="383" t="s">
        <v>8</v>
      </c>
      <c r="AC8" s="383" t="s">
        <v>9</v>
      </c>
      <c r="AD8" s="383" t="s">
        <v>10</v>
      </c>
      <c r="AE8" s="383" t="s">
        <v>11</v>
      </c>
      <c r="AF8" s="383" t="s">
        <v>12</v>
      </c>
      <c r="AG8" s="383" t="s">
        <v>13</v>
      </c>
      <c r="AH8" s="383" t="s">
        <v>14</v>
      </c>
      <c r="AI8" s="383" t="s">
        <v>15</v>
      </c>
      <c r="AJ8" s="383" t="s">
        <v>16</v>
      </c>
      <c r="AK8" s="383" t="s">
        <v>17</v>
      </c>
      <c r="AL8" s="383" t="s">
        <v>18</v>
      </c>
      <c r="AM8" s="383" t="s">
        <v>19</v>
      </c>
      <c r="AN8" s="383" t="s">
        <v>20</v>
      </c>
      <c r="AO8" s="383" t="s">
        <v>21</v>
      </c>
      <c r="AP8" s="383" t="s">
        <v>22</v>
      </c>
      <c r="AQ8" s="383" t="s">
        <v>23</v>
      </c>
      <c r="AR8" s="383" t="s">
        <v>24</v>
      </c>
      <c r="AS8" s="384" t="s">
        <v>482</v>
      </c>
      <c r="AT8" s="384" t="s">
        <v>444</v>
      </c>
      <c r="AU8" s="384" t="s">
        <v>27</v>
      </c>
      <c r="AV8" s="384" t="s">
        <v>28</v>
      </c>
      <c r="AW8" s="229"/>
      <c r="AX8" s="229"/>
      <c r="AY8" s="229"/>
      <c r="AZ8" s="229"/>
      <c r="BA8" s="229"/>
      <c r="BB8" s="229"/>
      <c r="BC8" s="229"/>
      <c r="BD8" s="229"/>
      <c r="BE8" s="229"/>
      <c r="BF8" s="229"/>
      <c r="BG8" s="229"/>
    </row>
    <row r="9" spans="1:60" ht="15">
      <c r="A9" s="233" t="s">
        <v>151</v>
      </c>
      <c r="B9" s="231">
        <v>15467.223731318871</v>
      </c>
      <c r="C9" s="231">
        <v>20483.607243645311</v>
      </c>
      <c r="D9" s="231">
        <v>21954.694580659147</v>
      </c>
      <c r="E9" s="231">
        <v>27230.834475742329</v>
      </c>
      <c r="F9" s="231">
        <v>32253.582856982408</v>
      </c>
      <c r="G9" s="231">
        <v>28753.33999632757</v>
      </c>
      <c r="H9" s="231">
        <v>26501.359221425537</v>
      </c>
      <c r="I9" s="231">
        <v>23228.448704568284</v>
      </c>
      <c r="J9" s="231">
        <v>24904.276639081032</v>
      </c>
      <c r="K9" s="231">
        <v>21414.784749629849</v>
      </c>
      <c r="L9" s="231">
        <v>18902.526597796736</v>
      </c>
      <c r="M9" s="231">
        <v>18892.014699016338</v>
      </c>
      <c r="N9" s="231">
        <v>19065.863979330479</v>
      </c>
      <c r="O9" s="231">
        <v>19753.828298070632</v>
      </c>
      <c r="P9" s="231">
        <v>21288.716802532243</v>
      </c>
      <c r="Q9" s="231">
        <v>21796.05946377599</v>
      </c>
      <c r="R9" s="231">
        <v>22743.861126078886</v>
      </c>
      <c r="S9" s="231">
        <v>25235.852499546567</v>
      </c>
      <c r="T9" s="231">
        <v>27608.186118823734</v>
      </c>
      <c r="U9" s="231">
        <v>30430.109240918755</v>
      </c>
      <c r="V9" s="231">
        <v>33670.443458330723</v>
      </c>
      <c r="W9" s="231">
        <v>36094.805520941351</v>
      </c>
      <c r="X9" s="231">
        <v>36485.197369342488</v>
      </c>
      <c r="Y9" s="231">
        <v>37211.2085208762</v>
      </c>
      <c r="Z9" s="231">
        <v>37454.288921784093</v>
      </c>
      <c r="AA9" s="231">
        <v>39388.621206247364</v>
      </c>
      <c r="AB9" s="231">
        <v>42453.000157531991</v>
      </c>
      <c r="AC9" s="231">
        <v>46693.787164934532</v>
      </c>
      <c r="AD9" s="231">
        <v>49593.58631030895</v>
      </c>
      <c r="AE9" s="231">
        <v>51989.452337213857</v>
      </c>
      <c r="AF9" s="231">
        <v>56283.952679820221</v>
      </c>
      <c r="AG9" s="231">
        <v>60976.249979601285</v>
      </c>
      <c r="AH9" s="231">
        <v>65920.686441678059</v>
      </c>
      <c r="AI9" s="231">
        <v>68846.065940428613</v>
      </c>
      <c r="AJ9" s="231">
        <v>70689.359080703114</v>
      </c>
      <c r="AK9" s="231">
        <v>73463.948720170782</v>
      </c>
      <c r="AL9" s="231">
        <v>78707.680247403798</v>
      </c>
      <c r="AM9" s="231">
        <v>84313.285716330662</v>
      </c>
      <c r="AN9" s="231">
        <v>108821.39247361891</v>
      </c>
      <c r="AO9" s="231">
        <v>121451.77864162975</v>
      </c>
      <c r="AP9" s="231">
        <v>118661.3868227427</v>
      </c>
      <c r="AQ9" s="231">
        <v>121524.41881087824</v>
      </c>
      <c r="AR9" s="231">
        <v>122849.80984674492</v>
      </c>
      <c r="AS9" s="231">
        <v>124428.830550407</v>
      </c>
      <c r="AT9" s="232">
        <v>125944.94548477842</v>
      </c>
      <c r="AU9" s="232">
        <v>125930.72688559105</v>
      </c>
      <c r="AV9" s="232">
        <v>129439.33864570342</v>
      </c>
      <c r="AW9" s="229"/>
      <c r="AX9" s="229"/>
      <c r="AY9" s="229"/>
      <c r="AZ9" s="229"/>
      <c r="BA9" s="229"/>
      <c r="BB9" s="229"/>
      <c r="BC9" s="229"/>
      <c r="BD9" s="229"/>
      <c r="BE9" s="229"/>
      <c r="BF9" s="229"/>
      <c r="BG9" s="229"/>
    </row>
    <row r="10" spans="1:60" ht="15">
      <c r="A10" s="233" t="s">
        <v>483</v>
      </c>
      <c r="B10" s="231">
        <v>8585.4388483677631</v>
      </c>
      <c r="C10" s="231">
        <v>8313.8326013164678</v>
      </c>
      <c r="D10" s="231">
        <v>7903.3819322465006</v>
      </c>
      <c r="E10" s="231">
        <v>7811.9954433309304</v>
      </c>
      <c r="F10" s="231">
        <v>7087.8950569057934</v>
      </c>
      <c r="G10" s="231">
        <v>7372.1254385934499</v>
      </c>
      <c r="H10" s="231">
        <v>8570.6696053916385</v>
      </c>
      <c r="I10" s="231">
        <v>10085.104738076498</v>
      </c>
      <c r="J10" s="231">
        <v>13690.644877038278</v>
      </c>
      <c r="K10" s="231">
        <v>18127.774933339617</v>
      </c>
      <c r="L10" s="231">
        <v>18404.541432585047</v>
      </c>
      <c r="M10" s="231">
        <v>16038.039087584535</v>
      </c>
      <c r="N10" s="231">
        <v>17601.695366892232</v>
      </c>
      <c r="O10" s="231">
        <v>18851.394757704671</v>
      </c>
      <c r="P10" s="231">
        <v>18628.15728873976</v>
      </c>
      <c r="Q10" s="231">
        <v>18497.188330867801</v>
      </c>
      <c r="R10" s="231">
        <v>19715.085423193585</v>
      </c>
      <c r="S10" s="231">
        <v>19818.866831552994</v>
      </c>
      <c r="T10" s="231">
        <v>19528.121279316543</v>
      </c>
      <c r="U10" s="231">
        <v>19620.988980163707</v>
      </c>
      <c r="V10" s="231">
        <v>20368.470963251264</v>
      </c>
      <c r="W10" s="231">
        <v>20636.765914615429</v>
      </c>
      <c r="X10" s="231">
        <v>27729.094831843846</v>
      </c>
      <c r="Y10" s="231">
        <v>36973.587655824602</v>
      </c>
      <c r="Z10" s="231">
        <v>43671.605395541534</v>
      </c>
      <c r="AA10" s="231">
        <v>47343.14577536437</v>
      </c>
      <c r="AB10" s="231">
        <v>49327.128241133258</v>
      </c>
      <c r="AC10" s="231">
        <v>51200.813619925088</v>
      </c>
      <c r="AD10" s="231">
        <v>54775.07245505329</v>
      </c>
      <c r="AE10" s="231">
        <v>55836.291497654194</v>
      </c>
      <c r="AF10" s="231">
        <v>60201.55982013332</v>
      </c>
      <c r="AG10" s="231">
        <v>69468.005375595967</v>
      </c>
      <c r="AH10" s="231">
        <v>80303.65995389504</v>
      </c>
      <c r="AI10" s="231">
        <v>88835.762199122022</v>
      </c>
      <c r="AJ10" s="231">
        <v>93850.116002316994</v>
      </c>
      <c r="AK10" s="231">
        <v>97953.142861210843</v>
      </c>
      <c r="AL10" s="231">
        <v>106933.96961225735</v>
      </c>
      <c r="AM10" s="231">
        <v>109057.39595454688</v>
      </c>
      <c r="AN10" s="231">
        <v>122924.22425815686</v>
      </c>
      <c r="AO10" s="231">
        <v>127776.68078643773</v>
      </c>
      <c r="AP10" s="231">
        <v>124804.18515603735</v>
      </c>
      <c r="AQ10" s="231">
        <v>119538.22956129053</v>
      </c>
      <c r="AR10" s="231">
        <v>116234.03547861133</v>
      </c>
      <c r="AS10" s="231">
        <v>110806.60229760125</v>
      </c>
      <c r="AT10" s="232">
        <v>108547.37732454987</v>
      </c>
      <c r="AU10" s="232">
        <v>107489.46544101948</v>
      </c>
      <c r="AV10" s="232">
        <v>105502.54534733857</v>
      </c>
      <c r="AW10" s="229"/>
      <c r="AX10" s="229"/>
      <c r="AY10" s="229"/>
      <c r="AZ10" s="229"/>
      <c r="BA10" s="229"/>
      <c r="BB10" s="229"/>
      <c r="BC10" s="229"/>
      <c r="BD10" s="229"/>
      <c r="BE10" s="229"/>
      <c r="BF10" s="229"/>
      <c r="BG10" s="229"/>
    </row>
    <row r="11" spans="1:60" ht="15">
      <c r="A11" s="233" t="s">
        <v>484</v>
      </c>
      <c r="B11" s="231">
        <v>1880.6541501719898</v>
      </c>
      <c r="C11" s="231">
        <v>1590.0866241050119</v>
      </c>
      <c r="D11" s="231">
        <v>1493.0288306997743</v>
      </c>
      <c r="E11" s="231">
        <v>1336.4126356275303</v>
      </c>
      <c r="F11" s="231">
        <v>1893.7042398523986</v>
      </c>
      <c r="G11" s="231">
        <v>1668.917509632224</v>
      </c>
      <c r="H11" s="231">
        <v>1562.2162262295083</v>
      </c>
      <c r="I11" s="231">
        <v>1616.26569820396</v>
      </c>
      <c r="J11" s="231">
        <v>1831.7862117373461</v>
      </c>
      <c r="K11" s="231">
        <v>1621.2173820072553</v>
      </c>
      <c r="L11" s="231">
        <v>1459.0929171834061</v>
      </c>
      <c r="M11" s="231">
        <v>1315.3418795897437</v>
      </c>
      <c r="N11" s="231">
        <v>1431.0865845645644</v>
      </c>
      <c r="O11" s="231">
        <v>1301.4244036119119</v>
      </c>
      <c r="P11" s="231">
        <v>1340.6438739703156</v>
      </c>
      <c r="Q11" s="231">
        <v>1260.7194356347031</v>
      </c>
      <c r="R11" s="231">
        <v>1271.1276661862917</v>
      </c>
      <c r="S11" s="231">
        <v>1215.1466238649789</v>
      </c>
      <c r="T11" s="231">
        <v>1198.3435662540192</v>
      </c>
      <c r="U11" s="231">
        <v>1128.1912669785274</v>
      </c>
      <c r="V11" s="231">
        <v>1068.4657284434657</v>
      </c>
      <c r="W11" s="231">
        <v>1071.12952627758</v>
      </c>
      <c r="X11" s="231">
        <v>1045.097214099723</v>
      </c>
      <c r="Y11" s="231">
        <v>1015.7414864016173</v>
      </c>
      <c r="Z11" s="231">
        <v>987.04135816393443</v>
      </c>
      <c r="AA11" s="231">
        <v>958.81740712101907</v>
      </c>
      <c r="AB11" s="231">
        <v>1242.4422272149534</v>
      </c>
      <c r="AC11" s="231">
        <v>1221.8571185539217</v>
      </c>
      <c r="AD11" s="231">
        <v>1248.3381157288545</v>
      </c>
      <c r="AE11" s="231">
        <v>1317.9232909259258</v>
      </c>
      <c r="AF11" s="231">
        <v>1383.2188008112676</v>
      </c>
      <c r="AG11" s="231">
        <v>1366.9361286840647</v>
      </c>
      <c r="AH11" s="231">
        <v>1331.4281911908645</v>
      </c>
      <c r="AI11" s="231">
        <v>1284.5074266420274</v>
      </c>
      <c r="AJ11" s="231">
        <v>1232.6415754554757</v>
      </c>
      <c r="AK11" s="231">
        <v>1171.5806795085996</v>
      </c>
      <c r="AL11" s="231">
        <v>1144.4758199703313</v>
      </c>
      <c r="AM11" s="231">
        <v>1083.8716867487408</v>
      </c>
      <c r="AN11" s="231">
        <v>1105.346595864426</v>
      </c>
      <c r="AO11" s="231">
        <v>1093.9136482104113</v>
      </c>
      <c r="AP11" s="231">
        <v>1053.6268923168172</v>
      </c>
      <c r="AQ11" s="231">
        <v>1031.3142406243453</v>
      </c>
      <c r="AR11" s="231">
        <v>1027.7122183256563</v>
      </c>
      <c r="AS11" s="231">
        <v>1008.2594067911857</v>
      </c>
      <c r="AT11" s="232">
        <v>1006.5525977691555</v>
      </c>
      <c r="AU11" s="232">
        <v>976.10155639588288</v>
      </c>
      <c r="AV11" s="232">
        <v>959.59699999999998</v>
      </c>
      <c r="AW11" s="229"/>
      <c r="AX11" s="229"/>
      <c r="AY11" s="229"/>
      <c r="AZ11" s="229"/>
      <c r="BA11" s="229"/>
      <c r="BB11" s="229"/>
      <c r="BC11" s="229"/>
      <c r="BD11" s="229"/>
      <c r="BE11" s="229"/>
      <c r="BF11" s="229"/>
      <c r="BG11" s="229"/>
    </row>
    <row r="12" spans="1:60" ht="15">
      <c r="A12" s="233" t="s">
        <v>166</v>
      </c>
      <c r="B12" s="231">
        <v>0</v>
      </c>
      <c r="C12" s="231">
        <v>0</v>
      </c>
      <c r="D12" s="231">
        <v>0</v>
      </c>
      <c r="E12" s="231">
        <v>0</v>
      </c>
      <c r="F12" s="231">
        <v>0</v>
      </c>
      <c r="G12" s="231">
        <v>0</v>
      </c>
      <c r="H12" s="231">
        <v>0</v>
      </c>
      <c r="I12" s="231">
        <v>0</v>
      </c>
      <c r="J12" s="231">
        <v>0</v>
      </c>
      <c r="K12" s="231">
        <v>0</v>
      </c>
      <c r="L12" s="231">
        <v>0</v>
      </c>
      <c r="M12" s="231">
        <v>0</v>
      </c>
      <c r="N12" s="231">
        <v>0</v>
      </c>
      <c r="O12" s="231">
        <v>0</v>
      </c>
      <c r="P12" s="231">
        <v>0</v>
      </c>
      <c r="Q12" s="231">
        <v>0</v>
      </c>
      <c r="R12" s="231">
        <v>0</v>
      </c>
      <c r="S12" s="231">
        <v>0</v>
      </c>
      <c r="T12" s="231">
        <v>0</v>
      </c>
      <c r="U12" s="231">
        <v>0</v>
      </c>
      <c r="V12" s="231">
        <v>0</v>
      </c>
      <c r="W12" s="231">
        <v>0</v>
      </c>
      <c r="X12" s="231">
        <v>0</v>
      </c>
      <c r="Y12" s="231">
        <v>0</v>
      </c>
      <c r="Z12" s="231">
        <v>0</v>
      </c>
      <c r="AA12" s="231">
        <v>0</v>
      </c>
      <c r="AB12" s="231">
        <v>2420</v>
      </c>
      <c r="AC12" s="231">
        <v>5710</v>
      </c>
      <c r="AD12" s="231">
        <v>6580</v>
      </c>
      <c r="AE12" s="231">
        <v>6530</v>
      </c>
      <c r="AF12" s="231">
        <v>7030</v>
      </c>
      <c r="AG12" s="231">
        <v>7960</v>
      </c>
      <c r="AH12" s="231">
        <v>8710</v>
      </c>
      <c r="AI12" s="231">
        <v>8960</v>
      </c>
      <c r="AJ12" s="231">
        <v>9040</v>
      </c>
      <c r="AK12" s="231">
        <v>9000</v>
      </c>
      <c r="AL12" s="231">
        <v>9060</v>
      </c>
      <c r="AM12" s="231">
        <v>13770</v>
      </c>
      <c r="AN12" s="231">
        <v>21370</v>
      </c>
      <c r="AO12" s="231">
        <v>24120</v>
      </c>
      <c r="AP12" s="231">
        <v>21850</v>
      </c>
      <c r="AQ12" s="231">
        <v>19680</v>
      </c>
      <c r="AR12" s="231">
        <v>19350</v>
      </c>
      <c r="AS12" s="231">
        <v>18510</v>
      </c>
      <c r="AT12" s="232">
        <v>17610</v>
      </c>
      <c r="AU12" s="232">
        <v>17000</v>
      </c>
      <c r="AV12" s="232">
        <v>16990</v>
      </c>
      <c r="AW12" s="229"/>
      <c r="AX12" s="229"/>
      <c r="AY12" s="229"/>
      <c r="AZ12" s="229"/>
      <c r="BA12" s="229"/>
      <c r="BB12" s="229"/>
      <c r="BC12" s="229"/>
      <c r="BD12" s="229"/>
      <c r="BE12" s="229"/>
      <c r="BF12" s="229"/>
      <c r="BG12" s="229"/>
    </row>
    <row r="13" spans="1:60" ht="15">
      <c r="A13" s="234" t="s">
        <v>6</v>
      </c>
      <c r="B13" s="235">
        <v>25933.316729858627</v>
      </c>
      <c r="C13" s="235">
        <v>30387.526469066794</v>
      </c>
      <c r="D13" s="235">
        <v>31351.105343605421</v>
      </c>
      <c r="E13" s="235">
        <v>36379.242554700788</v>
      </c>
      <c r="F13" s="235">
        <v>41235.182153740599</v>
      </c>
      <c r="G13" s="235">
        <v>37794.382944553239</v>
      </c>
      <c r="H13" s="235">
        <v>36634.245053046681</v>
      </c>
      <c r="I13" s="235">
        <v>34929.81914084874</v>
      </c>
      <c r="J13" s="235">
        <v>40426.707727856658</v>
      </c>
      <c r="K13" s="235">
        <v>41163.777064976726</v>
      </c>
      <c r="L13" s="235">
        <v>38766.160947565186</v>
      </c>
      <c r="M13" s="235">
        <v>36245.39566619062</v>
      </c>
      <c r="N13" s="235">
        <v>38098.645930787279</v>
      </c>
      <c r="O13" s="235">
        <v>39906.647459387219</v>
      </c>
      <c r="P13" s="235">
        <v>41257.517965242318</v>
      </c>
      <c r="Q13" s="235">
        <v>41553.967230278489</v>
      </c>
      <c r="R13" s="235">
        <v>43730.074215458764</v>
      </c>
      <c r="S13" s="235">
        <v>46269.865954964545</v>
      </c>
      <c r="T13" s="235">
        <v>48334.650964394299</v>
      </c>
      <c r="U13" s="235">
        <v>51179.289488060989</v>
      </c>
      <c r="V13" s="235">
        <v>55107.380150025449</v>
      </c>
      <c r="W13" s="235">
        <v>57802.700961834358</v>
      </c>
      <c r="X13" s="235">
        <v>65259.389415286059</v>
      </c>
      <c r="Y13" s="235">
        <v>75200.537663102412</v>
      </c>
      <c r="Z13" s="235">
        <v>82112.935675489556</v>
      </c>
      <c r="AA13" s="235">
        <v>87690.58438873275</v>
      </c>
      <c r="AB13" s="235">
        <v>95442.570625880209</v>
      </c>
      <c r="AC13" s="235">
        <v>104826.45790341354</v>
      </c>
      <c r="AD13" s="235">
        <v>112196.99688109109</v>
      </c>
      <c r="AE13" s="235">
        <v>115673.66712579397</v>
      </c>
      <c r="AF13" s="235">
        <v>124898.7313007648</v>
      </c>
      <c r="AG13" s="235">
        <v>139771.19148388132</v>
      </c>
      <c r="AH13" s="235">
        <v>156265.77458676399</v>
      </c>
      <c r="AI13" s="235">
        <v>167926.33556619266</v>
      </c>
      <c r="AJ13" s="235">
        <v>174812.11665847557</v>
      </c>
      <c r="AK13" s="235">
        <v>181588.67226089022</v>
      </c>
      <c r="AL13" s="235">
        <v>195846.12567963148</v>
      </c>
      <c r="AM13" s="235">
        <v>208224.55335762631</v>
      </c>
      <c r="AN13" s="235">
        <v>254220.96332764017</v>
      </c>
      <c r="AO13" s="235">
        <v>274442.3730762779</v>
      </c>
      <c r="AP13" s="235">
        <v>266369.19887109683</v>
      </c>
      <c r="AQ13" s="235">
        <v>261773.96261279311</v>
      </c>
      <c r="AR13" s="235">
        <v>259461.55754368188</v>
      </c>
      <c r="AS13" s="235">
        <v>254753.69225479942</v>
      </c>
      <c r="AT13" s="235">
        <v>253108.87540709745</v>
      </c>
      <c r="AU13" s="235">
        <v>251396.29388300641</v>
      </c>
      <c r="AV13" s="235">
        <v>252891.480993042</v>
      </c>
      <c r="AW13" s="229"/>
      <c r="AX13" s="229"/>
      <c r="AY13" s="229"/>
      <c r="AZ13" s="229"/>
      <c r="BA13" s="229"/>
      <c r="BB13" s="229"/>
      <c r="BC13" s="229"/>
      <c r="BD13" s="229"/>
      <c r="BE13" s="229"/>
      <c r="BF13" s="229"/>
      <c r="BG13" s="229"/>
    </row>
    <row r="14" spans="1:60" ht="25.35" customHeight="1">
      <c r="A14" s="382" t="s">
        <v>486</v>
      </c>
      <c r="B14" s="383" t="s">
        <v>440</v>
      </c>
      <c r="C14" s="383" t="s">
        <v>441</v>
      </c>
      <c r="D14" s="383" t="s">
        <v>442</v>
      </c>
      <c r="E14" s="383" t="s">
        <v>443</v>
      </c>
      <c r="F14" s="383" t="s">
        <v>118</v>
      </c>
      <c r="G14" s="383" t="s">
        <v>119</v>
      </c>
      <c r="H14" s="383" t="s">
        <v>120</v>
      </c>
      <c r="I14" s="383" t="s">
        <v>121</v>
      </c>
      <c r="J14" s="383" t="s">
        <v>122</v>
      </c>
      <c r="K14" s="383" t="s">
        <v>123</v>
      </c>
      <c r="L14" s="383" t="s">
        <v>124</v>
      </c>
      <c r="M14" s="383" t="s">
        <v>125</v>
      </c>
      <c r="N14" s="383" t="s">
        <v>126</v>
      </c>
      <c r="O14" s="383" t="s">
        <v>127</v>
      </c>
      <c r="P14" s="383" t="s">
        <v>128</v>
      </c>
      <c r="Q14" s="383" t="s">
        <v>129</v>
      </c>
      <c r="R14" s="383" t="s">
        <v>130</v>
      </c>
      <c r="S14" s="383" t="s">
        <v>131</v>
      </c>
      <c r="T14" s="383" t="s">
        <v>132</v>
      </c>
      <c r="U14" s="383" t="s">
        <v>133</v>
      </c>
      <c r="V14" s="383" t="s">
        <v>134</v>
      </c>
      <c r="W14" s="383" t="s">
        <v>135</v>
      </c>
      <c r="X14" s="383" t="s">
        <v>136</v>
      </c>
      <c r="Y14" s="383" t="s">
        <v>137</v>
      </c>
      <c r="Z14" s="383" t="s">
        <v>55</v>
      </c>
      <c r="AA14" s="383" t="s">
        <v>56</v>
      </c>
      <c r="AB14" s="383" t="s">
        <v>8</v>
      </c>
      <c r="AC14" s="383" t="s">
        <v>9</v>
      </c>
      <c r="AD14" s="383" t="s">
        <v>10</v>
      </c>
      <c r="AE14" s="383" t="s">
        <v>11</v>
      </c>
      <c r="AF14" s="383" t="s">
        <v>12</v>
      </c>
      <c r="AG14" s="383" t="s">
        <v>13</v>
      </c>
      <c r="AH14" s="383" t="s">
        <v>14</v>
      </c>
      <c r="AI14" s="383" t="s">
        <v>15</v>
      </c>
      <c r="AJ14" s="383" t="s">
        <v>16</v>
      </c>
      <c r="AK14" s="383" t="s">
        <v>17</v>
      </c>
      <c r="AL14" s="383" t="s">
        <v>18</v>
      </c>
      <c r="AM14" s="383" t="s">
        <v>19</v>
      </c>
      <c r="AN14" s="383" t="s">
        <v>20</v>
      </c>
      <c r="AO14" s="383" t="s">
        <v>21</v>
      </c>
      <c r="AP14" s="383" t="s">
        <v>22</v>
      </c>
      <c r="AQ14" s="383" t="s">
        <v>23</v>
      </c>
      <c r="AR14" s="383" t="s">
        <v>24</v>
      </c>
      <c r="AS14" s="384" t="s">
        <v>482</v>
      </c>
      <c r="AT14" s="384" t="s">
        <v>444</v>
      </c>
      <c r="AU14" s="384" t="s">
        <v>27</v>
      </c>
      <c r="AV14" s="384" t="s">
        <v>28</v>
      </c>
      <c r="AW14" s="229"/>
      <c r="AX14" s="229"/>
      <c r="AY14" s="229"/>
      <c r="AZ14" s="229"/>
      <c r="BA14" s="229"/>
      <c r="BB14" s="229"/>
      <c r="BC14" s="229"/>
      <c r="BD14" s="229"/>
      <c r="BE14" s="229"/>
      <c r="BF14" s="229"/>
      <c r="BG14" s="229"/>
    </row>
    <row r="15" spans="1:60" ht="15">
      <c r="A15" s="230" t="s">
        <v>151</v>
      </c>
      <c r="B15" s="236">
        <v>0.59642289077164212</v>
      </c>
      <c r="C15" s="236">
        <v>0.67407945376853062</v>
      </c>
      <c r="D15" s="236">
        <v>0.70028454627157732</v>
      </c>
      <c r="E15" s="236">
        <v>0.74852670268759247</v>
      </c>
      <c r="F15" s="236">
        <v>0.7821860162210188</v>
      </c>
      <c r="G15" s="236">
        <v>0.76078342219558248</v>
      </c>
      <c r="H15" s="236">
        <v>0.72340399489743423</v>
      </c>
      <c r="I15" s="236">
        <v>0.66500340614142295</v>
      </c>
      <c r="J15" s="236">
        <v>0.61603524102756335</v>
      </c>
      <c r="K15" s="236">
        <v>0.52023371703298182</v>
      </c>
      <c r="L15" s="236">
        <v>0.4876037795789</v>
      </c>
      <c r="M15" s="236">
        <v>0.52122523017837108</v>
      </c>
      <c r="N15" s="236">
        <v>0.50043416277751418</v>
      </c>
      <c r="O15" s="236">
        <v>0.49500094735279371</v>
      </c>
      <c r="P15" s="236">
        <v>0.51599606211083926</v>
      </c>
      <c r="Q15" s="236">
        <v>0.52452415296448973</v>
      </c>
      <c r="R15" s="236">
        <v>0.52009655904125673</v>
      </c>
      <c r="S15" s="236">
        <v>0.54540578362835901</v>
      </c>
      <c r="T15" s="236">
        <v>0.57118827938079642</v>
      </c>
      <c r="U15" s="236">
        <v>0.59457857944701309</v>
      </c>
      <c r="V15" s="236">
        <v>0.61099699108659544</v>
      </c>
      <c r="W15" s="236">
        <v>0.62444842404118495</v>
      </c>
      <c r="X15" s="236">
        <v>0.55907966188841418</v>
      </c>
      <c r="Y15" s="236">
        <v>0.49482636264626201</v>
      </c>
      <c r="Z15" s="236">
        <v>0.45613140747766584</v>
      </c>
      <c r="AA15" s="236">
        <v>0.44917731454083409</v>
      </c>
      <c r="AB15" s="236">
        <v>0.44480151654696143</v>
      </c>
      <c r="AC15" s="236">
        <v>0.44543894832312186</v>
      </c>
      <c r="AD15" s="236">
        <v>0.44202240424375483</v>
      </c>
      <c r="AE15" s="236">
        <v>0.44944933128709269</v>
      </c>
      <c r="AF15" s="236">
        <v>0.4506367045817668</v>
      </c>
      <c r="AG15" s="236">
        <v>0.43625763887569907</v>
      </c>
      <c r="AH15" s="236">
        <v>0.42184980438615932</v>
      </c>
      <c r="AI15" s="236">
        <v>0.40997777810313196</v>
      </c>
      <c r="AJ15" s="236">
        <v>0.40437333768348843</v>
      </c>
      <c r="AK15" s="236">
        <v>0.40456239811382294</v>
      </c>
      <c r="AL15" s="236">
        <v>0.4018853065092296</v>
      </c>
      <c r="AM15" s="236">
        <v>0.40491519543097465</v>
      </c>
      <c r="AN15" s="236">
        <v>0.42805829640952864</v>
      </c>
      <c r="AO15" s="236">
        <v>0.44254018532289002</v>
      </c>
      <c r="AP15" s="236">
        <v>0.44547713221214486</v>
      </c>
      <c r="AQ15" s="236">
        <v>0.46423417209996898</v>
      </c>
      <c r="AR15" s="236">
        <v>0.47347981338646838</v>
      </c>
      <c r="AS15" s="236">
        <v>0.48842797703577867</v>
      </c>
      <c r="AT15" s="236">
        <v>0.497591976109925</v>
      </c>
      <c r="AU15" s="236">
        <v>0.50092515263648274</v>
      </c>
      <c r="AV15" s="236">
        <v>0.51183748118927264</v>
      </c>
      <c r="AW15" s="229"/>
      <c r="AX15" s="229"/>
      <c r="AY15" s="229"/>
      <c r="AZ15" s="229"/>
      <c r="BA15" s="229"/>
      <c r="BB15" s="229"/>
      <c r="BC15" s="236"/>
      <c r="BD15" s="236"/>
      <c r="BE15" s="229"/>
      <c r="BF15" s="229"/>
      <c r="BG15" s="229"/>
    </row>
    <row r="16" spans="1:60" ht="15">
      <c r="A16" s="230" t="s">
        <v>159</v>
      </c>
      <c r="B16" s="236">
        <v>0.33105826523465154</v>
      </c>
      <c r="C16" s="236">
        <v>0.27359359471984646</v>
      </c>
      <c r="D16" s="236">
        <v>0.25209260871749539</v>
      </c>
      <c r="E16" s="236">
        <v>0.21473771565157268</v>
      </c>
      <c r="F16" s="236">
        <v>0.17188950519193533</v>
      </c>
      <c r="G16" s="236">
        <v>0.19505875911266565</v>
      </c>
      <c r="H16" s="236">
        <v>0.2339524014479141</v>
      </c>
      <c r="I16" s="236">
        <v>0.28872479119946126</v>
      </c>
      <c r="J16" s="236">
        <v>0.33865347060167661</v>
      </c>
      <c r="K16" s="236">
        <v>0.44038171970286044</v>
      </c>
      <c r="L16" s="236">
        <v>0.47475790696630726</v>
      </c>
      <c r="M16" s="236">
        <v>0.44248486718948071</v>
      </c>
      <c r="N16" s="236">
        <v>0.4620031745713149</v>
      </c>
      <c r="O16" s="236">
        <v>0.47238733288456852</v>
      </c>
      <c r="P16" s="236">
        <v>0.45150940258774608</v>
      </c>
      <c r="Q16" s="236">
        <v>0.44513651917667535</v>
      </c>
      <c r="R16" s="236">
        <v>0.45083585557291872</v>
      </c>
      <c r="S16" s="236">
        <v>0.42833205635052246</v>
      </c>
      <c r="T16" s="236">
        <v>0.40401908133570524</v>
      </c>
      <c r="U16" s="236">
        <v>0.38337751806306058</v>
      </c>
      <c r="V16" s="236">
        <v>0.36961421333766414</v>
      </c>
      <c r="W16" s="236">
        <v>0.35702078918840413</v>
      </c>
      <c r="X16" s="236">
        <v>0.42490582704331448</v>
      </c>
      <c r="Y16" s="236">
        <v>0.49166653330945415</v>
      </c>
      <c r="Z16" s="236">
        <v>0.53184805824178283</v>
      </c>
      <c r="AA16" s="236">
        <v>0.53988858787269556</v>
      </c>
      <c r="AB16" s="236">
        <v>0.51682522712519763</v>
      </c>
      <c r="AC16" s="236">
        <v>0.48843407135917161</v>
      </c>
      <c r="AD16" s="236">
        <v>0.48820444377049721</v>
      </c>
      <c r="AE16" s="236">
        <v>0.482705293996885</v>
      </c>
      <c r="AF16" s="236">
        <v>0.48200297307395212</v>
      </c>
      <c r="AG16" s="236">
        <v>0.49701232877883245</v>
      </c>
      <c r="AH16" s="236">
        <v>0.51389154257388436</v>
      </c>
      <c r="AI16" s="236">
        <v>0.5290162612052296</v>
      </c>
      <c r="AJ16" s="236">
        <v>0.53686276326982951</v>
      </c>
      <c r="AK16" s="236">
        <v>0.53942320102699248</v>
      </c>
      <c r="AL16" s="236">
        <v>0.54601013546309207</v>
      </c>
      <c r="AM16" s="236">
        <v>0.52374897290446087</v>
      </c>
      <c r="AN16" s="236">
        <v>0.48353299684311252</v>
      </c>
      <c r="AO16" s="236">
        <v>0.46558656141237986</v>
      </c>
      <c r="AP16" s="236">
        <v>0.46853835084901624</v>
      </c>
      <c r="AQ16" s="236">
        <v>0.45664675114425834</v>
      </c>
      <c r="AR16" s="236">
        <v>0.44798172252952212</v>
      </c>
      <c r="AS16" s="236">
        <v>0.43495582465110949</v>
      </c>
      <c r="AT16" s="236">
        <v>0.42885646404126881</v>
      </c>
      <c r="AU16" s="236">
        <v>0.42756980932679306</v>
      </c>
      <c r="AV16" s="236">
        <v>0.41718505080936807</v>
      </c>
      <c r="AW16" s="229"/>
      <c r="AX16" s="229"/>
      <c r="AY16" s="229"/>
      <c r="AZ16" s="229"/>
      <c r="BA16" s="229"/>
      <c r="BB16" s="229"/>
      <c r="BC16" s="236"/>
      <c r="BD16" s="236"/>
      <c r="BE16" s="229"/>
      <c r="BF16" s="229"/>
      <c r="BG16" s="229"/>
    </row>
    <row r="17" spans="1:67" ht="15">
      <c r="A17" s="233" t="s">
        <v>484</v>
      </c>
      <c r="B17" s="236">
        <v>7.2518843993706242E-2</v>
      </c>
      <c r="C17" s="236">
        <v>5.2326951511622782E-2</v>
      </c>
      <c r="D17" s="236">
        <v>4.7622845010927256E-2</v>
      </c>
      <c r="E17" s="236">
        <v>3.6735581660834883E-2</v>
      </c>
      <c r="F17" s="236">
        <v>4.592447858704593E-2</v>
      </c>
      <c r="G17" s="236">
        <v>4.4157818691751949E-2</v>
      </c>
      <c r="H17" s="236">
        <v>4.2643603654651724E-2</v>
      </c>
      <c r="I17" s="236">
        <v>4.6271802659115763E-2</v>
      </c>
      <c r="J17" s="236">
        <v>4.5311288370760032E-2</v>
      </c>
      <c r="K17" s="236">
        <v>3.9384563264157596E-2</v>
      </c>
      <c r="L17" s="236">
        <v>3.7638313454792807E-2</v>
      </c>
      <c r="M17" s="236">
        <v>3.6289902632148194E-2</v>
      </c>
      <c r="N17" s="236">
        <v>3.7562662651170815E-2</v>
      </c>
      <c r="O17" s="236">
        <v>3.2611719762637652E-2</v>
      </c>
      <c r="P17" s="236">
        <v>3.2494535301414648E-2</v>
      </c>
      <c r="Q17" s="236">
        <v>3.0339327858834961E-2</v>
      </c>
      <c r="R17" s="236">
        <v>2.9067585385824539E-2</v>
      </c>
      <c r="S17" s="236">
        <v>2.6262160021118437E-2</v>
      </c>
      <c r="T17" s="236">
        <v>2.4792639283498261E-2</v>
      </c>
      <c r="U17" s="236">
        <v>2.2043902489926319E-2</v>
      </c>
      <c r="V17" s="236">
        <v>1.9388795575740542E-2</v>
      </c>
      <c r="W17" s="236">
        <v>1.8530786770410944E-2</v>
      </c>
      <c r="X17" s="236">
        <v>1.6014511068271262E-2</v>
      </c>
      <c r="Y17" s="236">
        <v>1.350710404428394E-2</v>
      </c>
      <c r="Z17" s="236">
        <v>1.2020534280551403E-2</v>
      </c>
      <c r="AA17" s="236">
        <v>1.0934097586470371E-2</v>
      </c>
      <c r="AB17" s="236">
        <v>1.3017694505370466E-2</v>
      </c>
      <c r="AC17" s="236">
        <v>1.1655999286742413E-2</v>
      </c>
      <c r="AD17" s="236">
        <v>1.1126305965674566E-2</v>
      </c>
      <c r="AE17" s="236">
        <v>1.1393459926300229E-2</v>
      </c>
      <c r="AF17" s="236">
        <v>1.1074722588497564E-2</v>
      </c>
      <c r="AG17" s="236">
        <v>9.779813094329258E-3</v>
      </c>
      <c r="AH17" s="236">
        <v>8.520280238662312E-3</v>
      </c>
      <c r="AI17" s="236">
        <v>7.6492315652044018E-3</v>
      </c>
      <c r="AJ17" s="236">
        <v>7.0512364875922485E-3</v>
      </c>
      <c r="AK17" s="236">
        <v>6.4518379088392593E-3</v>
      </c>
      <c r="AL17" s="236">
        <v>5.8437501175922406E-3</v>
      </c>
      <c r="AM17" s="236">
        <v>5.2053020130012617E-3</v>
      </c>
      <c r="AN17" s="236">
        <v>4.3479757978882897E-3</v>
      </c>
      <c r="AO17" s="236">
        <v>3.9859502596064911E-3</v>
      </c>
      <c r="AP17" s="236">
        <v>3.9555132379502159E-3</v>
      </c>
      <c r="AQ17" s="236">
        <v>3.9397128359546941E-3</v>
      </c>
      <c r="AR17" s="236">
        <v>3.9609421451678251E-3</v>
      </c>
      <c r="AS17" s="236">
        <v>3.9577813293584976E-3</v>
      </c>
      <c r="AT17" s="236">
        <v>3.9767574177326957E-3</v>
      </c>
      <c r="AU17" s="236">
        <v>3.882720549771256E-3</v>
      </c>
      <c r="AV17" s="236">
        <v>3.7945010888935484E-3</v>
      </c>
      <c r="AW17" s="229"/>
      <c r="AX17" s="229"/>
      <c r="AY17" s="229"/>
      <c r="AZ17" s="229"/>
      <c r="BA17" s="229"/>
      <c r="BB17" s="229"/>
      <c r="BC17" s="229"/>
      <c r="BD17" s="229"/>
      <c r="BE17" s="229"/>
      <c r="BF17" s="229"/>
      <c r="BG17" s="229"/>
    </row>
    <row r="18" spans="1:67" ht="15">
      <c r="A18" s="233" t="s">
        <v>166</v>
      </c>
      <c r="B18" s="236">
        <v>0</v>
      </c>
      <c r="C18" s="236">
        <v>0</v>
      </c>
      <c r="D18" s="236">
        <v>0</v>
      </c>
      <c r="E18" s="236">
        <v>0</v>
      </c>
      <c r="F18" s="236">
        <v>0</v>
      </c>
      <c r="G18" s="236">
        <v>0</v>
      </c>
      <c r="H18" s="236">
        <v>0</v>
      </c>
      <c r="I18" s="236">
        <v>0</v>
      </c>
      <c r="J18" s="236">
        <v>0</v>
      </c>
      <c r="K18" s="236">
        <v>0</v>
      </c>
      <c r="L18" s="236">
        <v>0</v>
      </c>
      <c r="M18" s="236">
        <v>0</v>
      </c>
      <c r="N18" s="236">
        <v>0</v>
      </c>
      <c r="O18" s="236">
        <v>0</v>
      </c>
      <c r="P18" s="236">
        <v>0</v>
      </c>
      <c r="Q18" s="236">
        <v>0</v>
      </c>
      <c r="R18" s="236">
        <v>0</v>
      </c>
      <c r="S18" s="236">
        <v>0</v>
      </c>
      <c r="T18" s="236">
        <v>0</v>
      </c>
      <c r="U18" s="236">
        <v>0</v>
      </c>
      <c r="V18" s="236">
        <v>0</v>
      </c>
      <c r="W18" s="236">
        <v>0</v>
      </c>
      <c r="X18" s="236">
        <v>0</v>
      </c>
      <c r="Y18" s="236">
        <v>0</v>
      </c>
      <c r="Z18" s="236">
        <v>0</v>
      </c>
      <c r="AA18" s="236">
        <v>0</v>
      </c>
      <c r="AB18" s="236">
        <v>2.5355561822470368E-2</v>
      </c>
      <c r="AC18" s="236">
        <v>5.4470981030964143E-2</v>
      </c>
      <c r="AD18" s="236">
        <v>5.8646846020073355E-2</v>
      </c>
      <c r="AE18" s="236">
        <v>5.6451914789722099E-2</v>
      </c>
      <c r="AF18" s="236">
        <v>5.6285599755783532E-2</v>
      </c>
      <c r="AG18" s="236">
        <v>5.6950219251139189E-2</v>
      </c>
      <c r="AH18" s="236">
        <v>5.5738372801293838E-2</v>
      </c>
      <c r="AI18" s="236">
        <v>5.3356729126433987E-2</v>
      </c>
      <c r="AJ18" s="236">
        <v>5.1712662559089871E-2</v>
      </c>
      <c r="AK18" s="236">
        <v>4.9562562950345342E-2</v>
      </c>
      <c r="AL18" s="236">
        <v>4.6260807910086035E-2</v>
      </c>
      <c r="AM18" s="236">
        <v>6.6130529651563144E-2</v>
      </c>
      <c r="AN18" s="236">
        <v>8.4060730949470627E-2</v>
      </c>
      <c r="AO18" s="236">
        <v>8.7887303005123554E-2</v>
      </c>
      <c r="AP18" s="236">
        <v>8.202900370088885E-2</v>
      </c>
      <c r="AQ18" s="236">
        <v>7.5179363919817985E-2</v>
      </c>
      <c r="AR18" s="236">
        <v>7.4577521938841804E-2</v>
      </c>
      <c r="AS18" s="236">
        <v>7.2658416983753374E-2</v>
      </c>
      <c r="AT18" s="236">
        <v>6.9574802431073487E-2</v>
      </c>
      <c r="AU18" s="236">
        <v>6.7622317486953007E-2</v>
      </c>
      <c r="AV18" s="236">
        <v>6.7182966912465739E-2</v>
      </c>
      <c r="AW18" s="229"/>
      <c r="AX18" s="229"/>
      <c r="AY18" s="229"/>
      <c r="AZ18" s="229"/>
      <c r="BA18" s="229"/>
      <c r="BB18" s="229"/>
      <c r="BC18" s="229"/>
      <c r="BD18" s="229"/>
      <c r="BE18" s="229"/>
      <c r="BF18" s="229"/>
      <c r="BG18" s="229"/>
    </row>
    <row r="19" spans="1:67" ht="15">
      <c r="A19" s="237" t="s">
        <v>6</v>
      </c>
      <c r="B19" s="236">
        <v>1</v>
      </c>
      <c r="C19" s="236">
        <v>1</v>
      </c>
      <c r="D19" s="236">
        <v>1</v>
      </c>
      <c r="E19" s="236">
        <v>1</v>
      </c>
      <c r="F19" s="236">
        <v>1</v>
      </c>
      <c r="G19" s="236">
        <v>1</v>
      </c>
      <c r="H19" s="236">
        <v>1</v>
      </c>
      <c r="I19" s="236">
        <v>1</v>
      </c>
      <c r="J19" s="236">
        <v>1</v>
      </c>
      <c r="K19" s="236">
        <v>1</v>
      </c>
      <c r="L19" s="236">
        <v>1</v>
      </c>
      <c r="M19" s="236">
        <v>1</v>
      </c>
      <c r="N19" s="236">
        <v>1</v>
      </c>
      <c r="O19" s="236">
        <v>1</v>
      </c>
      <c r="P19" s="236">
        <v>1</v>
      </c>
      <c r="Q19" s="236">
        <v>1</v>
      </c>
      <c r="R19" s="236">
        <v>1</v>
      </c>
      <c r="S19" s="236">
        <v>1</v>
      </c>
      <c r="T19" s="236">
        <v>1</v>
      </c>
      <c r="U19" s="236">
        <v>1</v>
      </c>
      <c r="V19" s="236">
        <v>1</v>
      </c>
      <c r="W19" s="236">
        <v>1</v>
      </c>
      <c r="X19" s="236">
        <v>1</v>
      </c>
      <c r="Y19" s="236">
        <v>1</v>
      </c>
      <c r="Z19" s="236">
        <v>1</v>
      </c>
      <c r="AA19" s="236">
        <v>1</v>
      </c>
      <c r="AB19" s="236">
        <v>1</v>
      </c>
      <c r="AC19" s="236">
        <v>1</v>
      </c>
      <c r="AD19" s="236">
        <v>1</v>
      </c>
      <c r="AE19" s="236">
        <v>1</v>
      </c>
      <c r="AF19" s="236">
        <v>1</v>
      </c>
      <c r="AG19" s="236">
        <v>1</v>
      </c>
      <c r="AH19" s="236">
        <v>1</v>
      </c>
      <c r="AI19" s="236">
        <v>1</v>
      </c>
      <c r="AJ19" s="236">
        <v>1</v>
      </c>
      <c r="AK19" s="236">
        <v>1</v>
      </c>
      <c r="AL19" s="236">
        <v>1</v>
      </c>
      <c r="AM19" s="236">
        <v>1</v>
      </c>
      <c r="AN19" s="236">
        <v>1</v>
      </c>
      <c r="AO19" s="236">
        <v>1</v>
      </c>
      <c r="AP19" s="236">
        <v>1</v>
      </c>
      <c r="AQ19" s="236">
        <v>1</v>
      </c>
      <c r="AR19" s="236">
        <v>1</v>
      </c>
      <c r="AS19" s="236">
        <v>1</v>
      </c>
      <c r="AT19" s="236">
        <v>1</v>
      </c>
      <c r="AU19" s="236">
        <v>1</v>
      </c>
      <c r="AV19" s="236">
        <v>1</v>
      </c>
      <c r="AW19" s="229"/>
      <c r="AX19" s="229"/>
      <c r="AY19" s="229"/>
      <c r="AZ19" s="229"/>
      <c r="BA19" s="229"/>
      <c r="BB19" s="229"/>
      <c r="BC19" s="229"/>
      <c r="BD19" s="229"/>
      <c r="BE19" s="229"/>
      <c r="BF19" s="229"/>
      <c r="BG19" s="229"/>
    </row>
    <row r="20" spans="1:67" ht="25.35" customHeight="1">
      <c r="A20" s="385" t="s">
        <v>487</v>
      </c>
      <c r="B20" s="383" t="s">
        <v>440</v>
      </c>
      <c r="C20" s="383" t="s">
        <v>441</v>
      </c>
      <c r="D20" s="383" t="s">
        <v>442</v>
      </c>
      <c r="E20" s="383" t="s">
        <v>443</v>
      </c>
      <c r="F20" s="383" t="s">
        <v>118</v>
      </c>
      <c r="G20" s="383" t="s">
        <v>119</v>
      </c>
      <c r="H20" s="383" t="s">
        <v>120</v>
      </c>
      <c r="I20" s="383" t="s">
        <v>121</v>
      </c>
      <c r="J20" s="383" t="s">
        <v>122</v>
      </c>
      <c r="K20" s="383" t="s">
        <v>123</v>
      </c>
      <c r="L20" s="383" t="s">
        <v>124</v>
      </c>
      <c r="M20" s="383" t="s">
        <v>125</v>
      </c>
      <c r="N20" s="383" t="s">
        <v>126</v>
      </c>
      <c r="O20" s="383" t="s">
        <v>127</v>
      </c>
      <c r="P20" s="383" t="s">
        <v>128</v>
      </c>
      <c r="Q20" s="383" t="s">
        <v>129</v>
      </c>
      <c r="R20" s="383" t="s">
        <v>130</v>
      </c>
      <c r="S20" s="383" t="s">
        <v>131</v>
      </c>
      <c r="T20" s="383" t="s">
        <v>132</v>
      </c>
      <c r="U20" s="383" t="s">
        <v>133</v>
      </c>
      <c r="V20" s="383" t="s">
        <v>134</v>
      </c>
      <c r="W20" s="383" t="s">
        <v>135</v>
      </c>
      <c r="X20" s="383" t="s">
        <v>136</v>
      </c>
      <c r="Y20" s="383" t="s">
        <v>137</v>
      </c>
      <c r="Z20" s="383" t="s">
        <v>55</v>
      </c>
      <c r="AA20" s="383" t="s">
        <v>56</v>
      </c>
      <c r="AB20" s="383" t="s">
        <v>8</v>
      </c>
      <c r="AC20" s="383" t="s">
        <v>9</v>
      </c>
      <c r="AD20" s="383" t="s">
        <v>10</v>
      </c>
      <c r="AE20" s="383" t="s">
        <v>11</v>
      </c>
      <c r="AF20" s="383" t="s">
        <v>12</v>
      </c>
      <c r="AG20" s="383" t="s">
        <v>13</v>
      </c>
      <c r="AH20" s="383" t="s">
        <v>14</v>
      </c>
      <c r="AI20" s="383" t="s">
        <v>15</v>
      </c>
      <c r="AJ20" s="383" t="s">
        <v>16</v>
      </c>
      <c r="AK20" s="383" t="s">
        <v>17</v>
      </c>
      <c r="AL20" s="383" t="s">
        <v>18</v>
      </c>
      <c r="AM20" s="383" t="s">
        <v>19</v>
      </c>
      <c r="AN20" s="383" t="s">
        <v>20</v>
      </c>
      <c r="AO20" s="383" t="s">
        <v>21</v>
      </c>
      <c r="AP20" s="383" t="s">
        <v>22</v>
      </c>
      <c r="AQ20" s="383" t="s">
        <v>23</v>
      </c>
      <c r="AR20" s="383" t="s">
        <v>24</v>
      </c>
      <c r="AS20" s="384" t="s">
        <v>482</v>
      </c>
      <c r="AT20" s="384" t="s">
        <v>444</v>
      </c>
      <c r="AU20" s="384" t="s">
        <v>27</v>
      </c>
      <c r="AV20" s="384" t="s">
        <v>28</v>
      </c>
      <c r="AW20" s="229"/>
      <c r="AX20" s="229"/>
      <c r="AY20" s="229"/>
      <c r="AZ20" s="229"/>
      <c r="BA20" s="229"/>
      <c r="BB20" s="229"/>
      <c r="BC20" s="229"/>
      <c r="BD20" s="229"/>
      <c r="BE20" s="229"/>
      <c r="BF20" s="229"/>
      <c r="BG20" s="229"/>
      <c r="BH20" s="229"/>
      <c r="BI20" s="229"/>
      <c r="BJ20" s="229"/>
      <c r="BK20" s="229"/>
      <c r="BL20" s="229"/>
      <c r="BM20" s="229"/>
      <c r="BN20" s="229"/>
      <c r="BO20" s="229"/>
    </row>
    <row r="21" spans="1:67" s="391" customFormat="1" ht="15">
      <c r="A21" s="233" t="s">
        <v>151</v>
      </c>
      <c r="B21" s="437" t="s">
        <v>154</v>
      </c>
      <c r="C21" s="437" t="s">
        <v>154</v>
      </c>
      <c r="D21" s="437" t="s">
        <v>154</v>
      </c>
      <c r="E21" s="437" t="s">
        <v>154</v>
      </c>
      <c r="F21" s="437" t="s">
        <v>154</v>
      </c>
      <c r="G21" s="437" t="s">
        <v>154</v>
      </c>
      <c r="H21" s="437" t="s">
        <v>154</v>
      </c>
      <c r="I21" s="437" t="s">
        <v>154</v>
      </c>
      <c r="J21" s="437" t="s">
        <v>154</v>
      </c>
      <c r="K21" s="437" t="s">
        <v>154</v>
      </c>
      <c r="L21" s="437" t="s">
        <v>154</v>
      </c>
      <c r="M21" s="437" t="s">
        <v>154</v>
      </c>
      <c r="N21" s="437" t="s">
        <v>154</v>
      </c>
      <c r="O21" s="437" t="s">
        <v>154</v>
      </c>
      <c r="P21" s="437" t="s">
        <v>154</v>
      </c>
      <c r="Q21" s="437" t="s">
        <v>154</v>
      </c>
      <c r="R21" s="437" t="s">
        <v>154</v>
      </c>
      <c r="S21" s="437" t="s">
        <v>154</v>
      </c>
      <c r="T21" s="437" t="s">
        <v>154</v>
      </c>
      <c r="U21" s="231">
        <v>14362.40571489903</v>
      </c>
      <c r="V21" s="231">
        <v>16583.367296915359</v>
      </c>
      <c r="W21" s="231">
        <v>18288.618053871585</v>
      </c>
      <c r="X21" s="231">
        <v>18722.717298558171</v>
      </c>
      <c r="Y21" s="231">
        <v>19409.179243007449</v>
      </c>
      <c r="Z21" s="231">
        <v>19853.889619413923</v>
      </c>
      <c r="AA21" s="231">
        <v>21244.390657753996</v>
      </c>
      <c r="AB21" s="231">
        <v>23185.563020847185</v>
      </c>
      <c r="AC21" s="231">
        <v>25914.11276276932</v>
      </c>
      <c r="AD21" s="231">
        <v>27915.281847279541</v>
      </c>
      <c r="AE21" s="231">
        <v>30467.107036232039</v>
      </c>
      <c r="AF21" s="231">
        <v>34358.003009207197</v>
      </c>
      <c r="AG21" s="231">
        <v>38353.412495580662</v>
      </c>
      <c r="AH21" s="231">
        <v>42547.474753698021</v>
      </c>
      <c r="AI21" s="231">
        <v>45402.407156370653</v>
      </c>
      <c r="AJ21" s="231">
        <v>47516.765560942054</v>
      </c>
      <c r="AK21" s="231">
        <v>50986.573227994435</v>
      </c>
      <c r="AL21" s="231">
        <v>55686.02285292132</v>
      </c>
      <c r="AM21" s="231">
        <v>63677.975880125581</v>
      </c>
      <c r="AN21" s="231">
        <v>82728.601878060566</v>
      </c>
      <c r="AO21" s="231">
        <v>94205.240650395659</v>
      </c>
      <c r="AP21" s="231">
        <v>94802.120620808753</v>
      </c>
      <c r="AQ21" s="231">
        <v>98344.921493867776</v>
      </c>
      <c r="AR21" s="231">
        <v>101457.54204609858</v>
      </c>
      <c r="AS21" s="262">
        <v>104917.8785558723</v>
      </c>
      <c r="AT21" s="262">
        <v>106340.32921926121</v>
      </c>
      <c r="AU21" s="262">
        <v>106841.02965567799</v>
      </c>
      <c r="AV21" s="262">
        <v>111677.28909744142</v>
      </c>
      <c r="AW21" s="228"/>
      <c r="AX21" s="228"/>
      <c r="AY21" s="228"/>
      <c r="AZ21" s="228"/>
      <c r="BA21" s="228"/>
      <c r="BB21" s="228"/>
      <c r="BC21" s="228"/>
      <c r="BD21" s="228"/>
      <c r="BE21" s="228"/>
      <c r="BF21" s="238"/>
      <c r="BG21" s="238"/>
      <c r="BH21" s="238"/>
      <c r="BI21" s="238"/>
      <c r="BJ21" s="238"/>
      <c r="BK21" s="238"/>
      <c r="BL21" s="228"/>
      <c r="BM21" s="228"/>
      <c r="BN21" s="228"/>
    </row>
    <row r="22" spans="1:67" s="391" customFormat="1" ht="15">
      <c r="A22" s="233" t="s">
        <v>159</v>
      </c>
      <c r="B22" s="437" t="s">
        <v>154</v>
      </c>
      <c r="C22" s="437" t="s">
        <v>154</v>
      </c>
      <c r="D22" s="437" t="s">
        <v>154</v>
      </c>
      <c r="E22" s="437" t="s">
        <v>154</v>
      </c>
      <c r="F22" s="437" t="s">
        <v>154</v>
      </c>
      <c r="G22" s="437" t="s">
        <v>154</v>
      </c>
      <c r="H22" s="437" t="s">
        <v>154</v>
      </c>
      <c r="I22" s="437" t="s">
        <v>154</v>
      </c>
      <c r="J22" s="437" t="s">
        <v>154</v>
      </c>
      <c r="K22" s="437" t="s">
        <v>154</v>
      </c>
      <c r="L22" s="437" t="s">
        <v>154</v>
      </c>
      <c r="M22" s="437" t="s">
        <v>154</v>
      </c>
      <c r="N22" s="437" t="s">
        <v>154</v>
      </c>
      <c r="O22" s="437" t="s">
        <v>154</v>
      </c>
      <c r="P22" s="437" t="s">
        <v>154</v>
      </c>
      <c r="Q22" s="437" t="s">
        <v>154</v>
      </c>
      <c r="R22" s="437" t="s">
        <v>154</v>
      </c>
      <c r="S22" s="437" t="s">
        <v>154</v>
      </c>
      <c r="T22" s="437" t="s">
        <v>154</v>
      </c>
      <c r="U22" s="231">
        <v>7721.4851683475999</v>
      </c>
      <c r="V22" s="231">
        <v>8395.8777711599105</v>
      </c>
      <c r="W22" s="231">
        <v>8734.8511773709688</v>
      </c>
      <c r="X22" s="231">
        <v>11776.43353729859</v>
      </c>
      <c r="Y22" s="231">
        <v>15593.929353736819</v>
      </c>
      <c r="Z22" s="231">
        <v>18585.107673955998</v>
      </c>
      <c r="AA22" s="231">
        <v>20710.613615860238</v>
      </c>
      <c r="AB22" s="231">
        <v>22155.367848687663</v>
      </c>
      <c r="AC22" s="231">
        <v>23246.907538379462</v>
      </c>
      <c r="AD22" s="231">
        <v>25964.003842296665</v>
      </c>
      <c r="AE22" s="231">
        <v>27461.233913525102</v>
      </c>
      <c r="AF22" s="231">
        <v>30447.668651225918</v>
      </c>
      <c r="AG22" s="231">
        <v>35258.017707870153</v>
      </c>
      <c r="AH22" s="231">
        <v>42114.039436206214</v>
      </c>
      <c r="AI22" s="231">
        <v>48122.145852355854</v>
      </c>
      <c r="AJ22" s="231">
        <v>53030.172216478255</v>
      </c>
      <c r="AK22" s="231">
        <v>56711.879850894868</v>
      </c>
      <c r="AL22" s="231">
        <v>63026.335099176576</v>
      </c>
      <c r="AM22" s="231">
        <v>67821.027433485244</v>
      </c>
      <c r="AN22" s="231">
        <v>74570.264701476393</v>
      </c>
      <c r="AO22" s="231">
        <v>77452.491301513859</v>
      </c>
      <c r="AP22" s="231">
        <v>78448.667505559133</v>
      </c>
      <c r="AQ22" s="231">
        <v>75857.303653967858</v>
      </c>
      <c r="AR22" s="231">
        <v>73894.90878282192</v>
      </c>
      <c r="AS22" s="262">
        <v>71264.916847651926</v>
      </c>
      <c r="AT22" s="262">
        <v>68739.646707200009</v>
      </c>
      <c r="AU22" s="262">
        <v>67418.316230199998</v>
      </c>
      <c r="AV22" s="262">
        <v>66482.710050043708</v>
      </c>
      <c r="AW22" s="228"/>
      <c r="AX22" s="228"/>
      <c r="AY22" s="228"/>
      <c r="AZ22" s="228"/>
      <c r="BA22" s="228"/>
      <c r="BB22" s="228"/>
      <c r="BC22" s="228"/>
      <c r="BD22" s="228"/>
      <c r="BE22" s="228"/>
      <c r="BF22" s="239"/>
      <c r="BG22" s="239"/>
      <c r="BH22" s="239"/>
      <c r="BI22" s="239"/>
      <c r="BJ22" s="239"/>
      <c r="BK22" s="239"/>
      <c r="BL22" s="239"/>
      <c r="BM22" s="239"/>
      <c r="BN22" s="239"/>
    </row>
    <row r="23" spans="1:67" s="391" customFormat="1" ht="15">
      <c r="A23" s="233" t="s">
        <v>484</v>
      </c>
      <c r="B23" s="437" t="s">
        <v>154</v>
      </c>
      <c r="C23" s="437" t="s">
        <v>154</v>
      </c>
      <c r="D23" s="437" t="s">
        <v>154</v>
      </c>
      <c r="E23" s="437" t="s">
        <v>154</v>
      </c>
      <c r="F23" s="437" t="s">
        <v>154</v>
      </c>
      <c r="G23" s="437" t="s">
        <v>154</v>
      </c>
      <c r="H23" s="437" t="s">
        <v>154</v>
      </c>
      <c r="I23" s="437" t="s">
        <v>154</v>
      </c>
      <c r="J23" s="437" t="s">
        <v>154</v>
      </c>
      <c r="K23" s="437" t="s">
        <v>154</v>
      </c>
      <c r="L23" s="437" t="s">
        <v>154</v>
      </c>
      <c r="M23" s="437" t="s">
        <v>154</v>
      </c>
      <c r="N23" s="437" t="s">
        <v>154</v>
      </c>
      <c r="O23" s="437" t="s">
        <v>154</v>
      </c>
      <c r="P23" s="437" t="s">
        <v>154</v>
      </c>
      <c r="Q23" s="437" t="s">
        <v>154</v>
      </c>
      <c r="R23" s="437" t="s">
        <v>154</v>
      </c>
      <c r="S23" s="437" t="s">
        <v>154</v>
      </c>
      <c r="T23" s="437" t="s">
        <v>154</v>
      </c>
      <c r="U23" s="231">
        <v>575.63378136886058</v>
      </c>
      <c r="V23" s="231">
        <v>545.4214009507017</v>
      </c>
      <c r="W23" s="231">
        <v>549.44575131354441</v>
      </c>
      <c r="X23" s="231">
        <v>557.10671757116052</v>
      </c>
      <c r="Y23" s="231">
        <v>555.1298394481629</v>
      </c>
      <c r="Z23" s="231">
        <v>555.52309210422948</v>
      </c>
      <c r="AA23" s="231">
        <v>555.97060810462574</v>
      </c>
      <c r="AB23" s="231">
        <v>734.7928706067961</v>
      </c>
      <c r="AC23" s="231">
        <v>735.9919125055294</v>
      </c>
      <c r="AD23" s="231">
        <v>766.96055071841272</v>
      </c>
      <c r="AE23" s="231">
        <v>832.59873907564975</v>
      </c>
      <c r="AF23" s="231">
        <v>896.053757911351</v>
      </c>
      <c r="AG23" s="231">
        <v>892.93610872750321</v>
      </c>
      <c r="AH23" s="231">
        <v>883.29933272456162</v>
      </c>
      <c r="AI23" s="231">
        <v>878.56882903980954</v>
      </c>
      <c r="AJ23" s="231">
        <v>870.46902980644484</v>
      </c>
      <c r="AK23" s="231">
        <v>859.95842350598014</v>
      </c>
      <c r="AL23" s="231">
        <v>861.85607852614703</v>
      </c>
      <c r="AM23" s="231">
        <v>859.4562349619531</v>
      </c>
      <c r="AN23" s="231">
        <v>857.30980881431924</v>
      </c>
      <c r="AO23" s="231">
        <v>864.11903487155803</v>
      </c>
      <c r="AP23" s="231">
        <v>868.5978017920612</v>
      </c>
      <c r="AQ23" s="231">
        <v>862.60929670205167</v>
      </c>
      <c r="AR23" s="231">
        <v>876.88867793385202</v>
      </c>
      <c r="AS23" s="231">
        <v>877.86922779817894</v>
      </c>
      <c r="AT23" s="262">
        <v>878.49377760000004</v>
      </c>
      <c r="AU23" s="262">
        <v>859.03123440000002</v>
      </c>
      <c r="AV23" s="262">
        <v>859.03123440000002</v>
      </c>
      <c r="AW23" s="228"/>
      <c r="AX23" s="228"/>
      <c r="AY23" s="228"/>
      <c r="AZ23" s="228"/>
      <c r="BA23" s="228"/>
      <c r="BB23" s="228"/>
      <c r="BC23" s="228"/>
      <c r="BD23" s="228"/>
      <c r="BE23" s="228"/>
      <c r="BF23" s="228"/>
      <c r="BG23" s="240"/>
      <c r="BH23" s="240"/>
      <c r="BI23" s="240"/>
      <c r="BJ23" s="240"/>
      <c r="BK23" s="240"/>
      <c r="BL23" s="240"/>
      <c r="BM23" s="240"/>
      <c r="BN23" s="240"/>
      <c r="BO23" s="240"/>
    </row>
    <row r="24" spans="1:67" s="391" customFormat="1" ht="15">
      <c r="A24" s="233" t="s">
        <v>166</v>
      </c>
      <c r="B24" s="437" t="s">
        <v>154</v>
      </c>
      <c r="C24" s="437" t="s">
        <v>154</v>
      </c>
      <c r="D24" s="437" t="s">
        <v>154</v>
      </c>
      <c r="E24" s="437" t="s">
        <v>154</v>
      </c>
      <c r="F24" s="437" t="s">
        <v>154</v>
      </c>
      <c r="G24" s="437" t="s">
        <v>154</v>
      </c>
      <c r="H24" s="437" t="s">
        <v>154</v>
      </c>
      <c r="I24" s="437" t="s">
        <v>154</v>
      </c>
      <c r="J24" s="437" t="s">
        <v>154</v>
      </c>
      <c r="K24" s="437" t="s">
        <v>154</v>
      </c>
      <c r="L24" s="437" t="s">
        <v>154</v>
      </c>
      <c r="M24" s="437" t="s">
        <v>154</v>
      </c>
      <c r="N24" s="437" t="s">
        <v>154</v>
      </c>
      <c r="O24" s="437" t="s">
        <v>154</v>
      </c>
      <c r="P24" s="437" t="s">
        <v>154</v>
      </c>
      <c r="Q24" s="437" t="s">
        <v>154</v>
      </c>
      <c r="R24" s="437" t="s">
        <v>154</v>
      </c>
      <c r="S24" s="437" t="s">
        <v>154</v>
      </c>
      <c r="T24" s="437" t="s">
        <v>154</v>
      </c>
      <c r="U24" s="241">
        <v>0</v>
      </c>
      <c r="V24" s="241">
        <v>0</v>
      </c>
      <c r="W24" s="241">
        <v>0</v>
      </c>
      <c r="X24" s="241">
        <v>0</v>
      </c>
      <c r="Y24" s="241">
        <v>0</v>
      </c>
      <c r="Z24" s="241">
        <v>0</v>
      </c>
      <c r="AA24" s="241">
        <v>0</v>
      </c>
      <c r="AB24" s="241">
        <v>1365.6069015635662</v>
      </c>
      <c r="AC24" s="241">
        <v>3272.3033301617534</v>
      </c>
      <c r="AD24" s="241">
        <v>3847.7477478017463</v>
      </c>
      <c r="AE24" s="241">
        <v>3959.4011422692074</v>
      </c>
      <c r="AF24" s="241">
        <v>4380.2485521850231</v>
      </c>
      <c r="AG24" s="241">
        <v>5032.9914736871051</v>
      </c>
      <c r="AH24" s="241">
        <v>5617.0246139784422</v>
      </c>
      <c r="AI24" s="241">
        <v>5906.4471831229957</v>
      </c>
      <c r="AJ24" s="241">
        <v>6106.1712968551928</v>
      </c>
      <c r="AK24" s="241">
        <v>6276.9094113222018</v>
      </c>
      <c r="AL24" s="241">
        <v>6445.56</v>
      </c>
      <c r="AM24" s="241">
        <v>10562.624248</v>
      </c>
      <c r="AN24" s="241">
        <v>16396.676705728001</v>
      </c>
      <c r="AO24" s="241">
        <v>19134.984511367711</v>
      </c>
      <c r="AP24" s="241">
        <v>18354.7</v>
      </c>
      <c r="AQ24" s="241">
        <v>16762.2</v>
      </c>
      <c r="AR24" s="241">
        <v>16807.7</v>
      </c>
      <c r="AS24" s="241">
        <v>16398.2</v>
      </c>
      <c r="AT24" s="262">
        <v>15624.7</v>
      </c>
      <c r="AU24" s="262">
        <v>15206.1</v>
      </c>
      <c r="AV24" s="262">
        <v>15460.9</v>
      </c>
      <c r="AW24" s="228"/>
      <c r="AX24" s="228"/>
      <c r="AY24" s="228"/>
      <c r="AZ24" s="228"/>
      <c r="BA24" s="228"/>
      <c r="BB24" s="228"/>
      <c r="BC24" s="228"/>
      <c r="BD24" s="228"/>
      <c r="BE24" s="228"/>
      <c r="BF24" s="228"/>
      <c r="BG24" s="240"/>
      <c r="BH24" s="240"/>
      <c r="BI24" s="240"/>
      <c r="BJ24" s="240"/>
      <c r="BK24" s="240"/>
      <c r="BL24" s="240"/>
      <c r="BM24" s="240"/>
      <c r="BN24" s="240"/>
      <c r="BO24" s="240"/>
    </row>
    <row r="25" spans="1:67" s="391" customFormat="1" ht="15">
      <c r="A25" s="234" t="s">
        <v>6</v>
      </c>
      <c r="B25" s="437" t="s">
        <v>154</v>
      </c>
      <c r="C25" s="437" t="s">
        <v>154</v>
      </c>
      <c r="D25" s="437" t="s">
        <v>154</v>
      </c>
      <c r="E25" s="437" t="s">
        <v>154</v>
      </c>
      <c r="F25" s="437" t="s">
        <v>154</v>
      </c>
      <c r="G25" s="437" t="s">
        <v>154</v>
      </c>
      <c r="H25" s="437" t="s">
        <v>154</v>
      </c>
      <c r="I25" s="437" t="s">
        <v>154</v>
      </c>
      <c r="J25" s="437" t="s">
        <v>154</v>
      </c>
      <c r="K25" s="437" t="s">
        <v>154</v>
      </c>
      <c r="L25" s="437" t="s">
        <v>154</v>
      </c>
      <c r="M25" s="437" t="s">
        <v>154</v>
      </c>
      <c r="N25" s="437" t="s">
        <v>154</v>
      </c>
      <c r="O25" s="437" t="s">
        <v>154</v>
      </c>
      <c r="P25" s="437" t="s">
        <v>154</v>
      </c>
      <c r="Q25" s="437" t="s">
        <v>154</v>
      </c>
      <c r="R25" s="437" t="s">
        <v>154</v>
      </c>
      <c r="S25" s="437" t="s">
        <v>154</v>
      </c>
      <c r="T25" s="437" t="s">
        <v>154</v>
      </c>
      <c r="U25" s="235">
        <v>22659.524664615492</v>
      </c>
      <c r="V25" s="235">
        <v>25524.666469025971</v>
      </c>
      <c r="W25" s="235">
        <v>27572.9149825561</v>
      </c>
      <c r="X25" s="235">
        <v>31056.25755342792</v>
      </c>
      <c r="Y25" s="235">
        <v>35558.238436192434</v>
      </c>
      <c r="Z25" s="235">
        <v>38994.520385474148</v>
      </c>
      <c r="AA25" s="235">
        <v>42510.974881718859</v>
      </c>
      <c r="AB25" s="235">
        <v>47441.330641705208</v>
      </c>
      <c r="AC25" s="235">
        <v>53169.315543816068</v>
      </c>
      <c r="AD25" s="235">
        <v>58493.993988096365</v>
      </c>
      <c r="AE25" s="235">
        <v>62720.340831101996</v>
      </c>
      <c r="AF25" s="235">
        <v>70081.973970529478</v>
      </c>
      <c r="AG25" s="235">
        <v>79537.357785865417</v>
      </c>
      <c r="AH25" s="235">
        <v>91161.838136607243</v>
      </c>
      <c r="AI25" s="235">
        <v>100309.56902088931</v>
      </c>
      <c r="AJ25" s="235">
        <v>107523.57810408193</v>
      </c>
      <c r="AK25" s="235">
        <v>114835.32091371747</v>
      </c>
      <c r="AL25" s="235">
        <v>126019.77403062404</v>
      </c>
      <c r="AM25" s="235">
        <v>142921.08379657278</v>
      </c>
      <c r="AN25" s="235">
        <v>174552.85309407927</v>
      </c>
      <c r="AO25" s="235">
        <v>191656.83549814878</v>
      </c>
      <c r="AP25" s="235">
        <v>192474.08592815997</v>
      </c>
      <c r="AQ25" s="235">
        <v>191827.03444453768</v>
      </c>
      <c r="AR25" s="235">
        <v>193037.03950685437</v>
      </c>
      <c r="AS25" s="235">
        <v>193458.86463132245</v>
      </c>
      <c r="AT25" s="235">
        <v>191583.16970406123</v>
      </c>
      <c r="AU25" s="235">
        <v>190324.477120278</v>
      </c>
      <c r="AV25" s="235">
        <v>194479.93038188512</v>
      </c>
      <c r="AW25" s="228"/>
      <c r="AX25" s="228"/>
      <c r="AY25" s="228"/>
      <c r="AZ25" s="228"/>
      <c r="BA25" s="228"/>
      <c r="BB25" s="228"/>
      <c r="BC25" s="228"/>
      <c r="BD25" s="228"/>
      <c r="BE25" s="228"/>
      <c r="BF25" s="228"/>
      <c r="BG25" s="240"/>
      <c r="BH25" s="240"/>
      <c r="BI25" s="240"/>
      <c r="BJ25" s="240"/>
      <c r="BK25" s="240"/>
      <c r="BL25" s="240"/>
      <c r="BM25" s="240"/>
      <c r="BN25" s="240"/>
      <c r="BO25" s="240"/>
    </row>
    <row r="26" spans="1:67" ht="25.35" customHeight="1">
      <c r="A26" s="386" t="s">
        <v>488</v>
      </c>
      <c r="B26" s="383" t="s">
        <v>440</v>
      </c>
      <c r="C26" s="383" t="s">
        <v>441</v>
      </c>
      <c r="D26" s="383" t="s">
        <v>442</v>
      </c>
      <c r="E26" s="383" t="s">
        <v>443</v>
      </c>
      <c r="F26" s="383" t="s">
        <v>118</v>
      </c>
      <c r="G26" s="383" t="s">
        <v>119</v>
      </c>
      <c r="H26" s="383" t="s">
        <v>120</v>
      </c>
      <c r="I26" s="383" t="s">
        <v>121</v>
      </c>
      <c r="J26" s="383" t="s">
        <v>122</v>
      </c>
      <c r="K26" s="383" t="s">
        <v>123</v>
      </c>
      <c r="L26" s="383" t="s">
        <v>124</v>
      </c>
      <c r="M26" s="383" t="s">
        <v>125</v>
      </c>
      <c r="N26" s="383" t="s">
        <v>126</v>
      </c>
      <c r="O26" s="383" t="s">
        <v>127</v>
      </c>
      <c r="P26" s="383" t="s">
        <v>128</v>
      </c>
      <c r="Q26" s="383" t="s">
        <v>129</v>
      </c>
      <c r="R26" s="383" t="s">
        <v>130</v>
      </c>
      <c r="S26" s="383" t="s">
        <v>131</v>
      </c>
      <c r="T26" s="383" t="s">
        <v>132</v>
      </c>
      <c r="U26" s="383" t="s">
        <v>133</v>
      </c>
      <c r="V26" s="383" t="s">
        <v>134</v>
      </c>
      <c r="W26" s="383" t="s">
        <v>135</v>
      </c>
      <c r="X26" s="383" t="s">
        <v>136</v>
      </c>
      <c r="Y26" s="383" t="s">
        <v>137</v>
      </c>
      <c r="Z26" s="383" t="s">
        <v>55</v>
      </c>
      <c r="AA26" s="383" t="s">
        <v>56</v>
      </c>
      <c r="AB26" s="383" t="s">
        <v>8</v>
      </c>
      <c r="AC26" s="383" t="s">
        <v>9</v>
      </c>
      <c r="AD26" s="383" t="s">
        <v>10</v>
      </c>
      <c r="AE26" s="383" t="s">
        <v>11</v>
      </c>
      <c r="AF26" s="383" t="s">
        <v>12</v>
      </c>
      <c r="AG26" s="383" t="s">
        <v>13</v>
      </c>
      <c r="AH26" s="383" t="s">
        <v>14</v>
      </c>
      <c r="AI26" s="383" t="s">
        <v>15</v>
      </c>
      <c r="AJ26" s="383" t="s">
        <v>16</v>
      </c>
      <c r="AK26" s="383" t="s">
        <v>17</v>
      </c>
      <c r="AL26" s="383" t="s">
        <v>18</v>
      </c>
      <c r="AM26" s="383" t="s">
        <v>19</v>
      </c>
      <c r="AN26" s="383" t="s">
        <v>20</v>
      </c>
      <c r="AO26" s="383" t="s">
        <v>21</v>
      </c>
      <c r="AP26" s="383" t="s">
        <v>22</v>
      </c>
      <c r="AQ26" s="383" t="s">
        <v>23</v>
      </c>
      <c r="AR26" s="383" t="s">
        <v>24</v>
      </c>
      <c r="AS26" s="384" t="s">
        <v>482</v>
      </c>
      <c r="AT26" s="384" t="s">
        <v>444</v>
      </c>
      <c r="AU26" s="384" t="s">
        <v>27</v>
      </c>
      <c r="AV26" s="384" t="s">
        <v>28</v>
      </c>
      <c r="AW26" s="229"/>
      <c r="AX26" s="229"/>
      <c r="AY26" s="229"/>
      <c r="AZ26" s="229"/>
      <c r="BA26" s="229"/>
      <c r="BB26" s="229"/>
      <c r="BC26" s="229"/>
      <c r="BD26" s="229"/>
      <c r="BE26" s="229"/>
      <c r="BF26" s="229"/>
      <c r="BG26" s="239"/>
      <c r="BH26" s="239"/>
      <c r="BI26" s="239"/>
      <c r="BJ26" s="239"/>
      <c r="BK26" s="239"/>
      <c r="BL26" s="239"/>
      <c r="BM26" s="239"/>
      <c r="BN26" s="239"/>
      <c r="BO26" s="239"/>
    </row>
    <row r="27" spans="1:67" ht="15">
      <c r="A27" s="233" t="s">
        <v>151</v>
      </c>
      <c r="B27" s="437" t="s">
        <v>154</v>
      </c>
      <c r="C27" s="437" t="s">
        <v>154</v>
      </c>
      <c r="D27" s="437" t="s">
        <v>154</v>
      </c>
      <c r="E27" s="437" t="s">
        <v>154</v>
      </c>
      <c r="F27" s="437" t="s">
        <v>154</v>
      </c>
      <c r="G27" s="437" t="s">
        <v>154</v>
      </c>
      <c r="H27" s="437" t="s">
        <v>154</v>
      </c>
      <c r="I27" s="437" t="s">
        <v>154</v>
      </c>
      <c r="J27" s="437" t="s">
        <v>154</v>
      </c>
      <c r="K27" s="437" t="s">
        <v>154</v>
      </c>
      <c r="L27" s="437" t="s">
        <v>154</v>
      </c>
      <c r="M27" s="437" t="s">
        <v>154</v>
      </c>
      <c r="N27" s="437" t="s">
        <v>154</v>
      </c>
      <c r="O27" s="437" t="s">
        <v>154</v>
      </c>
      <c r="P27" s="437" t="s">
        <v>154</v>
      </c>
      <c r="Q27" s="437" t="s">
        <v>154</v>
      </c>
      <c r="R27" s="437" t="s">
        <v>154</v>
      </c>
      <c r="S27" s="437" t="s">
        <v>154</v>
      </c>
      <c r="T27" s="437" t="s">
        <v>154</v>
      </c>
      <c r="U27" s="231">
        <v>26961.011083798116</v>
      </c>
      <c r="V27" s="231">
        <v>29804.523840989161</v>
      </c>
      <c r="W27" s="231">
        <v>31863.328533345273</v>
      </c>
      <c r="X27" s="231">
        <v>31738.636264853605</v>
      </c>
      <c r="Y27" s="231">
        <v>32015.467319264291</v>
      </c>
      <c r="Z27" s="231">
        <v>31868.552291002343</v>
      </c>
      <c r="AA27" s="231">
        <v>33123.117271012547</v>
      </c>
      <c r="AB27" s="231">
        <v>35361.378377701556</v>
      </c>
      <c r="AC27" s="231">
        <v>38868.946119774817</v>
      </c>
      <c r="AD27" s="231">
        <v>40991.42280904721</v>
      </c>
      <c r="AE27" s="231">
        <v>43159.266568119769</v>
      </c>
      <c r="AF27" s="231">
        <v>47382.299293587559</v>
      </c>
      <c r="AG27" s="231">
        <v>52128.697563260452</v>
      </c>
      <c r="AH27" s="231">
        <v>56634.18246361459</v>
      </c>
      <c r="AI27" s="231">
        <v>58679.375069584727</v>
      </c>
      <c r="AJ27" s="231">
        <v>59526.299767659977</v>
      </c>
      <c r="AK27" s="231">
        <v>61330.709160628227</v>
      </c>
      <c r="AL27" s="231">
        <v>65440.346761507251</v>
      </c>
      <c r="AM27" s="231">
        <v>70863.764087725343</v>
      </c>
      <c r="AN27" s="231">
        <v>94036.264235238908</v>
      </c>
      <c r="AO27" s="231">
        <v>105775.04822163907</v>
      </c>
      <c r="AP27" s="231">
        <v>102717.89333613058</v>
      </c>
      <c r="AQ27" s="231">
        <v>105076.55891122774</v>
      </c>
      <c r="AR27" s="231">
        <v>106317.6847518634</v>
      </c>
      <c r="AS27" s="231">
        <v>107796.12936066213</v>
      </c>
      <c r="AT27" s="232">
        <v>109072.64838748178</v>
      </c>
      <c r="AU27" s="232">
        <v>108678.63835948419</v>
      </c>
      <c r="AV27" s="232">
        <v>111677.28909744142</v>
      </c>
      <c r="AW27" s="229"/>
      <c r="AX27" s="229"/>
      <c r="AY27" s="229"/>
      <c r="AZ27" s="229"/>
      <c r="BA27" s="229"/>
      <c r="BB27" s="229"/>
      <c r="BC27" s="229"/>
      <c r="BD27" s="229"/>
      <c r="BE27" s="229"/>
      <c r="BF27" s="229"/>
      <c r="BG27" s="240"/>
      <c r="BH27" s="240"/>
      <c r="BI27" s="240"/>
      <c r="BJ27" s="240"/>
      <c r="BK27" s="240"/>
      <c r="BL27" s="240"/>
      <c r="BM27" s="240"/>
      <c r="BN27" s="240"/>
      <c r="BO27" s="240"/>
    </row>
    <row r="28" spans="1:67" ht="15">
      <c r="A28" s="233" t="s">
        <v>159</v>
      </c>
      <c r="B28" s="437" t="s">
        <v>154</v>
      </c>
      <c r="C28" s="437" t="s">
        <v>154</v>
      </c>
      <c r="D28" s="437" t="s">
        <v>154</v>
      </c>
      <c r="E28" s="437" t="s">
        <v>154</v>
      </c>
      <c r="F28" s="437" t="s">
        <v>154</v>
      </c>
      <c r="G28" s="437" t="s">
        <v>154</v>
      </c>
      <c r="H28" s="437" t="s">
        <v>154</v>
      </c>
      <c r="I28" s="437" t="s">
        <v>154</v>
      </c>
      <c r="J28" s="437" t="s">
        <v>154</v>
      </c>
      <c r="K28" s="437" t="s">
        <v>154</v>
      </c>
      <c r="L28" s="437" t="s">
        <v>154</v>
      </c>
      <c r="M28" s="437" t="s">
        <v>154</v>
      </c>
      <c r="N28" s="437" t="s">
        <v>154</v>
      </c>
      <c r="O28" s="437" t="s">
        <v>154</v>
      </c>
      <c r="P28" s="437" t="s">
        <v>154</v>
      </c>
      <c r="Q28" s="437" t="s">
        <v>154</v>
      </c>
      <c r="R28" s="437" t="s">
        <v>154</v>
      </c>
      <c r="S28" s="437" t="s">
        <v>154</v>
      </c>
      <c r="T28" s="437" t="s">
        <v>154</v>
      </c>
      <c r="U28" s="231">
        <v>14494.719849839998</v>
      </c>
      <c r="V28" s="231">
        <v>15089.525228275696</v>
      </c>
      <c r="W28" s="231">
        <v>15218.286692554662</v>
      </c>
      <c r="X28" s="231">
        <v>19963.33836468956</v>
      </c>
      <c r="Y28" s="231">
        <v>25722.207485066177</v>
      </c>
      <c r="Z28" s="231">
        <v>29831.961751324547</v>
      </c>
      <c r="AA28" s="231">
        <v>32290.880666063462</v>
      </c>
      <c r="AB28" s="231">
        <v>33790.179901612828</v>
      </c>
      <c r="AC28" s="231">
        <v>34868.367087559767</v>
      </c>
      <c r="AD28" s="231">
        <v>38126.12264271405</v>
      </c>
      <c r="AE28" s="231">
        <v>38901.189842338863</v>
      </c>
      <c r="AF28" s="231">
        <v>41989.650808219645</v>
      </c>
      <c r="AG28" s="231">
        <v>47921.538715373143</v>
      </c>
      <c r="AH28" s="231">
        <v>56057.244466727425</v>
      </c>
      <c r="AI28" s="231">
        <v>62194.443477374763</v>
      </c>
      <c r="AJ28" s="231">
        <v>66433.181863781181</v>
      </c>
      <c r="AK28" s="231">
        <v>68217.563740447906</v>
      </c>
      <c r="AL28" s="231">
        <v>74066.435573800336</v>
      </c>
      <c r="AM28" s="231">
        <v>75474.34135282645</v>
      </c>
      <c r="AN28" s="231">
        <v>84762.814267013397</v>
      </c>
      <c r="AO28" s="231">
        <v>86964.81157250033</v>
      </c>
      <c r="AP28" s="231">
        <v>84998.962137444774</v>
      </c>
      <c r="AQ28" s="231">
        <v>81049.680198687813</v>
      </c>
      <c r="AR28" s="231">
        <v>77434.712671928661</v>
      </c>
      <c r="AS28" s="231">
        <v>73219.953559157701</v>
      </c>
      <c r="AT28" s="232">
        <v>70505.850138144175</v>
      </c>
      <c r="AU28" s="232">
        <v>68577.875297534309</v>
      </c>
      <c r="AV28" s="232">
        <v>66482.710050043708</v>
      </c>
      <c r="AW28" s="229"/>
      <c r="AX28" s="229"/>
      <c r="AY28" s="229"/>
      <c r="AZ28" s="229"/>
      <c r="BA28" s="229"/>
      <c r="BB28" s="229"/>
      <c r="BC28" s="229"/>
      <c r="BD28" s="229"/>
      <c r="BE28" s="229"/>
      <c r="BF28" s="229"/>
      <c r="BG28" s="240"/>
      <c r="BH28" s="240"/>
      <c r="BI28" s="240"/>
      <c r="BJ28" s="240"/>
      <c r="BK28" s="240"/>
      <c r="BL28" s="240"/>
      <c r="BM28" s="240"/>
      <c r="BN28" s="240"/>
      <c r="BO28" s="240"/>
    </row>
    <row r="29" spans="1:67" ht="15">
      <c r="A29" s="233" t="s">
        <v>484</v>
      </c>
      <c r="B29" s="437" t="s">
        <v>154</v>
      </c>
      <c r="C29" s="437" t="s">
        <v>154</v>
      </c>
      <c r="D29" s="437" t="s">
        <v>154</v>
      </c>
      <c r="E29" s="437" t="s">
        <v>154</v>
      </c>
      <c r="F29" s="437" t="s">
        <v>154</v>
      </c>
      <c r="G29" s="437" t="s">
        <v>154</v>
      </c>
      <c r="H29" s="437" t="s">
        <v>154</v>
      </c>
      <c r="I29" s="437" t="s">
        <v>154</v>
      </c>
      <c r="J29" s="437" t="s">
        <v>154</v>
      </c>
      <c r="K29" s="437" t="s">
        <v>154</v>
      </c>
      <c r="L29" s="437" t="s">
        <v>154</v>
      </c>
      <c r="M29" s="437" t="s">
        <v>154</v>
      </c>
      <c r="N29" s="437" t="s">
        <v>154</v>
      </c>
      <c r="O29" s="437" t="s">
        <v>154</v>
      </c>
      <c r="P29" s="437" t="s">
        <v>154</v>
      </c>
      <c r="Q29" s="437" t="s">
        <v>154</v>
      </c>
      <c r="R29" s="437" t="s">
        <v>154</v>
      </c>
      <c r="S29" s="437" t="s">
        <v>154</v>
      </c>
      <c r="T29" s="437" t="s">
        <v>154</v>
      </c>
      <c r="U29" s="231">
        <v>1080.5758497404747</v>
      </c>
      <c r="V29" s="231">
        <v>980.26081536797699</v>
      </c>
      <c r="W29" s="231">
        <v>957.27137139528315</v>
      </c>
      <c r="X29" s="231">
        <v>944.40391251644121</v>
      </c>
      <c r="Y29" s="231">
        <v>915.68741832316721</v>
      </c>
      <c r="Z29" s="231">
        <v>891.70016802508792</v>
      </c>
      <c r="AA29" s="231">
        <v>866.83962595859168</v>
      </c>
      <c r="AB29" s="231">
        <v>1120.6667141704377</v>
      </c>
      <c r="AC29" s="231">
        <v>1103.9247321971725</v>
      </c>
      <c r="AD29" s="231">
        <v>1126.221987811382</v>
      </c>
      <c r="AE29" s="231">
        <v>1179.44742444081</v>
      </c>
      <c r="AF29" s="231">
        <v>1235.7262827272561</v>
      </c>
      <c r="AG29" s="231">
        <v>1213.6494076122744</v>
      </c>
      <c r="AH29" s="231">
        <v>1175.7439394253101</v>
      </c>
      <c r="AI29" s="231">
        <v>1135.4875891517363</v>
      </c>
      <c r="AJ29" s="231">
        <v>1090.4740631023562</v>
      </c>
      <c r="AK29" s="231">
        <v>1034.4264503996799</v>
      </c>
      <c r="AL29" s="231">
        <v>1012.8243632379484</v>
      </c>
      <c r="AM29" s="231">
        <v>956.44220841317951</v>
      </c>
      <c r="AN29" s="231">
        <v>974.49019907231434</v>
      </c>
      <c r="AO29" s="231">
        <v>970.24573104141177</v>
      </c>
      <c r="AP29" s="231">
        <v>941.12384588252348</v>
      </c>
      <c r="AQ29" s="231">
        <v>921.65426750518725</v>
      </c>
      <c r="AR29" s="231">
        <v>918.89446701448617</v>
      </c>
      <c r="AS29" s="231">
        <v>901.95213765290669</v>
      </c>
      <c r="AT29" s="232">
        <v>901.06588552294807</v>
      </c>
      <c r="AU29" s="232">
        <v>873.80611328559428</v>
      </c>
      <c r="AV29" s="232">
        <v>859.03123440000002</v>
      </c>
      <c r="AW29" s="229"/>
      <c r="AX29" s="229"/>
      <c r="AY29" s="229"/>
      <c r="AZ29" s="229"/>
      <c r="BA29" s="229"/>
      <c r="BB29" s="229"/>
      <c r="BC29" s="229"/>
      <c r="BD29" s="229"/>
      <c r="BE29" s="229"/>
      <c r="BF29" s="229"/>
      <c r="BG29" s="240"/>
      <c r="BH29" s="240"/>
      <c r="BI29" s="240"/>
      <c r="BJ29" s="240"/>
      <c r="BK29" s="240"/>
      <c r="BL29" s="240"/>
      <c r="BM29" s="240"/>
      <c r="BN29" s="240"/>
      <c r="BO29" s="240"/>
    </row>
    <row r="30" spans="1:67" ht="15">
      <c r="A30" s="233" t="s">
        <v>166</v>
      </c>
      <c r="B30" s="437" t="s">
        <v>154</v>
      </c>
      <c r="C30" s="437" t="s">
        <v>154</v>
      </c>
      <c r="D30" s="437" t="s">
        <v>154</v>
      </c>
      <c r="E30" s="437" t="s">
        <v>154</v>
      </c>
      <c r="F30" s="437" t="s">
        <v>154</v>
      </c>
      <c r="G30" s="437" t="s">
        <v>154</v>
      </c>
      <c r="H30" s="437" t="s">
        <v>154</v>
      </c>
      <c r="I30" s="437" t="s">
        <v>154</v>
      </c>
      <c r="J30" s="437" t="s">
        <v>154</v>
      </c>
      <c r="K30" s="437" t="s">
        <v>154</v>
      </c>
      <c r="L30" s="437" t="s">
        <v>154</v>
      </c>
      <c r="M30" s="437" t="s">
        <v>154</v>
      </c>
      <c r="N30" s="437" t="s">
        <v>154</v>
      </c>
      <c r="O30" s="437" t="s">
        <v>154</v>
      </c>
      <c r="P30" s="437" t="s">
        <v>154</v>
      </c>
      <c r="Q30" s="437" t="s">
        <v>154</v>
      </c>
      <c r="R30" s="437" t="s">
        <v>154</v>
      </c>
      <c r="S30" s="437" t="s">
        <v>154</v>
      </c>
      <c r="T30" s="437" t="s">
        <v>154</v>
      </c>
      <c r="U30" s="231">
        <v>0</v>
      </c>
      <c r="V30" s="231">
        <v>0</v>
      </c>
      <c r="W30" s="231">
        <v>0</v>
      </c>
      <c r="X30" s="231">
        <v>0</v>
      </c>
      <c r="Y30" s="231">
        <v>0</v>
      </c>
      <c r="Z30" s="231">
        <v>0</v>
      </c>
      <c r="AA30" s="231">
        <v>0</v>
      </c>
      <c r="AB30" s="231">
        <v>2082.7504735584994</v>
      </c>
      <c r="AC30" s="231">
        <v>4908.1742829471505</v>
      </c>
      <c r="AD30" s="231">
        <v>5650.118657428905</v>
      </c>
      <c r="AE30" s="231">
        <v>5608.830833399943</v>
      </c>
      <c r="AF30" s="231">
        <v>6040.6958991276797</v>
      </c>
      <c r="AG30" s="231">
        <v>6840.6765734479277</v>
      </c>
      <c r="AH30" s="231">
        <v>7476.720974210587</v>
      </c>
      <c r="AI30" s="231">
        <v>7633.6619861031968</v>
      </c>
      <c r="AJ30" s="231">
        <v>7649.4639051790955</v>
      </c>
      <c r="AK30" s="231">
        <v>7550.3663251101543</v>
      </c>
      <c r="AL30" s="231">
        <v>7574.6059758328174</v>
      </c>
      <c r="AM30" s="231">
        <v>11754.57138063923</v>
      </c>
      <c r="AN30" s="231">
        <v>18637.837317162841</v>
      </c>
      <c r="AO30" s="231">
        <v>21485.045794017991</v>
      </c>
      <c r="AP30" s="231">
        <v>19887.277884402582</v>
      </c>
      <c r="AQ30" s="231">
        <v>17909.560239891052</v>
      </c>
      <c r="AR30" s="231">
        <v>17612.842909125156</v>
      </c>
      <c r="AS30" s="231">
        <v>16848.057860230849</v>
      </c>
      <c r="AT30" s="232">
        <v>16026.162621200569</v>
      </c>
      <c r="AU30" s="232">
        <v>15467.636806608851</v>
      </c>
      <c r="AV30" s="232">
        <v>15460.9</v>
      </c>
      <c r="AW30" s="229"/>
      <c r="AX30" s="229"/>
      <c r="AY30" s="229"/>
      <c r="AZ30" s="229"/>
      <c r="BA30" s="229"/>
      <c r="BB30" s="229"/>
      <c r="BC30" s="229"/>
      <c r="BD30" s="229"/>
      <c r="BE30" s="229"/>
      <c r="BF30" s="229"/>
      <c r="BG30" s="240"/>
      <c r="BH30" s="240"/>
      <c r="BI30" s="240"/>
      <c r="BJ30" s="240"/>
      <c r="BK30" s="240"/>
      <c r="BL30" s="240"/>
      <c r="BM30" s="240"/>
      <c r="BN30" s="240"/>
      <c r="BO30" s="240"/>
    </row>
    <row r="31" spans="1:67" ht="15">
      <c r="A31" s="234" t="s">
        <v>6</v>
      </c>
      <c r="B31" s="437" t="s">
        <v>154</v>
      </c>
      <c r="C31" s="437" t="s">
        <v>154</v>
      </c>
      <c r="D31" s="437" t="s">
        <v>154</v>
      </c>
      <c r="E31" s="437" t="s">
        <v>154</v>
      </c>
      <c r="F31" s="437" t="s">
        <v>154</v>
      </c>
      <c r="G31" s="437" t="s">
        <v>154</v>
      </c>
      <c r="H31" s="437" t="s">
        <v>154</v>
      </c>
      <c r="I31" s="437" t="s">
        <v>154</v>
      </c>
      <c r="J31" s="437" t="s">
        <v>154</v>
      </c>
      <c r="K31" s="437" t="s">
        <v>154</v>
      </c>
      <c r="L31" s="437" t="s">
        <v>154</v>
      </c>
      <c r="M31" s="437" t="s">
        <v>154</v>
      </c>
      <c r="N31" s="437" t="s">
        <v>154</v>
      </c>
      <c r="O31" s="437" t="s">
        <v>154</v>
      </c>
      <c r="P31" s="437" t="s">
        <v>154</v>
      </c>
      <c r="Q31" s="437" t="s">
        <v>154</v>
      </c>
      <c r="R31" s="437" t="s">
        <v>154</v>
      </c>
      <c r="S31" s="437" t="s">
        <v>154</v>
      </c>
      <c r="T31" s="437" t="s">
        <v>154</v>
      </c>
      <c r="U31" s="235">
        <v>42536.30678337859</v>
      </c>
      <c r="V31" s="235">
        <v>45874.309884632836</v>
      </c>
      <c r="W31" s="235">
        <v>48038.886597295219</v>
      </c>
      <c r="X31" s="235">
        <v>52646.37854205961</v>
      </c>
      <c r="Y31" s="235">
        <v>58653.362222653639</v>
      </c>
      <c r="Z31" s="235">
        <v>62592.21421035198</v>
      </c>
      <c r="AA31" s="235">
        <v>66280.837563034598</v>
      </c>
      <c r="AB31" s="235">
        <v>72354.975467043318</v>
      </c>
      <c r="AC31" s="235">
        <v>79749.412222478903</v>
      </c>
      <c r="AD31" s="235">
        <v>85893.886097001538</v>
      </c>
      <c r="AE31" s="235">
        <v>88848.734668299381</v>
      </c>
      <c r="AF31" s="235">
        <v>96648.372283662131</v>
      </c>
      <c r="AG31" s="235">
        <v>108104.56225969379</v>
      </c>
      <c r="AH31" s="235">
        <v>121343.89184397792</v>
      </c>
      <c r="AI31" s="235">
        <v>129642.96812221441</v>
      </c>
      <c r="AJ31" s="235">
        <v>134699.41959972261</v>
      </c>
      <c r="AK31" s="235">
        <v>138133.06567658597</v>
      </c>
      <c r="AL31" s="235">
        <v>148094.21267437836</v>
      </c>
      <c r="AM31" s="235">
        <v>159049.11902960419</v>
      </c>
      <c r="AN31" s="235">
        <v>198411.40601848744</v>
      </c>
      <c r="AO31" s="235">
        <v>215195.15131919881</v>
      </c>
      <c r="AP31" s="235">
        <v>208545.25720386044</v>
      </c>
      <c r="AQ31" s="235">
        <v>204957.45361731181</v>
      </c>
      <c r="AR31" s="235">
        <v>202284.13479993169</v>
      </c>
      <c r="AS31" s="235">
        <v>198766.09291770359</v>
      </c>
      <c r="AT31" s="235">
        <v>196505.7270323495</v>
      </c>
      <c r="AU31" s="235">
        <v>193597.95657691293</v>
      </c>
      <c r="AV31" s="235">
        <v>194479.93038188512</v>
      </c>
      <c r="AW31" s="229"/>
      <c r="AX31" s="229"/>
      <c r="AY31" s="229"/>
      <c r="AZ31" s="229"/>
      <c r="BA31" s="229"/>
      <c r="BB31" s="229"/>
      <c r="BC31" s="229"/>
      <c r="BD31" s="229"/>
      <c r="BE31" s="229"/>
      <c r="BF31" s="229"/>
      <c r="BG31" s="229"/>
      <c r="BH31" s="229"/>
      <c r="BI31" s="229"/>
      <c r="BJ31" s="229"/>
      <c r="BK31" s="229"/>
      <c r="BL31" s="229"/>
      <c r="BM31" s="229"/>
      <c r="BN31" s="229"/>
      <c r="BO31" s="229"/>
    </row>
    <row r="32" spans="1:67" ht="25.35" customHeight="1">
      <c r="A32" s="387" t="s">
        <v>489</v>
      </c>
      <c r="B32" s="383" t="s">
        <v>440</v>
      </c>
      <c r="C32" s="383" t="s">
        <v>441</v>
      </c>
      <c r="D32" s="383" t="s">
        <v>442</v>
      </c>
      <c r="E32" s="383" t="s">
        <v>443</v>
      </c>
      <c r="F32" s="383" t="s">
        <v>118</v>
      </c>
      <c r="G32" s="383" t="s">
        <v>119</v>
      </c>
      <c r="H32" s="383" t="s">
        <v>120</v>
      </c>
      <c r="I32" s="383" t="s">
        <v>121</v>
      </c>
      <c r="J32" s="383" t="s">
        <v>122</v>
      </c>
      <c r="K32" s="383" t="s">
        <v>123</v>
      </c>
      <c r="L32" s="383" t="s">
        <v>124</v>
      </c>
      <c r="M32" s="383" t="s">
        <v>125</v>
      </c>
      <c r="N32" s="383" t="s">
        <v>126</v>
      </c>
      <c r="O32" s="383" t="s">
        <v>127</v>
      </c>
      <c r="P32" s="383" t="s">
        <v>128</v>
      </c>
      <c r="Q32" s="383" t="s">
        <v>129</v>
      </c>
      <c r="R32" s="383" t="s">
        <v>130</v>
      </c>
      <c r="S32" s="383" t="s">
        <v>131</v>
      </c>
      <c r="T32" s="383" t="s">
        <v>132</v>
      </c>
      <c r="U32" s="383" t="s">
        <v>133</v>
      </c>
      <c r="V32" s="383" t="s">
        <v>134</v>
      </c>
      <c r="W32" s="383" t="s">
        <v>135</v>
      </c>
      <c r="X32" s="383" t="s">
        <v>136</v>
      </c>
      <c r="Y32" s="383" t="s">
        <v>137</v>
      </c>
      <c r="Z32" s="383" t="s">
        <v>55</v>
      </c>
      <c r="AA32" s="383" t="s">
        <v>56</v>
      </c>
      <c r="AB32" s="383" t="s">
        <v>8</v>
      </c>
      <c r="AC32" s="383" t="s">
        <v>9</v>
      </c>
      <c r="AD32" s="383" t="s">
        <v>10</v>
      </c>
      <c r="AE32" s="383" t="s">
        <v>11</v>
      </c>
      <c r="AF32" s="383" t="s">
        <v>12</v>
      </c>
      <c r="AG32" s="383" t="s">
        <v>13</v>
      </c>
      <c r="AH32" s="383" t="s">
        <v>14</v>
      </c>
      <c r="AI32" s="383" t="s">
        <v>15</v>
      </c>
      <c r="AJ32" s="383" t="s">
        <v>16</v>
      </c>
      <c r="AK32" s="383" t="s">
        <v>17</v>
      </c>
      <c r="AL32" s="383" t="s">
        <v>18</v>
      </c>
      <c r="AM32" s="383" t="s">
        <v>19</v>
      </c>
      <c r="AN32" s="383" t="s">
        <v>20</v>
      </c>
      <c r="AO32" s="383" t="s">
        <v>21</v>
      </c>
      <c r="AP32" s="383" t="s">
        <v>22</v>
      </c>
      <c r="AQ32" s="383" t="s">
        <v>23</v>
      </c>
      <c r="AR32" s="383" t="s">
        <v>24</v>
      </c>
      <c r="AS32" s="384" t="s">
        <v>482</v>
      </c>
      <c r="AT32" s="384" t="s">
        <v>444</v>
      </c>
      <c r="AU32" s="384" t="s">
        <v>27</v>
      </c>
      <c r="AV32" s="384" t="s">
        <v>28</v>
      </c>
      <c r="AW32" s="229"/>
      <c r="AX32" s="229"/>
      <c r="AY32" s="229"/>
      <c r="AZ32" s="229"/>
      <c r="BA32" s="229"/>
      <c r="BB32" s="229"/>
      <c r="BC32" s="229"/>
      <c r="BD32" s="229"/>
      <c r="BE32" s="229"/>
      <c r="BF32" s="229"/>
      <c r="BG32" s="240"/>
      <c r="BH32" s="240"/>
      <c r="BI32" s="240"/>
      <c r="BJ32" s="240"/>
      <c r="BK32" s="240"/>
      <c r="BL32" s="240"/>
      <c r="BM32" s="240"/>
      <c r="BN32" s="240"/>
      <c r="BO32" s="240"/>
    </row>
    <row r="33" spans="1:67" ht="15">
      <c r="A33" s="230" t="s">
        <v>151</v>
      </c>
      <c r="B33" s="437" t="s">
        <v>154</v>
      </c>
      <c r="C33" s="437" t="s">
        <v>154</v>
      </c>
      <c r="D33" s="437" t="s">
        <v>154</v>
      </c>
      <c r="E33" s="437" t="s">
        <v>154</v>
      </c>
      <c r="F33" s="437" t="s">
        <v>154</v>
      </c>
      <c r="G33" s="437" t="s">
        <v>154</v>
      </c>
      <c r="H33" s="437" t="s">
        <v>154</v>
      </c>
      <c r="I33" s="437" t="s">
        <v>154</v>
      </c>
      <c r="J33" s="437" t="s">
        <v>154</v>
      </c>
      <c r="K33" s="437" t="s">
        <v>154</v>
      </c>
      <c r="L33" s="437" t="s">
        <v>154</v>
      </c>
      <c r="M33" s="437" t="s">
        <v>154</v>
      </c>
      <c r="N33" s="437" t="s">
        <v>154</v>
      </c>
      <c r="O33" s="437" t="s">
        <v>154</v>
      </c>
      <c r="P33" s="437" t="s">
        <v>154</v>
      </c>
      <c r="Q33" s="437" t="s">
        <v>154</v>
      </c>
      <c r="R33" s="437" t="s">
        <v>154</v>
      </c>
      <c r="S33" s="437" t="s">
        <v>154</v>
      </c>
      <c r="T33" s="437" t="s">
        <v>154</v>
      </c>
      <c r="U33" s="242">
        <v>0.6338352603365498</v>
      </c>
      <c r="V33" s="242">
        <v>0.64969966667494661</v>
      </c>
      <c r="W33" s="242">
        <v>0.66328199486495398</v>
      </c>
      <c r="X33" s="242">
        <v>0.60286456815823253</v>
      </c>
      <c r="Y33" s="242">
        <v>0.54584197914742871</v>
      </c>
      <c r="Z33" s="242">
        <v>0.50914562926153328</v>
      </c>
      <c r="AA33" s="242">
        <v>0.49973896662835171</v>
      </c>
      <c r="AB33" s="242">
        <v>0.48872075692718836</v>
      </c>
      <c r="AC33" s="242">
        <v>0.48738849649877242</v>
      </c>
      <c r="AD33" s="242">
        <v>0.47723330113105894</v>
      </c>
      <c r="AE33" s="242">
        <v>0.48576118421097447</v>
      </c>
      <c r="AF33" s="242">
        <v>0.49025449859125331</v>
      </c>
      <c r="AG33" s="242">
        <v>0.48220626839073155</v>
      </c>
      <c r="AH33" s="242">
        <v>0.46672462538480253</v>
      </c>
      <c r="AI33" s="242">
        <v>0.45262289131075495</v>
      </c>
      <c r="AJ33" s="242">
        <v>0.44191949708878003</v>
      </c>
      <c r="AK33" s="242">
        <v>0.4439973069462107</v>
      </c>
      <c r="AL33" s="242">
        <v>0.44188321460875712</v>
      </c>
      <c r="AM33" s="242">
        <v>0.4455464105685194</v>
      </c>
      <c r="AN33" s="242">
        <v>0.47394585887102109</v>
      </c>
      <c r="AO33" s="242">
        <v>0.49153081550960698</v>
      </c>
      <c r="AP33" s="242">
        <v>0.49254485435609868</v>
      </c>
      <c r="AQ33" s="242">
        <v>0.51267498232790498</v>
      </c>
      <c r="AR33" s="242">
        <v>0.52558587877895846</v>
      </c>
      <c r="AS33" s="242">
        <v>0.54232654965600025</v>
      </c>
      <c r="AT33" s="242">
        <v>0.55506091366754839</v>
      </c>
      <c r="AU33" s="242">
        <v>0.56136252820575694</v>
      </c>
      <c r="AV33" s="242">
        <v>0.57423554645535613</v>
      </c>
      <c r="AW33" s="229"/>
      <c r="AX33" s="229"/>
      <c r="AY33" s="229"/>
      <c r="AZ33" s="229"/>
      <c r="BA33" s="229"/>
      <c r="BB33" s="229"/>
      <c r="BC33" s="229"/>
      <c r="BD33" s="229"/>
      <c r="BE33" s="229"/>
      <c r="BF33" s="229"/>
      <c r="BG33" s="240"/>
      <c r="BH33" s="240"/>
      <c r="BI33" s="240"/>
      <c r="BJ33" s="240"/>
      <c r="BK33" s="240"/>
      <c r="BL33" s="240"/>
      <c r="BM33" s="240"/>
      <c r="BN33" s="240"/>
      <c r="BO33" s="240"/>
    </row>
    <row r="34" spans="1:67" ht="15">
      <c r="A34" s="230" t="s">
        <v>159</v>
      </c>
      <c r="B34" s="437" t="s">
        <v>154</v>
      </c>
      <c r="C34" s="437" t="s">
        <v>154</v>
      </c>
      <c r="D34" s="437" t="s">
        <v>154</v>
      </c>
      <c r="E34" s="437" t="s">
        <v>154</v>
      </c>
      <c r="F34" s="437" t="s">
        <v>154</v>
      </c>
      <c r="G34" s="437" t="s">
        <v>154</v>
      </c>
      <c r="H34" s="437" t="s">
        <v>154</v>
      </c>
      <c r="I34" s="437" t="s">
        <v>154</v>
      </c>
      <c r="J34" s="437" t="s">
        <v>154</v>
      </c>
      <c r="K34" s="437" t="s">
        <v>154</v>
      </c>
      <c r="L34" s="437" t="s">
        <v>154</v>
      </c>
      <c r="M34" s="437" t="s">
        <v>154</v>
      </c>
      <c r="N34" s="437" t="s">
        <v>154</v>
      </c>
      <c r="O34" s="437" t="s">
        <v>154</v>
      </c>
      <c r="P34" s="437" t="s">
        <v>154</v>
      </c>
      <c r="Q34" s="437" t="s">
        <v>154</v>
      </c>
      <c r="R34" s="437" t="s">
        <v>154</v>
      </c>
      <c r="S34" s="437" t="s">
        <v>154</v>
      </c>
      <c r="T34" s="437" t="s">
        <v>154</v>
      </c>
      <c r="U34" s="242">
        <v>0.34076112728018804</v>
      </c>
      <c r="V34" s="242">
        <v>0.32893192870309418</v>
      </c>
      <c r="W34" s="242">
        <v>0.31679099518121456</v>
      </c>
      <c r="X34" s="242">
        <v>0.37919680170860548</v>
      </c>
      <c r="Y34" s="242">
        <v>0.43854617212602881</v>
      </c>
      <c r="Z34" s="242">
        <v>0.47660818725902665</v>
      </c>
      <c r="AA34" s="242">
        <v>0.48718274924263127</v>
      </c>
      <c r="AB34" s="242">
        <v>0.46700561617913594</v>
      </c>
      <c r="AC34" s="242">
        <v>0.43722412637082042</v>
      </c>
      <c r="AD34" s="242">
        <v>0.44387469673519631</v>
      </c>
      <c r="AE34" s="242">
        <v>0.43783617164126637</v>
      </c>
      <c r="AF34" s="242">
        <v>0.43445792014976087</v>
      </c>
      <c r="AG34" s="242">
        <v>0.44328877258902172</v>
      </c>
      <c r="AH34" s="242">
        <v>0.46197005563992422</v>
      </c>
      <c r="AI34" s="242">
        <v>0.47973634342237576</v>
      </c>
      <c r="AJ34" s="242">
        <v>0.4931957543781279</v>
      </c>
      <c r="AK34" s="242">
        <v>0.49385397628231326</v>
      </c>
      <c r="AL34" s="242">
        <v>0.50013051986476786</v>
      </c>
      <c r="AM34" s="242">
        <v>0.47453479662957598</v>
      </c>
      <c r="AN34" s="242">
        <v>0.42720736659219793</v>
      </c>
      <c r="AO34" s="242">
        <v>0.40412068320027106</v>
      </c>
      <c r="AP34" s="242">
        <v>0.40758041336972362</v>
      </c>
      <c r="AQ34" s="242">
        <v>0.39544636590782622</v>
      </c>
      <c r="AR34" s="242">
        <v>0.38280170982521766</v>
      </c>
      <c r="AS34" s="242">
        <v>0.36837245469967272</v>
      </c>
      <c r="AT34" s="242">
        <v>0.35879794041085245</v>
      </c>
      <c r="AU34" s="242">
        <v>0.35422830132140148</v>
      </c>
      <c r="AV34" s="242">
        <v>0.34184869317618932</v>
      </c>
      <c r="AW34" s="229"/>
      <c r="AX34" s="229"/>
      <c r="AY34" s="229"/>
      <c r="AZ34" s="229"/>
      <c r="BA34" s="229"/>
      <c r="BB34" s="229"/>
      <c r="BC34" s="229"/>
      <c r="BD34" s="229"/>
      <c r="BE34" s="229"/>
      <c r="BF34" s="229"/>
      <c r="BG34" s="240"/>
      <c r="BH34" s="240"/>
      <c r="BI34" s="240"/>
      <c r="BJ34" s="240"/>
      <c r="BK34" s="240"/>
      <c r="BL34" s="240"/>
      <c r="BM34" s="240"/>
      <c r="BN34" s="240"/>
      <c r="BO34" s="240"/>
    </row>
    <row r="35" spans="1:67" ht="15">
      <c r="A35" s="233" t="s">
        <v>484</v>
      </c>
      <c r="B35" s="437" t="s">
        <v>154</v>
      </c>
      <c r="C35" s="437" t="s">
        <v>154</v>
      </c>
      <c r="D35" s="437" t="s">
        <v>154</v>
      </c>
      <c r="E35" s="437" t="s">
        <v>154</v>
      </c>
      <c r="F35" s="437" t="s">
        <v>154</v>
      </c>
      <c r="G35" s="437" t="s">
        <v>154</v>
      </c>
      <c r="H35" s="437" t="s">
        <v>154</v>
      </c>
      <c r="I35" s="437" t="s">
        <v>154</v>
      </c>
      <c r="J35" s="437" t="s">
        <v>154</v>
      </c>
      <c r="K35" s="437" t="s">
        <v>154</v>
      </c>
      <c r="L35" s="437" t="s">
        <v>154</v>
      </c>
      <c r="M35" s="437" t="s">
        <v>154</v>
      </c>
      <c r="N35" s="437" t="s">
        <v>154</v>
      </c>
      <c r="O35" s="437" t="s">
        <v>154</v>
      </c>
      <c r="P35" s="437" t="s">
        <v>154</v>
      </c>
      <c r="Q35" s="437" t="s">
        <v>154</v>
      </c>
      <c r="R35" s="437" t="s">
        <v>154</v>
      </c>
      <c r="S35" s="437" t="s">
        <v>154</v>
      </c>
      <c r="T35" s="437" t="s">
        <v>154</v>
      </c>
      <c r="U35" s="242">
        <v>2.5403612383262164E-2</v>
      </c>
      <c r="V35" s="242">
        <v>2.1368404621959203E-2</v>
      </c>
      <c r="W35" s="242">
        <v>1.9927009953831471E-2</v>
      </c>
      <c r="X35" s="242">
        <v>1.7938630133161951E-2</v>
      </c>
      <c r="Y35" s="242">
        <v>1.5611848726542431E-2</v>
      </c>
      <c r="Z35" s="242">
        <v>1.424618347944003E-2</v>
      </c>
      <c r="AA35" s="242">
        <v>1.3078284129017037E-2</v>
      </c>
      <c r="AB35" s="242">
        <v>1.5488454068799812E-2</v>
      </c>
      <c r="AC35" s="242">
        <v>1.3842418413285937E-2</v>
      </c>
      <c r="AD35" s="242">
        <v>1.3111782910130749E-2</v>
      </c>
      <c r="AE35" s="242">
        <v>1.327478020755234E-2</v>
      </c>
      <c r="AF35" s="242">
        <v>1.278579507889083E-2</v>
      </c>
      <c r="AG35" s="242">
        <v>1.1226625243593231E-2</v>
      </c>
      <c r="AH35" s="242">
        <v>9.6893541286533266E-3</v>
      </c>
      <c r="AI35" s="242">
        <v>8.7585744572070603E-3</v>
      </c>
      <c r="AJ35" s="242">
        <v>8.0956107037643242E-3</v>
      </c>
      <c r="AK35" s="242">
        <v>7.4886229834470307E-3</v>
      </c>
      <c r="AL35" s="242">
        <v>6.8390543083874083E-3</v>
      </c>
      <c r="AM35" s="242">
        <v>6.0135020819269969E-3</v>
      </c>
      <c r="AN35" s="242">
        <v>4.9114625949554227E-3</v>
      </c>
      <c r="AO35" s="242">
        <v>4.5086784023411711E-3</v>
      </c>
      <c r="AP35" s="242">
        <v>4.5128038800831671E-3</v>
      </c>
      <c r="AQ35" s="242">
        <v>4.4968077580923816E-3</v>
      </c>
      <c r="AR35" s="242">
        <v>4.5425928628723897E-3</v>
      </c>
      <c r="AS35" s="242">
        <v>4.5377565379138771E-3</v>
      </c>
      <c r="AT35" s="242">
        <v>4.5854433818847996E-3</v>
      </c>
      <c r="AU35" s="242">
        <v>4.5135089684608682E-3</v>
      </c>
      <c r="AV35" s="242">
        <v>4.4170688086590075E-3</v>
      </c>
      <c r="AW35" s="229"/>
      <c r="AX35" s="229"/>
      <c r="AY35" s="229"/>
      <c r="AZ35" s="229"/>
      <c r="BA35" s="229"/>
      <c r="BB35" s="229"/>
      <c r="BC35" s="229"/>
      <c r="BD35" s="229"/>
      <c r="BE35" s="229"/>
      <c r="BF35" s="229"/>
      <c r="BG35" s="229"/>
      <c r="BH35" s="229"/>
      <c r="BI35" s="229"/>
      <c r="BJ35" s="229"/>
      <c r="BK35" s="229"/>
      <c r="BL35" s="229"/>
      <c r="BM35" s="229"/>
      <c r="BN35" s="229"/>
      <c r="BO35" s="229"/>
    </row>
    <row r="36" spans="1:67" ht="15">
      <c r="A36" s="233" t="s">
        <v>166</v>
      </c>
      <c r="B36" s="437" t="s">
        <v>154</v>
      </c>
      <c r="C36" s="437" t="s">
        <v>154</v>
      </c>
      <c r="D36" s="437" t="s">
        <v>154</v>
      </c>
      <c r="E36" s="437" t="s">
        <v>154</v>
      </c>
      <c r="F36" s="437" t="s">
        <v>154</v>
      </c>
      <c r="G36" s="437" t="s">
        <v>154</v>
      </c>
      <c r="H36" s="437" t="s">
        <v>154</v>
      </c>
      <c r="I36" s="437" t="s">
        <v>154</v>
      </c>
      <c r="J36" s="437" t="s">
        <v>154</v>
      </c>
      <c r="K36" s="437" t="s">
        <v>154</v>
      </c>
      <c r="L36" s="437" t="s">
        <v>154</v>
      </c>
      <c r="M36" s="437" t="s">
        <v>154</v>
      </c>
      <c r="N36" s="437" t="s">
        <v>154</v>
      </c>
      <c r="O36" s="437" t="s">
        <v>154</v>
      </c>
      <c r="P36" s="437" t="s">
        <v>154</v>
      </c>
      <c r="Q36" s="437" t="s">
        <v>154</v>
      </c>
      <c r="R36" s="437" t="s">
        <v>154</v>
      </c>
      <c r="S36" s="437" t="s">
        <v>154</v>
      </c>
      <c r="T36" s="437" t="s">
        <v>154</v>
      </c>
      <c r="U36" s="242">
        <v>0</v>
      </c>
      <c r="V36" s="242">
        <v>0</v>
      </c>
      <c r="W36" s="242">
        <v>0</v>
      </c>
      <c r="X36" s="242">
        <v>0</v>
      </c>
      <c r="Y36" s="242">
        <v>0</v>
      </c>
      <c r="Z36" s="242">
        <v>0</v>
      </c>
      <c r="AA36" s="242">
        <v>0</v>
      </c>
      <c r="AB36" s="242">
        <v>2.8785172824875922E-2</v>
      </c>
      <c r="AC36" s="242">
        <v>6.1544958717121269E-2</v>
      </c>
      <c r="AD36" s="242">
        <v>6.5780219223614156E-2</v>
      </c>
      <c r="AE36" s="242">
        <v>6.3127863940206849E-2</v>
      </c>
      <c r="AF36" s="242">
        <v>6.2501786180095095E-2</v>
      </c>
      <c r="AG36" s="242">
        <v>6.3278333776653539E-2</v>
      </c>
      <c r="AH36" s="242">
        <v>6.1615964846619867E-2</v>
      </c>
      <c r="AI36" s="242">
        <v>5.8882190809662303E-2</v>
      </c>
      <c r="AJ36" s="242">
        <v>5.6789137829327728E-2</v>
      </c>
      <c r="AK36" s="242">
        <v>5.4660093788028968E-2</v>
      </c>
      <c r="AL36" s="242">
        <v>5.1147211218087615E-2</v>
      </c>
      <c r="AM36" s="242">
        <v>7.3905290719977673E-2</v>
      </c>
      <c r="AN36" s="242">
        <v>9.3935311941825653E-2</v>
      </c>
      <c r="AO36" s="242">
        <v>9.9839822887780774E-2</v>
      </c>
      <c r="AP36" s="242">
        <v>9.5361928394094603E-2</v>
      </c>
      <c r="AQ36" s="242">
        <v>8.7381844006176282E-2</v>
      </c>
      <c r="AR36" s="242">
        <v>8.7069818532951523E-2</v>
      </c>
      <c r="AS36" s="242">
        <v>8.4763239106413188E-2</v>
      </c>
      <c r="AT36" s="242">
        <v>8.1555702539714184E-2</v>
      </c>
      <c r="AU36" s="242">
        <v>7.9895661504380822E-2</v>
      </c>
      <c r="AV36" s="242">
        <v>7.9498691559795567E-2</v>
      </c>
      <c r="AW36" s="229"/>
      <c r="AX36" s="229"/>
      <c r="AY36" s="229"/>
      <c r="AZ36" s="229"/>
      <c r="BA36" s="229"/>
      <c r="BB36" s="229"/>
      <c r="BC36" s="229"/>
      <c r="BD36" s="229"/>
      <c r="BE36" s="229"/>
      <c r="BF36" s="229"/>
      <c r="BG36" s="229"/>
      <c r="BH36" s="229"/>
      <c r="BI36" s="229"/>
      <c r="BJ36" s="229"/>
      <c r="BK36" s="229"/>
      <c r="BL36" s="229"/>
      <c r="BM36" s="229"/>
      <c r="BN36" s="229"/>
      <c r="BO36" s="229"/>
    </row>
    <row r="37" spans="1:67" ht="15">
      <c r="A37" s="237" t="s">
        <v>6</v>
      </c>
      <c r="B37" s="437" t="s">
        <v>154</v>
      </c>
      <c r="C37" s="437" t="s">
        <v>154</v>
      </c>
      <c r="D37" s="437" t="s">
        <v>154</v>
      </c>
      <c r="E37" s="437" t="s">
        <v>154</v>
      </c>
      <c r="F37" s="437" t="s">
        <v>154</v>
      </c>
      <c r="G37" s="437" t="s">
        <v>154</v>
      </c>
      <c r="H37" s="437" t="s">
        <v>154</v>
      </c>
      <c r="I37" s="437" t="s">
        <v>154</v>
      </c>
      <c r="J37" s="437" t="s">
        <v>154</v>
      </c>
      <c r="K37" s="437" t="s">
        <v>154</v>
      </c>
      <c r="L37" s="437" t="s">
        <v>154</v>
      </c>
      <c r="M37" s="437" t="s">
        <v>154</v>
      </c>
      <c r="N37" s="437" t="s">
        <v>154</v>
      </c>
      <c r="O37" s="437" t="s">
        <v>154</v>
      </c>
      <c r="P37" s="437" t="s">
        <v>154</v>
      </c>
      <c r="Q37" s="437" t="s">
        <v>154</v>
      </c>
      <c r="R37" s="437" t="s">
        <v>154</v>
      </c>
      <c r="S37" s="437" t="s">
        <v>154</v>
      </c>
      <c r="T37" s="437" t="s">
        <v>154</v>
      </c>
      <c r="U37" s="242">
        <v>1</v>
      </c>
      <c r="V37" s="242">
        <v>1</v>
      </c>
      <c r="W37" s="242">
        <v>1</v>
      </c>
      <c r="X37" s="242">
        <v>1</v>
      </c>
      <c r="Y37" s="242">
        <v>1</v>
      </c>
      <c r="Z37" s="242">
        <v>1</v>
      </c>
      <c r="AA37" s="242">
        <v>1</v>
      </c>
      <c r="AB37" s="242">
        <v>1</v>
      </c>
      <c r="AC37" s="242">
        <v>1</v>
      </c>
      <c r="AD37" s="242">
        <v>1</v>
      </c>
      <c r="AE37" s="242">
        <v>1</v>
      </c>
      <c r="AF37" s="242">
        <v>1</v>
      </c>
      <c r="AG37" s="242">
        <v>1</v>
      </c>
      <c r="AH37" s="242">
        <v>1</v>
      </c>
      <c r="AI37" s="242">
        <v>1</v>
      </c>
      <c r="AJ37" s="242">
        <v>1</v>
      </c>
      <c r="AK37" s="242">
        <v>1</v>
      </c>
      <c r="AL37" s="242">
        <v>1</v>
      </c>
      <c r="AM37" s="242">
        <v>1</v>
      </c>
      <c r="AN37" s="242">
        <v>1</v>
      </c>
      <c r="AO37" s="242">
        <v>1</v>
      </c>
      <c r="AP37" s="242">
        <v>1</v>
      </c>
      <c r="AQ37" s="242">
        <v>1</v>
      </c>
      <c r="AR37" s="242">
        <v>1</v>
      </c>
      <c r="AS37" s="242">
        <v>1</v>
      </c>
      <c r="AT37" s="242">
        <v>1</v>
      </c>
      <c r="AU37" s="242">
        <v>1</v>
      </c>
      <c r="AV37" s="242">
        <v>1</v>
      </c>
      <c r="AW37" s="229"/>
      <c r="AX37" s="229"/>
      <c r="AY37" s="229"/>
      <c r="AZ37" s="229"/>
      <c r="BA37" s="229"/>
      <c r="BB37" s="229"/>
      <c r="BC37" s="229"/>
      <c r="BD37" s="229"/>
      <c r="BE37" s="229"/>
      <c r="BF37" s="229"/>
      <c r="BG37" s="229"/>
      <c r="BH37" s="229"/>
      <c r="BI37" s="229"/>
      <c r="BJ37" s="229"/>
      <c r="BK37" s="229"/>
      <c r="BL37" s="229"/>
      <c r="BM37" s="229"/>
      <c r="BN37" s="229"/>
      <c r="BO37" s="229"/>
    </row>
    <row r="38" spans="1:67" ht="25.35" customHeight="1">
      <c r="A38" s="388" t="s">
        <v>490</v>
      </c>
      <c r="B38" s="383" t="s">
        <v>440</v>
      </c>
      <c r="C38" s="383" t="s">
        <v>441</v>
      </c>
      <c r="D38" s="383" t="s">
        <v>442</v>
      </c>
      <c r="E38" s="383" t="s">
        <v>443</v>
      </c>
      <c r="F38" s="383" t="s">
        <v>118</v>
      </c>
      <c r="G38" s="383" t="s">
        <v>119</v>
      </c>
      <c r="H38" s="383" t="s">
        <v>120</v>
      </c>
      <c r="I38" s="383" t="s">
        <v>121</v>
      </c>
      <c r="J38" s="383" t="s">
        <v>122</v>
      </c>
      <c r="K38" s="383" t="s">
        <v>123</v>
      </c>
      <c r="L38" s="383" t="s">
        <v>124</v>
      </c>
      <c r="M38" s="383" t="s">
        <v>125</v>
      </c>
      <c r="N38" s="383" t="s">
        <v>126</v>
      </c>
      <c r="O38" s="383" t="s">
        <v>127</v>
      </c>
      <c r="P38" s="383" t="s">
        <v>128</v>
      </c>
      <c r="Q38" s="383" t="s">
        <v>129</v>
      </c>
      <c r="R38" s="383" t="s">
        <v>130</v>
      </c>
      <c r="S38" s="383" t="s">
        <v>131</v>
      </c>
      <c r="T38" s="383" t="s">
        <v>132</v>
      </c>
      <c r="U38" s="383" t="s">
        <v>133</v>
      </c>
      <c r="V38" s="383" t="s">
        <v>134</v>
      </c>
      <c r="W38" s="383" t="s">
        <v>135</v>
      </c>
      <c r="X38" s="383" t="s">
        <v>136</v>
      </c>
      <c r="Y38" s="383" t="s">
        <v>137</v>
      </c>
      <c r="Z38" s="383" t="s">
        <v>55</v>
      </c>
      <c r="AA38" s="383" t="s">
        <v>56</v>
      </c>
      <c r="AB38" s="383" t="s">
        <v>8</v>
      </c>
      <c r="AC38" s="383" t="s">
        <v>9</v>
      </c>
      <c r="AD38" s="383" t="s">
        <v>10</v>
      </c>
      <c r="AE38" s="383" t="s">
        <v>11</v>
      </c>
      <c r="AF38" s="383" t="s">
        <v>12</v>
      </c>
      <c r="AG38" s="383" t="s">
        <v>13</v>
      </c>
      <c r="AH38" s="383" t="s">
        <v>14</v>
      </c>
      <c r="AI38" s="383" t="s">
        <v>15</v>
      </c>
      <c r="AJ38" s="383" t="s">
        <v>16</v>
      </c>
      <c r="AK38" s="383" t="s">
        <v>17</v>
      </c>
      <c r="AL38" s="383" t="s">
        <v>18</v>
      </c>
      <c r="AM38" s="383" t="s">
        <v>19</v>
      </c>
      <c r="AN38" s="383" t="s">
        <v>20</v>
      </c>
      <c r="AO38" s="383" t="s">
        <v>21</v>
      </c>
      <c r="AP38" s="383" t="s">
        <v>22</v>
      </c>
      <c r="AQ38" s="383" t="s">
        <v>23</v>
      </c>
      <c r="AR38" s="383" t="s">
        <v>24</v>
      </c>
      <c r="AS38" s="384" t="s">
        <v>482</v>
      </c>
      <c r="AT38" s="384" t="s">
        <v>444</v>
      </c>
      <c r="AU38" s="384" t="s">
        <v>27</v>
      </c>
      <c r="AV38" s="384" t="s">
        <v>28</v>
      </c>
    </row>
    <row r="39" spans="1:67" s="391" customFormat="1" ht="15">
      <c r="A39" s="233" t="s">
        <v>151</v>
      </c>
      <c r="B39" s="437" t="s">
        <v>154</v>
      </c>
      <c r="C39" s="437" t="s">
        <v>154</v>
      </c>
      <c r="D39" s="437" t="s">
        <v>154</v>
      </c>
      <c r="E39" s="437" t="s">
        <v>154</v>
      </c>
      <c r="F39" s="437" t="s">
        <v>154</v>
      </c>
      <c r="G39" s="437" t="s">
        <v>154</v>
      </c>
      <c r="H39" s="437" t="s">
        <v>154</v>
      </c>
      <c r="I39" s="437" t="s">
        <v>154</v>
      </c>
      <c r="J39" s="437" t="s">
        <v>154</v>
      </c>
      <c r="K39" s="437" t="s">
        <v>154</v>
      </c>
      <c r="L39" s="437" t="s">
        <v>154</v>
      </c>
      <c r="M39" s="437" t="s">
        <v>154</v>
      </c>
      <c r="N39" s="437" t="s">
        <v>154</v>
      </c>
      <c r="O39" s="437" t="s">
        <v>154</v>
      </c>
      <c r="P39" s="437" t="s">
        <v>154</v>
      </c>
      <c r="Q39" s="437" t="s">
        <v>154</v>
      </c>
      <c r="R39" s="437" t="s">
        <v>154</v>
      </c>
      <c r="S39" s="437" t="s">
        <v>154</v>
      </c>
      <c r="T39" s="437" t="s">
        <v>154</v>
      </c>
      <c r="U39" s="231">
        <v>1849.0523138109693</v>
      </c>
      <c r="V39" s="231">
        <v>2150.6555598846389</v>
      </c>
      <c r="W39" s="231">
        <v>2426.2873561284123</v>
      </c>
      <c r="X39" s="231">
        <v>2800.2742946418275</v>
      </c>
      <c r="Y39" s="231">
        <v>3148.727354992553</v>
      </c>
      <c r="Z39" s="231">
        <v>3479.0268895860745</v>
      </c>
      <c r="AA39" s="231">
        <v>4016.2167682460031</v>
      </c>
      <c r="AB39" s="231">
        <v>4651.6460731528141</v>
      </c>
      <c r="AC39" s="231">
        <v>5219.9323432306783</v>
      </c>
      <c r="AD39" s="231">
        <v>5855.8456597204586</v>
      </c>
      <c r="AE39" s="231">
        <v>6231.3294097679573</v>
      </c>
      <c r="AF39" s="231">
        <v>6454.7062987928057</v>
      </c>
      <c r="AG39" s="231">
        <v>6513.1779194193405</v>
      </c>
      <c r="AH39" s="231">
        <v>6976.1558323019799</v>
      </c>
      <c r="AI39" s="231">
        <v>7867.5004736293486</v>
      </c>
      <c r="AJ39" s="231">
        <v>8913.5807185403901</v>
      </c>
      <c r="AK39" s="231">
        <v>10085.217661005567</v>
      </c>
      <c r="AL39" s="231">
        <v>11287.976264078683</v>
      </c>
      <c r="AM39" s="231">
        <v>12088.103222874415</v>
      </c>
      <c r="AN39" s="231">
        <v>13007.55292893944</v>
      </c>
      <c r="AO39" s="231">
        <v>13963.958296604342</v>
      </c>
      <c r="AP39" s="231">
        <v>14711.591902651235</v>
      </c>
      <c r="AQ39" s="231">
        <v>15391.370317132216</v>
      </c>
      <c r="AR39" s="231">
        <v>15773.571747011432</v>
      </c>
      <c r="AS39" s="231">
        <v>16192.991096127702</v>
      </c>
      <c r="AT39" s="262">
        <v>16447.189101738797</v>
      </c>
      <c r="AU39" s="262">
        <v>16963.115527612008</v>
      </c>
      <c r="AV39" s="262">
        <v>17762.049548262032</v>
      </c>
    </row>
    <row r="40" spans="1:67" s="391" customFormat="1" ht="15">
      <c r="A40" s="233" t="s">
        <v>159</v>
      </c>
      <c r="B40" s="437" t="s">
        <v>154</v>
      </c>
      <c r="C40" s="437" t="s">
        <v>154</v>
      </c>
      <c r="D40" s="437" t="s">
        <v>154</v>
      </c>
      <c r="E40" s="437" t="s">
        <v>154</v>
      </c>
      <c r="F40" s="437" t="s">
        <v>154</v>
      </c>
      <c r="G40" s="437" t="s">
        <v>154</v>
      </c>
      <c r="H40" s="437" t="s">
        <v>154</v>
      </c>
      <c r="I40" s="437" t="s">
        <v>154</v>
      </c>
      <c r="J40" s="437" t="s">
        <v>154</v>
      </c>
      <c r="K40" s="437" t="s">
        <v>154</v>
      </c>
      <c r="L40" s="437" t="s">
        <v>154</v>
      </c>
      <c r="M40" s="437" t="s">
        <v>154</v>
      </c>
      <c r="N40" s="437" t="s">
        <v>154</v>
      </c>
      <c r="O40" s="437" t="s">
        <v>154</v>
      </c>
      <c r="P40" s="437" t="s">
        <v>154</v>
      </c>
      <c r="Q40" s="437" t="s">
        <v>154</v>
      </c>
      <c r="R40" s="437" t="s">
        <v>154</v>
      </c>
      <c r="S40" s="437" t="s">
        <v>154</v>
      </c>
      <c r="T40" s="437" t="s">
        <v>154</v>
      </c>
      <c r="U40" s="231">
        <v>2730.8158746502104</v>
      </c>
      <c r="V40" s="231">
        <v>2937.2284734571099</v>
      </c>
      <c r="W40" s="231">
        <v>3110.0484944237719</v>
      </c>
      <c r="X40" s="231">
        <v>4581.0431714253382</v>
      </c>
      <c r="Y40" s="231">
        <v>6821.0797077793904</v>
      </c>
      <c r="Z40" s="231">
        <v>8622.0031200440026</v>
      </c>
      <c r="AA40" s="231">
        <v>9654.1698551397658</v>
      </c>
      <c r="AB40" s="231">
        <v>10187.184759312335</v>
      </c>
      <c r="AC40" s="231">
        <v>10888.92042062054</v>
      </c>
      <c r="AD40" s="231">
        <v>11337.984744703337</v>
      </c>
      <c r="AE40" s="231">
        <v>11954.873097474898</v>
      </c>
      <c r="AF40" s="231">
        <v>13205.877172774082</v>
      </c>
      <c r="AG40" s="231">
        <v>15852.698461129854</v>
      </c>
      <c r="AH40" s="231">
        <v>18215.567099793785</v>
      </c>
      <c r="AI40" s="231">
        <v>20613.375625644148</v>
      </c>
      <c r="AJ40" s="231">
        <v>21885.520130521756</v>
      </c>
      <c r="AK40" s="231">
        <v>24720.328577105141</v>
      </c>
      <c r="AL40" s="231">
        <v>27968.406986823429</v>
      </c>
      <c r="AM40" s="231">
        <v>30177.636884514766</v>
      </c>
      <c r="AN40" s="231">
        <v>33572.580960523606</v>
      </c>
      <c r="AO40" s="231">
        <v>36347.815721486142</v>
      </c>
      <c r="AP40" s="231">
        <v>36737.703932440869</v>
      </c>
      <c r="AQ40" s="231">
        <v>36022.814267032154</v>
      </c>
      <c r="AR40" s="231">
        <v>37025.673896178072</v>
      </c>
      <c r="AS40" s="231">
        <v>36583.052388348071</v>
      </c>
      <c r="AT40" s="262">
        <v>37088.5697268</v>
      </c>
      <c r="AU40" s="262">
        <v>38253.647811800001</v>
      </c>
      <c r="AV40" s="262">
        <v>39019.835297294856</v>
      </c>
    </row>
    <row r="41" spans="1:67" s="391" customFormat="1" ht="15">
      <c r="A41" s="233" t="s">
        <v>484</v>
      </c>
      <c r="B41" s="437" t="s">
        <v>154</v>
      </c>
      <c r="C41" s="437" t="s">
        <v>154</v>
      </c>
      <c r="D41" s="437" t="s">
        <v>154</v>
      </c>
      <c r="E41" s="437" t="s">
        <v>154</v>
      </c>
      <c r="F41" s="437" t="s">
        <v>154</v>
      </c>
      <c r="G41" s="437" t="s">
        <v>154</v>
      </c>
      <c r="H41" s="437" t="s">
        <v>154</v>
      </c>
      <c r="I41" s="437" t="s">
        <v>154</v>
      </c>
      <c r="J41" s="437" t="s">
        <v>154</v>
      </c>
      <c r="K41" s="437" t="s">
        <v>154</v>
      </c>
      <c r="L41" s="437" t="s">
        <v>154</v>
      </c>
      <c r="M41" s="437" t="s">
        <v>154</v>
      </c>
      <c r="N41" s="437" t="s">
        <v>154</v>
      </c>
      <c r="O41" s="437" t="s">
        <v>154</v>
      </c>
      <c r="P41" s="437" t="s">
        <v>154</v>
      </c>
      <c r="Q41" s="437" t="s">
        <v>154</v>
      </c>
      <c r="R41" s="437" t="s">
        <v>154</v>
      </c>
      <c r="S41" s="437" t="s">
        <v>154</v>
      </c>
      <c r="T41" s="437" t="s">
        <v>154</v>
      </c>
      <c r="U41" s="231">
        <v>25.365218631139424</v>
      </c>
      <c r="V41" s="231">
        <v>49.077599049298236</v>
      </c>
      <c r="W41" s="231">
        <v>65.351248686455605</v>
      </c>
      <c r="X41" s="231">
        <v>59.399282428839456</v>
      </c>
      <c r="Y41" s="231">
        <v>60.657160551837087</v>
      </c>
      <c r="Z41" s="231">
        <v>59.396907895770582</v>
      </c>
      <c r="AA41" s="231">
        <v>58.99239189537434</v>
      </c>
      <c r="AB41" s="231">
        <v>79.845129393203806</v>
      </c>
      <c r="AC41" s="231">
        <v>78.626087494470553</v>
      </c>
      <c r="AD41" s="231">
        <v>83.161449281587238</v>
      </c>
      <c r="AE41" s="231">
        <v>97.753260924350215</v>
      </c>
      <c r="AF41" s="231">
        <v>106.95024208864903</v>
      </c>
      <c r="AG41" s="231">
        <v>112.77989127249676</v>
      </c>
      <c r="AH41" s="231">
        <v>116.96066727543837</v>
      </c>
      <c r="AI41" s="231">
        <v>115.30217096019042</v>
      </c>
      <c r="AJ41" s="231">
        <v>113.48497019355511</v>
      </c>
      <c r="AK41" s="231">
        <v>114.02157649401983</v>
      </c>
      <c r="AL41" s="231">
        <v>112.02792147385303</v>
      </c>
      <c r="AM41" s="231">
        <v>114.50776503804697</v>
      </c>
      <c r="AN41" s="231">
        <v>115.1211911856807</v>
      </c>
      <c r="AO41" s="231">
        <v>110.14096512844189</v>
      </c>
      <c r="AP41" s="231">
        <v>103.83319820793879</v>
      </c>
      <c r="AQ41" s="231">
        <v>102.63470329794833</v>
      </c>
      <c r="AR41" s="231">
        <v>103.84332206614796</v>
      </c>
      <c r="AS41" s="231">
        <v>103.46877220182115</v>
      </c>
      <c r="AT41" s="262">
        <v>102.84422240000001</v>
      </c>
      <c r="AU41" s="262">
        <v>100.56576560000001</v>
      </c>
      <c r="AV41" s="262">
        <v>100.56576560000001</v>
      </c>
    </row>
    <row r="42" spans="1:67" s="391" customFormat="1" ht="15">
      <c r="A42" s="233" t="s">
        <v>166</v>
      </c>
      <c r="B42" s="437" t="s">
        <v>154</v>
      </c>
      <c r="C42" s="437" t="s">
        <v>154</v>
      </c>
      <c r="D42" s="437" t="s">
        <v>154</v>
      </c>
      <c r="E42" s="437" t="s">
        <v>154</v>
      </c>
      <c r="F42" s="437" t="s">
        <v>154</v>
      </c>
      <c r="G42" s="437" t="s">
        <v>154</v>
      </c>
      <c r="H42" s="437" t="s">
        <v>154</v>
      </c>
      <c r="I42" s="437" t="s">
        <v>154</v>
      </c>
      <c r="J42" s="437" t="s">
        <v>154</v>
      </c>
      <c r="K42" s="437" t="s">
        <v>154</v>
      </c>
      <c r="L42" s="437" t="s">
        <v>154</v>
      </c>
      <c r="M42" s="437" t="s">
        <v>154</v>
      </c>
      <c r="N42" s="437" t="s">
        <v>154</v>
      </c>
      <c r="O42" s="437" t="s">
        <v>154</v>
      </c>
      <c r="P42" s="437" t="s">
        <v>154</v>
      </c>
      <c r="Q42" s="437" t="s">
        <v>154</v>
      </c>
      <c r="R42" s="437" t="s">
        <v>154</v>
      </c>
      <c r="S42" s="437" t="s">
        <v>154</v>
      </c>
      <c r="T42" s="437" t="s">
        <v>154</v>
      </c>
      <c r="U42" s="231">
        <v>0</v>
      </c>
      <c r="V42" s="231">
        <v>0</v>
      </c>
      <c r="W42" s="231">
        <v>0</v>
      </c>
      <c r="X42" s="231">
        <v>0</v>
      </c>
      <c r="Y42" s="231">
        <v>0</v>
      </c>
      <c r="Z42" s="231">
        <v>0</v>
      </c>
      <c r="AA42" s="231">
        <v>0</v>
      </c>
      <c r="AB42" s="231">
        <v>224.39309843643383</v>
      </c>
      <c r="AC42" s="231">
        <v>537.69666983824709</v>
      </c>
      <c r="AD42" s="231">
        <v>632.2522521982537</v>
      </c>
      <c r="AE42" s="231">
        <v>650.59885773079236</v>
      </c>
      <c r="AF42" s="231">
        <v>719.75144781497636</v>
      </c>
      <c r="AG42" s="231">
        <v>827.00852631289445</v>
      </c>
      <c r="AH42" s="231">
        <v>922.97538602155794</v>
      </c>
      <c r="AI42" s="231">
        <v>1023.5528168770046</v>
      </c>
      <c r="AJ42" s="231">
        <v>1113.8287031448069</v>
      </c>
      <c r="AK42" s="231">
        <v>1203.0905886777985</v>
      </c>
      <c r="AL42" s="231">
        <v>1264.4400000000003</v>
      </c>
      <c r="AM42" s="231">
        <v>1807.3757519999992</v>
      </c>
      <c r="AN42" s="231">
        <v>2403.3232942719978</v>
      </c>
      <c r="AO42" s="231">
        <v>2345.0154886322912</v>
      </c>
      <c r="AP42" s="231">
        <v>1815.2999999999993</v>
      </c>
      <c r="AQ42" s="231">
        <v>1657.7999999999995</v>
      </c>
      <c r="AR42" s="231">
        <v>1662.2999999999995</v>
      </c>
      <c r="AS42" s="231">
        <v>1621.7999999999995</v>
      </c>
      <c r="AT42" s="262">
        <v>1545.2999999999995</v>
      </c>
      <c r="AU42" s="262">
        <v>1503.8999999999996</v>
      </c>
      <c r="AV42" s="262">
        <v>1529.0999999999995</v>
      </c>
    </row>
    <row r="43" spans="1:67" s="391" customFormat="1" ht="15">
      <c r="A43" s="234" t="s">
        <v>6</v>
      </c>
      <c r="B43" s="437" t="s">
        <v>154</v>
      </c>
      <c r="C43" s="437" t="s">
        <v>154</v>
      </c>
      <c r="D43" s="437" t="s">
        <v>154</v>
      </c>
      <c r="E43" s="437" t="s">
        <v>154</v>
      </c>
      <c r="F43" s="437" t="s">
        <v>154</v>
      </c>
      <c r="G43" s="437" t="s">
        <v>154</v>
      </c>
      <c r="H43" s="437" t="s">
        <v>154</v>
      </c>
      <c r="I43" s="437" t="s">
        <v>154</v>
      </c>
      <c r="J43" s="437" t="s">
        <v>154</v>
      </c>
      <c r="K43" s="437" t="s">
        <v>154</v>
      </c>
      <c r="L43" s="437" t="s">
        <v>154</v>
      </c>
      <c r="M43" s="437" t="s">
        <v>154</v>
      </c>
      <c r="N43" s="437" t="s">
        <v>154</v>
      </c>
      <c r="O43" s="437" t="s">
        <v>154</v>
      </c>
      <c r="P43" s="437" t="s">
        <v>154</v>
      </c>
      <c r="Q43" s="437" t="s">
        <v>154</v>
      </c>
      <c r="R43" s="437" t="s">
        <v>154</v>
      </c>
      <c r="S43" s="437" t="s">
        <v>154</v>
      </c>
      <c r="T43" s="437" t="s">
        <v>154</v>
      </c>
      <c r="U43" s="235">
        <v>4605.2334070923189</v>
      </c>
      <c r="V43" s="235">
        <v>5136.9616323910468</v>
      </c>
      <c r="W43" s="235">
        <v>5601.6870992386403</v>
      </c>
      <c r="X43" s="235">
        <v>7440.7167484960055</v>
      </c>
      <c r="Y43" s="235">
        <v>10030.464223323779</v>
      </c>
      <c r="Z43" s="235">
        <v>12160.426917525849</v>
      </c>
      <c r="AA43" s="235">
        <v>13729.379015281143</v>
      </c>
      <c r="AB43" s="235">
        <v>15143.069060294785</v>
      </c>
      <c r="AC43" s="235">
        <v>16725.175521183934</v>
      </c>
      <c r="AD43" s="235">
        <v>17909.244105903635</v>
      </c>
      <c r="AE43" s="235">
        <v>18934.554625897996</v>
      </c>
      <c r="AF43" s="235">
        <v>20487.285161470514</v>
      </c>
      <c r="AG43" s="235">
        <v>23305.664798134585</v>
      </c>
      <c r="AH43" s="235">
        <v>26231.658985392758</v>
      </c>
      <c r="AI43" s="235">
        <v>29619.731087110689</v>
      </c>
      <c r="AJ43" s="235">
        <v>32026.414522400508</v>
      </c>
      <c r="AK43" s="235">
        <v>36122.658403282527</v>
      </c>
      <c r="AL43" s="235">
        <v>40632.851172375973</v>
      </c>
      <c r="AM43" s="235">
        <v>44187.62362442723</v>
      </c>
      <c r="AN43" s="235">
        <v>49098.578374920726</v>
      </c>
      <c r="AO43" s="235">
        <v>52766.930471851214</v>
      </c>
      <c r="AP43" s="235">
        <v>53368.429033300039</v>
      </c>
      <c r="AQ43" s="235">
        <v>53174.619287462316</v>
      </c>
      <c r="AR43" s="235">
        <v>54565.388965255654</v>
      </c>
      <c r="AS43" s="235">
        <v>54501.312256677593</v>
      </c>
      <c r="AT43" s="235">
        <v>55183.903050938803</v>
      </c>
      <c r="AU43" s="235">
        <v>56821.229105012004</v>
      </c>
      <c r="AV43" s="235">
        <v>58411.550611156883</v>
      </c>
    </row>
    <row r="44" spans="1:67" ht="25.35" customHeight="1">
      <c r="A44" s="389" t="s">
        <v>491</v>
      </c>
      <c r="B44" s="383" t="s">
        <v>440</v>
      </c>
      <c r="C44" s="383" t="s">
        <v>441</v>
      </c>
      <c r="D44" s="383" t="s">
        <v>442</v>
      </c>
      <c r="E44" s="383" t="s">
        <v>443</v>
      </c>
      <c r="F44" s="383" t="s">
        <v>118</v>
      </c>
      <c r="G44" s="383" t="s">
        <v>119</v>
      </c>
      <c r="H44" s="383" t="s">
        <v>120</v>
      </c>
      <c r="I44" s="383" t="s">
        <v>121</v>
      </c>
      <c r="J44" s="383" t="s">
        <v>122</v>
      </c>
      <c r="K44" s="383" t="s">
        <v>123</v>
      </c>
      <c r="L44" s="383" t="s">
        <v>124</v>
      </c>
      <c r="M44" s="383" t="s">
        <v>125</v>
      </c>
      <c r="N44" s="383" t="s">
        <v>126</v>
      </c>
      <c r="O44" s="383" t="s">
        <v>127</v>
      </c>
      <c r="P44" s="383" t="s">
        <v>128</v>
      </c>
      <c r="Q44" s="383" t="s">
        <v>129</v>
      </c>
      <c r="R44" s="383" t="s">
        <v>130</v>
      </c>
      <c r="S44" s="383" t="s">
        <v>131</v>
      </c>
      <c r="T44" s="383" t="s">
        <v>132</v>
      </c>
      <c r="U44" s="383" t="s">
        <v>133</v>
      </c>
      <c r="V44" s="383" t="s">
        <v>134</v>
      </c>
      <c r="W44" s="383" t="s">
        <v>135</v>
      </c>
      <c r="X44" s="383" t="s">
        <v>136</v>
      </c>
      <c r="Y44" s="383" t="s">
        <v>137</v>
      </c>
      <c r="Z44" s="383" t="s">
        <v>55</v>
      </c>
      <c r="AA44" s="383" t="s">
        <v>56</v>
      </c>
      <c r="AB44" s="383" t="s">
        <v>8</v>
      </c>
      <c r="AC44" s="383" t="s">
        <v>9</v>
      </c>
      <c r="AD44" s="383" t="s">
        <v>10</v>
      </c>
      <c r="AE44" s="383" t="s">
        <v>11</v>
      </c>
      <c r="AF44" s="383" t="s">
        <v>12</v>
      </c>
      <c r="AG44" s="383" t="s">
        <v>13</v>
      </c>
      <c r="AH44" s="383" t="s">
        <v>14</v>
      </c>
      <c r="AI44" s="383" t="s">
        <v>15</v>
      </c>
      <c r="AJ44" s="383" t="s">
        <v>16</v>
      </c>
      <c r="AK44" s="383" t="s">
        <v>17</v>
      </c>
      <c r="AL44" s="383" t="s">
        <v>18</v>
      </c>
      <c r="AM44" s="383" t="s">
        <v>19</v>
      </c>
      <c r="AN44" s="383" t="s">
        <v>20</v>
      </c>
      <c r="AO44" s="383" t="s">
        <v>21</v>
      </c>
      <c r="AP44" s="383" t="s">
        <v>22</v>
      </c>
      <c r="AQ44" s="383" t="s">
        <v>23</v>
      </c>
      <c r="AR44" s="383" t="s">
        <v>24</v>
      </c>
      <c r="AS44" s="384" t="s">
        <v>482</v>
      </c>
      <c r="AT44" s="384" t="s">
        <v>444</v>
      </c>
      <c r="AU44" s="384" t="s">
        <v>27</v>
      </c>
      <c r="AV44" s="384" t="s">
        <v>28</v>
      </c>
    </row>
    <row r="45" spans="1:67" ht="15">
      <c r="A45" s="233" t="s">
        <v>151</v>
      </c>
      <c r="B45" s="437" t="s">
        <v>154</v>
      </c>
      <c r="C45" s="437" t="s">
        <v>154</v>
      </c>
      <c r="D45" s="437" t="s">
        <v>154</v>
      </c>
      <c r="E45" s="437" t="s">
        <v>154</v>
      </c>
      <c r="F45" s="437" t="s">
        <v>154</v>
      </c>
      <c r="G45" s="437" t="s">
        <v>154</v>
      </c>
      <c r="H45" s="437" t="s">
        <v>154</v>
      </c>
      <c r="I45" s="437" t="s">
        <v>154</v>
      </c>
      <c r="J45" s="437" t="s">
        <v>154</v>
      </c>
      <c r="K45" s="437" t="s">
        <v>154</v>
      </c>
      <c r="L45" s="437" t="s">
        <v>154</v>
      </c>
      <c r="M45" s="437" t="s">
        <v>154</v>
      </c>
      <c r="N45" s="437" t="s">
        <v>154</v>
      </c>
      <c r="O45" s="437" t="s">
        <v>154</v>
      </c>
      <c r="P45" s="437" t="s">
        <v>154</v>
      </c>
      <c r="Q45" s="437" t="s">
        <v>154</v>
      </c>
      <c r="R45" s="437" t="s">
        <v>154</v>
      </c>
      <c r="S45" s="437" t="s">
        <v>154</v>
      </c>
      <c r="T45" s="437" t="s">
        <v>154</v>
      </c>
      <c r="U45" s="231">
        <v>3471.0285252188028</v>
      </c>
      <c r="V45" s="231">
        <v>3865.2743897351047</v>
      </c>
      <c r="W45" s="231">
        <v>4227.1969875960822</v>
      </c>
      <c r="X45" s="231">
        <v>4747.0079188933132</v>
      </c>
      <c r="Y45" s="231">
        <v>5193.8300156280793</v>
      </c>
      <c r="Z45" s="231">
        <v>5584.3742701260126</v>
      </c>
      <c r="AA45" s="231">
        <v>6261.8703046615674</v>
      </c>
      <c r="AB45" s="231">
        <v>7094.4413436933637</v>
      </c>
      <c r="AC45" s="231">
        <v>7829.4507265322609</v>
      </c>
      <c r="AD45" s="231">
        <v>8598.85444307338</v>
      </c>
      <c r="AE45" s="231">
        <v>8827.2118107607566</v>
      </c>
      <c r="AF45" s="231">
        <v>8901.5309073594126</v>
      </c>
      <c r="AG45" s="231">
        <v>8852.4973358299994</v>
      </c>
      <c r="AH45" s="231">
        <v>9285.8362238492264</v>
      </c>
      <c r="AI45" s="231">
        <v>10168.183584677052</v>
      </c>
      <c r="AJ45" s="231">
        <v>11166.426662070768</v>
      </c>
      <c r="AK45" s="231">
        <v>12131.302655365642</v>
      </c>
      <c r="AL45" s="231">
        <v>13265.251190734305</v>
      </c>
      <c r="AM45" s="231">
        <v>13452.194156837195</v>
      </c>
      <c r="AN45" s="231">
        <v>14785.475113945931</v>
      </c>
      <c r="AO45" s="231">
        <v>15678.94049195954</v>
      </c>
      <c r="AP45" s="231">
        <v>15939.978114049914</v>
      </c>
      <c r="AQ45" s="231">
        <v>16444.898275235377</v>
      </c>
      <c r="AR45" s="231">
        <v>16529.176585489222</v>
      </c>
      <c r="AS45" s="231">
        <v>16637.219384918008</v>
      </c>
      <c r="AT45" s="232">
        <v>16869.784841059583</v>
      </c>
      <c r="AU45" s="232">
        <v>17254.872063819756</v>
      </c>
      <c r="AV45" s="232">
        <v>17762.049548262032</v>
      </c>
    </row>
    <row r="46" spans="1:67" ht="15">
      <c r="A46" s="233" t="s">
        <v>159</v>
      </c>
      <c r="B46" s="437" t="s">
        <v>154</v>
      </c>
      <c r="C46" s="437" t="s">
        <v>154</v>
      </c>
      <c r="D46" s="437" t="s">
        <v>154</v>
      </c>
      <c r="E46" s="437" t="s">
        <v>154</v>
      </c>
      <c r="F46" s="437" t="s">
        <v>154</v>
      </c>
      <c r="G46" s="437" t="s">
        <v>154</v>
      </c>
      <c r="H46" s="437" t="s">
        <v>154</v>
      </c>
      <c r="I46" s="437" t="s">
        <v>154</v>
      </c>
      <c r="J46" s="437" t="s">
        <v>154</v>
      </c>
      <c r="K46" s="437" t="s">
        <v>154</v>
      </c>
      <c r="L46" s="437" t="s">
        <v>154</v>
      </c>
      <c r="M46" s="437" t="s">
        <v>154</v>
      </c>
      <c r="N46" s="437" t="s">
        <v>154</v>
      </c>
      <c r="O46" s="437" t="s">
        <v>154</v>
      </c>
      <c r="P46" s="437" t="s">
        <v>154</v>
      </c>
      <c r="Q46" s="437" t="s">
        <v>154</v>
      </c>
      <c r="R46" s="437" t="s">
        <v>154</v>
      </c>
      <c r="S46" s="437" t="s">
        <v>154</v>
      </c>
      <c r="T46" s="437" t="s">
        <v>154</v>
      </c>
      <c r="U46" s="231">
        <v>5126.2691310745877</v>
      </c>
      <c r="V46" s="231">
        <v>5278.9457349755667</v>
      </c>
      <c r="W46" s="231">
        <v>5418.4792224627572</v>
      </c>
      <c r="X46" s="231">
        <v>7765.7564664856172</v>
      </c>
      <c r="Y46" s="231">
        <v>11251.380170811899</v>
      </c>
      <c r="Z46" s="231">
        <v>13839.643644216991</v>
      </c>
      <c r="AA46" s="231">
        <v>15052.265109300904</v>
      </c>
      <c r="AB46" s="231">
        <v>15536.948339520433</v>
      </c>
      <c r="AC46" s="231">
        <v>16332.446532365317</v>
      </c>
      <c r="AD46" s="231">
        <v>16648.94981233924</v>
      </c>
      <c r="AE46" s="231">
        <v>16935.101655315339</v>
      </c>
      <c r="AF46" s="231">
        <v>18211.909011913671</v>
      </c>
      <c r="AG46" s="231">
        <v>21546.466660222835</v>
      </c>
      <c r="AH46" s="231">
        <v>24246.415487167596</v>
      </c>
      <c r="AI46" s="231">
        <v>26641.318721747244</v>
      </c>
      <c r="AJ46" s="231">
        <v>27416.934138535809</v>
      </c>
      <c r="AK46" s="231">
        <v>29735.579120762937</v>
      </c>
      <c r="AL46" s="231">
        <v>32867.53403845703</v>
      </c>
      <c r="AM46" s="231">
        <v>33583.054601720418</v>
      </c>
      <c r="AN46" s="231">
        <v>38161.409991143446</v>
      </c>
      <c r="AO46" s="231">
        <v>40811.869213937396</v>
      </c>
      <c r="AP46" s="231">
        <v>39805.223018592565</v>
      </c>
      <c r="AQ46" s="231">
        <v>38488.549362602716</v>
      </c>
      <c r="AR46" s="231">
        <v>38799.322806682685</v>
      </c>
      <c r="AS46" s="231">
        <v>37586.648738443524</v>
      </c>
      <c r="AT46" s="232">
        <v>38041.527186405699</v>
      </c>
      <c r="AU46" s="232">
        <v>38911.590143485169</v>
      </c>
      <c r="AV46" s="232">
        <v>39019.835297294856</v>
      </c>
    </row>
    <row r="47" spans="1:67" ht="15">
      <c r="A47" s="233" t="s">
        <v>484</v>
      </c>
      <c r="B47" s="437" t="s">
        <v>154</v>
      </c>
      <c r="C47" s="437" t="s">
        <v>154</v>
      </c>
      <c r="D47" s="437" t="s">
        <v>154</v>
      </c>
      <c r="E47" s="437" t="s">
        <v>154</v>
      </c>
      <c r="F47" s="437" t="s">
        <v>154</v>
      </c>
      <c r="G47" s="437" t="s">
        <v>154</v>
      </c>
      <c r="H47" s="437" t="s">
        <v>154</v>
      </c>
      <c r="I47" s="437" t="s">
        <v>154</v>
      </c>
      <c r="J47" s="437" t="s">
        <v>154</v>
      </c>
      <c r="K47" s="437" t="s">
        <v>154</v>
      </c>
      <c r="L47" s="437" t="s">
        <v>154</v>
      </c>
      <c r="M47" s="437" t="s">
        <v>154</v>
      </c>
      <c r="N47" s="437" t="s">
        <v>154</v>
      </c>
      <c r="O47" s="437" t="s">
        <v>154</v>
      </c>
      <c r="P47" s="437" t="s">
        <v>154</v>
      </c>
      <c r="Q47" s="437" t="s">
        <v>154</v>
      </c>
      <c r="R47" s="437" t="s">
        <v>154</v>
      </c>
      <c r="S47" s="437" t="s">
        <v>154</v>
      </c>
      <c r="T47" s="437" t="s">
        <v>154</v>
      </c>
      <c r="U47" s="231">
        <v>47.615417238052878</v>
      </c>
      <c r="V47" s="231">
        <v>88.204913075488392</v>
      </c>
      <c r="W47" s="231">
        <v>113.85815488229693</v>
      </c>
      <c r="X47" s="231">
        <v>100.69330158328181</v>
      </c>
      <c r="Y47" s="231">
        <v>100.05406807845009</v>
      </c>
      <c r="Z47" s="231">
        <v>95.341190138846542</v>
      </c>
      <c r="AA47" s="231">
        <v>91.977781162427405</v>
      </c>
      <c r="AB47" s="231">
        <v>121.77551304451582</v>
      </c>
      <c r="AC47" s="231">
        <v>117.93238635674921</v>
      </c>
      <c r="AD47" s="231">
        <v>122.1161279174722</v>
      </c>
      <c r="AE47" s="231">
        <v>138.47586648511569</v>
      </c>
      <c r="AF47" s="231">
        <v>147.49251808401152</v>
      </c>
      <c r="AG47" s="231">
        <v>153.28672107179008</v>
      </c>
      <c r="AH47" s="231">
        <v>155.68425176555439</v>
      </c>
      <c r="AI47" s="231">
        <v>149.01983749029134</v>
      </c>
      <c r="AJ47" s="231">
        <v>142.16751235311966</v>
      </c>
      <c r="AK47" s="231">
        <v>137.15422910891959</v>
      </c>
      <c r="AL47" s="231">
        <v>131.65145673238271</v>
      </c>
      <c r="AM47" s="231">
        <v>127.42947833556111</v>
      </c>
      <c r="AN47" s="231">
        <v>130.85639679211167</v>
      </c>
      <c r="AO47" s="231">
        <v>123.66791716899961</v>
      </c>
      <c r="AP47" s="231">
        <v>112.50304643429371</v>
      </c>
      <c r="AQ47" s="231">
        <v>109.65997311915802</v>
      </c>
      <c r="AR47" s="231">
        <v>108.81775131117013</v>
      </c>
      <c r="AS47" s="231">
        <v>106.30726913827908</v>
      </c>
      <c r="AT47" s="232">
        <v>105.48671224620749</v>
      </c>
      <c r="AU47" s="232">
        <v>102.29544311028853</v>
      </c>
      <c r="AV47" s="232">
        <v>100.56576560000001</v>
      </c>
    </row>
    <row r="48" spans="1:67" ht="15">
      <c r="A48" s="233" t="s">
        <v>166</v>
      </c>
      <c r="B48" s="437" t="s">
        <v>154</v>
      </c>
      <c r="C48" s="437" t="s">
        <v>154</v>
      </c>
      <c r="D48" s="437" t="s">
        <v>154</v>
      </c>
      <c r="E48" s="437" t="s">
        <v>154</v>
      </c>
      <c r="F48" s="437" t="s">
        <v>154</v>
      </c>
      <c r="G48" s="437" t="s">
        <v>154</v>
      </c>
      <c r="H48" s="437" t="s">
        <v>154</v>
      </c>
      <c r="I48" s="437" t="s">
        <v>154</v>
      </c>
      <c r="J48" s="437" t="s">
        <v>154</v>
      </c>
      <c r="K48" s="437" t="s">
        <v>154</v>
      </c>
      <c r="L48" s="437" t="s">
        <v>154</v>
      </c>
      <c r="M48" s="437" t="s">
        <v>154</v>
      </c>
      <c r="N48" s="437" t="s">
        <v>154</v>
      </c>
      <c r="O48" s="437" t="s">
        <v>154</v>
      </c>
      <c r="P48" s="437" t="s">
        <v>154</v>
      </c>
      <c r="Q48" s="437" t="s">
        <v>154</v>
      </c>
      <c r="R48" s="437" t="s">
        <v>154</v>
      </c>
      <c r="S48" s="437" t="s">
        <v>154</v>
      </c>
      <c r="T48" s="437" t="s">
        <v>154</v>
      </c>
      <c r="U48" s="231">
        <v>0</v>
      </c>
      <c r="V48" s="231">
        <v>0</v>
      </c>
      <c r="W48" s="231">
        <v>0</v>
      </c>
      <c r="X48" s="231">
        <v>0</v>
      </c>
      <c r="Y48" s="231">
        <v>0</v>
      </c>
      <c r="Z48" s="231">
        <v>0</v>
      </c>
      <c r="AA48" s="231">
        <v>0</v>
      </c>
      <c r="AB48" s="231">
        <v>342.23233017981863</v>
      </c>
      <c r="AC48" s="231">
        <v>806.49887881755603</v>
      </c>
      <c r="AD48" s="231">
        <v>928.41331617637525</v>
      </c>
      <c r="AE48" s="231">
        <v>921.62900456301929</v>
      </c>
      <c r="AF48" s="231">
        <v>992.59198819626363</v>
      </c>
      <c r="AG48" s="231">
        <v>1124.042804675337</v>
      </c>
      <c r="AH48" s="231">
        <v>1228.5560241580918</v>
      </c>
      <c r="AI48" s="231">
        <v>1322.8690593033498</v>
      </c>
      <c r="AJ48" s="231">
        <v>1395.3412125281714</v>
      </c>
      <c r="AK48" s="231">
        <v>1447.173134349305</v>
      </c>
      <c r="AL48" s="231">
        <v>1485.9274880820362</v>
      </c>
      <c r="AM48" s="231">
        <v>2011.3304032890464</v>
      </c>
      <c r="AN48" s="231">
        <v>2731.8187327278042</v>
      </c>
      <c r="AO48" s="231">
        <v>2633.0183403605511</v>
      </c>
      <c r="AP48" s="231">
        <v>1966.8736369189357</v>
      </c>
      <c r="AQ48" s="231">
        <v>1771.2751885606533</v>
      </c>
      <c r="AR48" s="231">
        <v>1741.9295184849052</v>
      </c>
      <c r="AS48" s="231">
        <v>1666.2914367261274</v>
      </c>
      <c r="AT48" s="232">
        <v>1585.0050944044515</v>
      </c>
      <c r="AU48" s="232">
        <v>1529.7662775766989</v>
      </c>
      <c r="AV48" s="232">
        <v>1529.0999999999995</v>
      </c>
    </row>
    <row r="49" spans="1:48" ht="15">
      <c r="A49" s="234" t="s">
        <v>6</v>
      </c>
      <c r="B49" s="437" t="s">
        <v>154</v>
      </c>
      <c r="C49" s="437" t="s">
        <v>154</v>
      </c>
      <c r="D49" s="437" t="s">
        <v>154</v>
      </c>
      <c r="E49" s="437" t="s">
        <v>154</v>
      </c>
      <c r="F49" s="437" t="s">
        <v>154</v>
      </c>
      <c r="G49" s="437" t="s">
        <v>154</v>
      </c>
      <c r="H49" s="437" t="s">
        <v>154</v>
      </c>
      <c r="I49" s="437" t="s">
        <v>154</v>
      </c>
      <c r="J49" s="437" t="s">
        <v>154</v>
      </c>
      <c r="K49" s="437" t="s">
        <v>154</v>
      </c>
      <c r="L49" s="437" t="s">
        <v>154</v>
      </c>
      <c r="M49" s="437" t="s">
        <v>154</v>
      </c>
      <c r="N49" s="437" t="s">
        <v>154</v>
      </c>
      <c r="O49" s="437" t="s">
        <v>154</v>
      </c>
      <c r="P49" s="437" t="s">
        <v>154</v>
      </c>
      <c r="Q49" s="437" t="s">
        <v>154</v>
      </c>
      <c r="R49" s="437" t="s">
        <v>154</v>
      </c>
      <c r="S49" s="437" t="s">
        <v>154</v>
      </c>
      <c r="T49" s="437" t="s">
        <v>154</v>
      </c>
      <c r="U49" s="235">
        <v>8644.9130735314429</v>
      </c>
      <c r="V49" s="235">
        <v>9232.425037786159</v>
      </c>
      <c r="W49" s="235">
        <v>9759.5343649411352</v>
      </c>
      <c r="X49" s="235">
        <v>12613.457686962212</v>
      </c>
      <c r="Y49" s="235">
        <v>16545.264254518428</v>
      </c>
      <c r="Z49" s="235">
        <v>19519.359104481849</v>
      </c>
      <c r="AA49" s="235">
        <v>21406.113195124897</v>
      </c>
      <c r="AB49" s="235">
        <v>23095.39752643813</v>
      </c>
      <c r="AC49" s="235">
        <v>25086.328524071883</v>
      </c>
      <c r="AD49" s="235">
        <v>26298.333699506471</v>
      </c>
      <c r="AE49" s="235">
        <v>26822.418337124229</v>
      </c>
      <c r="AF49" s="235">
        <v>28253.524425553362</v>
      </c>
      <c r="AG49" s="235">
        <v>31676.293521799962</v>
      </c>
      <c r="AH49" s="235">
        <v>34916.491986940469</v>
      </c>
      <c r="AI49" s="235">
        <v>38281.391203217936</v>
      </c>
      <c r="AJ49" s="235">
        <v>40120.869525487862</v>
      </c>
      <c r="AK49" s="235">
        <v>43451.209139586805</v>
      </c>
      <c r="AL49" s="235">
        <v>47750.364174005757</v>
      </c>
      <c r="AM49" s="235">
        <v>49174.008640182219</v>
      </c>
      <c r="AN49" s="235">
        <v>55809.5602346093</v>
      </c>
      <c r="AO49" s="235">
        <v>59247.495963426481</v>
      </c>
      <c r="AP49" s="235">
        <v>57824.577815995712</v>
      </c>
      <c r="AQ49" s="235">
        <v>56814.382799517909</v>
      </c>
      <c r="AR49" s="235">
        <v>57179.246661967984</v>
      </c>
      <c r="AS49" s="235">
        <v>55996.466829225938</v>
      </c>
      <c r="AT49" s="235">
        <v>56601.803834115941</v>
      </c>
      <c r="AU49" s="235">
        <v>57798.523927991919</v>
      </c>
      <c r="AV49" s="235">
        <v>58411.550611156883</v>
      </c>
    </row>
    <row r="50" spans="1:48" ht="25.35" customHeight="1">
      <c r="A50" s="390" t="s">
        <v>492</v>
      </c>
      <c r="B50" s="383" t="s">
        <v>440</v>
      </c>
      <c r="C50" s="383" t="s">
        <v>441</v>
      </c>
      <c r="D50" s="383" t="s">
        <v>442</v>
      </c>
      <c r="E50" s="383" t="s">
        <v>443</v>
      </c>
      <c r="F50" s="383" t="s">
        <v>118</v>
      </c>
      <c r="G50" s="383" t="s">
        <v>119</v>
      </c>
      <c r="H50" s="383" t="s">
        <v>120</v>
      </c>
      <c r="I50" s="383" t="s">
        <v>121</v>
      </c>
      <c r="J50" s="383" t="s">
        <v>122</v>
      </c>
      <c r="K50" s="383" t="s">
        <v>123</v>
      </c>
      <c r="L50" s="383" t="s">
        <v>124</v>
      </c>
      <c r="M50" s="383" t="s">
        <v>125</v>
      </c>
      <c r="N50" s="383" t="s">
        <v>126</v>
      </c>
      <c r="O50" s="383" t="s">
        <v>127</v>
      </c>
      <c r="P50" s="383" t="s">
        <v>128</v>
      </c>
      <c r="Q50" s="383" t="s">
        <v>129</v>
      </c>
      <c r="R50" s="383" t="s">
        <v>130</v>
      </c>
      <c r="S50" s="383" t="s">
        <v>131</v>
      </c>
      <c r="T50" s="383" t="s">
        <v>132</v>
      </c>
      <c r="U50" s="383" t="s">
        <v>133</v>
      </c>
      <c r="V50" s="383" t="s">
        <v>134</v>
      </c>
      <c r="W50" s="383" t="s">
        <v>135</v>
      </c>
      <c r="X50" s="383" t="s">
        <v>136</v>
      </c>
      <c r="Y50" s="383" t="s">
        <v>137</v>
      </c>
      <c r="Z50" s="383" t="s">
        <v>55</v>
      </c>
      <c r="AA50" s="383" t="s">
        <v>56</v>
      </c>
      <c r="AB50" s="383" t="s">
        <v>8</v>
      </c>
      <c r="AC50" s="383" t="s">
        <v>9</v>
      </c>
      <c r="AD50" s="383" t="s">
        <v>10</v>
      </c>
      <c r="AE50" s="383" t="s">
        <v>11</v>
      </c>
      <c r="AF50" s="383" t="s">
        <v>12</v>
      </c>
      <c r="AG50" s="383" t="s">
        <v>13</v>
      </c>
      <c r="AH50" s="383" t="s">
        <v>14</v>
      </c>
      <c r="AI50" s="383" t="s">
        <v>15</v>
      </c>
      <c r="AJ50" s="383" t="s">
        <v>16</v>
      </c>
      <c r="AK50" s="383" t="s">
        <v>17</v>
      </c>
      <c r="AL50" s="383" t="s">
        <v>18</v>
      </c>
      <c r="AM50" s="383" t="s">
        <v>19</v>
      </c>
      <c r="AN50" s="383" t="s">
        <v>20</v>
      </c>
      <c r="AO50" s="383" t="s">
        <v>21</v>
      </c>
      <c r="AP50" s="383" t="s">
        <v>22</v>
      </c>
      <c r="AQ50" s="383" t="s">
        <v>23</v>
      </c>
      <c r="AR50" s="383" t="s">
        <v>24</v>
      </c>
      <c r="AS50" s="384" t="s">
        <v>482</v>
      </c>
      <c r="AT50" s="384" t="s">
        <v>444</v>
      </c>
      <c r="AU50" s="384" t="s">
        <v>27</v>
      </c>
      <c r="AV50" s="384" t="s">
        <v>28</v>
      </c>
    </row>
    <row r="51" spans="1:48" ht="15">
      <c r="A51" s="230" t="s">
        <v>151</v>
      </c>
      <c r="B51" s="437" t="s">
        <v>154</v>
      </c>
      <c r="C51" s="437" t="s">
        <v>154</v>
      </c>
      <c r="D51" s="437" t="s">
        <v>154</v>
      </c>
      <c r="E51" s="437" t="s">
        <v>154</v>
      </c>
      <c r="F51" s="437" t="s">
        <v>154</v>
      </c>
      <c r="G51" s="437" t="s">
        <v>154</v>
      </c>
      <c r="H51" s="437" t="s">
        <v>154</v>
      </c>
      <c r="I51" s="437" t="s">
        <v>154</v>
      </c>
      <c r="J51" s="437" t="s">
        <v>154</v>
      </c>
      <c r="K51" s="437" t="s">
        <v>154</v>
      </c>
      <c r="L51" s="437" t="s">
        <v>154</v>
      </c>
      <c r="M51" s="437" t="s">
        <v>154</v>
      </c>
      <c r="N51" s="437" t="s">
        <v>154</v>
      </c>
      <c r="O51" s="437" t="s">
        <v>154</v>
      </c>
      <c r="P51" s="437" t="s">
        <v>154</v>
      </c>
      <c r="Q51" s="437" t="s">
        <v>154</v>
      </c>
      <c r="R51" s="437" t="s">
        <v>154</v>
      </c>
      <c r="S51" s="437" t="s">
        <v>154</v>
      </c>
      <c r="T51" s="437" t="s">
        <v>154</v>
      </c>
      <c r="U51" s="243">
        <v>0.40151109625916565</v>
      </c>
      <c r="V51" s="243">
        <v>0.41866295950581128</v>
      </c>
      <c r="W51" s="243">
        <v>0.43313510968118596</v>
      </c>
      <c r="X51" s="243">
        <v>0.37634469760024769</v>
      </c>
      <c r="Y51" s="243">
        <v>0.31391641352658789</v>
      </c>
      <c r="Z51" s="243">
        <v>0.28609414070586886</v>
      </c>
      <c r="AA51" s="243">
        <v>0.29252719760856294</v>
      </c>
      <c r="AB51" s="243">
        <v>0.30717987579872147</v>
      </c>
      <c r="AC51" s="243">
        <v>0.31210030272143724</v>
      </c>
      <c r="AD51" s="243">
        <v>0.32697335661364546</v>
      </c>
      <c r="AE51" s="243">
        <v>0.32909828263110924</v>
      </c>
      <c r="AF51" s="243">
        <v>0.3150591329168333</v>
      </c>
      <c r="AG51" s="243">
        <v>0.2794675876373483</v>
      </c>
      <c r="AH51" s="243">
        <v>0.26594413400184452</v>
      </c>
      <c r="AI51" s="243">
        <v>0.26561687715838062</v>
      </c>
      <c r="AJ51" s="243">
        <v>0.27831965742858578</v>
      </c>
      <c r="AK51" s="243">
        <v>0.27919367252574928</v>
      </c>
      <c r="AL51" s="243">
        <v>0.27780418893549746</v>
      </c>
      <c r="AM51" s="243">
        <v>0.27356309824708541</v>
      </c>
      <c r="AN51" s="243">
        <v>0.264927282203829</v>
      </c>
      <c r="AO51" s="243">
        <v>0.26463465226679217</v>
      </c>
      <c r="AP51" s="243">
        <v>0.2756609510366459</v>
      </c>
      <c r="AQ51" s="243">
        <v>0.28944956303168567</v>
      </c>
      <c r="AR51" s="243">
        <v>0.28907650153571163</v>
      </c>
      <c r="AS51" s="243">
        <v>0.29711194878878738</v>
      </c>
      <c r="AT51" s="243">
        <v>0.29804323711131547</v>
      </c>
      <c r="AU51" s="243">
        <v>0.29853482219228772</v>
      </c>
      <c r="AV51" s="243">
        <v>0.30408454085568132</v>
      </c>
    </row>
    <row r="52" spans="1:48" ht="15">
      <c r="A52" s="230" t="s">
        <v>159</v>
      </c>
      <c r="B52" s="437" t="s">
        <v>154</v>
      </c>
      <c r="C52" s="437" t="s">
        <v>154</v>
      </c>
      <c r="D52" s="437" t="s">
        <v>154</v>
      </c>
      <c r="E52" s="437" t="s">
        <v>154</v>
      </c>
      <c r="F52" s="437" t="s">
        <v>154</v>
      </c>
      <c r="G52" s="437" t="s">
        <v>154</v>
      </c>
      <c r="H52" s="437" t="s">
        <v>154</v>
      </c>
      <c r="I52" s="437" t="s">
        <v>154</v>
      </c>
      <c r="J52" s="437" t="s">
        <v>154</v>
      </c>
      <c r="K52" s="437" t="s">
        <v>154</v>
      </c>
      <c r="L52" s="437" t="s">
        <v>154</v>
      </c>
      <c r="M52" s="437" t="s">
        <v>154</v>
      </c>
      <c r="N52" s="437" t="s">
        <v>154</v>
      </c>
      <c r="O52" s="437" t="s">
        <v>154</v>
      </c>
      <c r="P52" s="437" t="s">
        <v>154</v>
      </c>
      <c r="Q52" s="437" t="s">
        <v>154</v>
      </c>
      <c r="R52" s="437" t="s">
        <v>154</v>
      </c>
      <c r="S52" s="437" t="s">
        <v>154</v>
      </c>
      <c r="T52" s="437" t="s">
        <v>154</v>
      </c>
      <c r="U52" s="243">
        <v>0.5929809921131467</v>
      </c>
      <c r="V52" s="243">
        <v>0.57178322199964526</v>
      </c>
      <c r="W52" s="243">
        <v>0.55519853917697015</v>
      </c>
      <c r="X52" s="243">
        <v>0.61567229693984882</v>
      </c>
      <c r="Y52" s="243">
        <v>0.68003629302803092</v>
      </c>
      <c r="Z52" s="243">
        <v>0.70902141664268392</v>
      </c>
      <c r="AA52" s="243">
        <v>0.70317600267240299</v>
      </c>
      <c r="AB52" s="243">
        <v>0.67272920164005545</v>
      </c>
      <c r="AC52" s="243">
        <v>0.65104969492420239</v>
      </c>
      <c r="AD52" s="243">
        <v>0.6330800271445215</v>
      </c>
      <c r="AE52" s="243">
        <v>0.63137862673165057</v>
      </c>
      <c r="AF52" s="243">
        <v>0.64458892765400466</v>
      </c>
      <c r="AG52" s="243">
        <v>0.68020794937369577</v>
      </c>
      <c r="AH52" s="243">
        <v>0.69441155475287397</v>
      </c>
      <c r="AI52" s="243">
        <v>0.69593392205421656</v>
      </c>
      <c r="AJ52" s="243">
        <v>0.68335842325447271</v>
      </c>
      <c r="AK52" s="243">
        <v>0.6843441116963519</v>
      </c>
      <c r="AL52" s="243">
        <v>0.68832007057967926</v>
      </c>
      <c r="AM52" s="243">
        <v>0.68294319561082606</v>
      </c>
      <c r="AN52" s="243">
        <v>0.68377908427736245</v>
      </c>
      <c r="AO52" s="243">
        <v>0.68883703100516835</v>
      </c>
      <c r="AP52" s="243">
        <v>0.68837896482802252</v>
      </c>
      <c r="AQ52" s="243">
        <v>0.67744376452029864</v>
      </c>
      <c r="AR52" s="243">
        <v>0.67855603338141812</v>
      </c>
      <c r="AS52" s="243">
        <v>0.67123250566991355</v>
      </c>
      <c r="AT52" s="243">
        <v>0.67209036831926383</v>
      </c>
      <c r="AU52" s="243">
        <v>0.67322809475139944</v>
      </c>
      <c r="AV52" s="243">
        <v>0.66801574156194177</v>
      </c>
    </row>
    <row r="53" spans="1:48" ht="15">
      <c r="A53" s="233" t="s">
        <v>484</v>
      </c>
      <c r="B53" s="437" t="s">
        <v>154</v>
      </c>
      <c r="C53" s="437" t="s">
        <v>154</v>
      </c>
      <c r="D53" s="437" t="s">
        <v>154</v>
      </c>
      <c r="E53" s="437" t="s">
        <v>154</v>
      </c>
      <c r="F53" s="437" t="s">
        <v>154</v>
      </c>
      <c r="G53" s="437" t="s">
        <v>154</v>
      </c>
      <c r="H53" s="437" t="s">
        <v>154</v>
      </c>
      <c r="I53" s="437" t="s">
        <v>154</v>
      </c>
      <c r="J53" s="437" t="s">
        <v>154</v>
      </c>
      <c r="K53" s="437" t="s">
        <v>154</v>
      </c>
      <c r="L53" s="437" t="s">
        <v>154</v>
      </c>
      <c r="M53" s="437" t="s">
        <v>154</v>
      </c>
      <c r="N53" s="437" t="s">
        <v>154</v>
      </c>
      <c r="O53" s="437" t="s">
        <v>154</v>
      </c>
      <c r="P53" s="437" t="s">
        <v>154</v>
      </c>
      <c r="Q53" s="437" t="s">
        <v>154</v>
      </c>
      <c r="R53" s="437" t="s">
        <v>154</v>
      </c>
      <c r="S53" s="437" t="s">
        <v>154</v>
      </c>
      <c r="T53" s="437" t="s">
        <v>154</v>
      </c>
      <c r="U53" s="243">
        <v>5.5079116276876569E-3</v>
      </c>
      <c r="V53" s="243">
        <v>9.5538184945435558E-3</v>
      </c>
      <c r="W53" s="243">
        <v>1.1666351141844016E-2</v>
      </c>
      <c r="X53" s="243">
        <v>7.9830054599035558E-3</v>
      </c>
      <c r="Y53" s="243">
        <v>6.0472934453812566E-3</v>
      </c>
      <c r="Z53" s="243">
        <v>4.88444265144726E-3</v>
      </c>
      <c r="AA53" s="243">
        <v>4.2967997190342215E-3</v>
      </c>
      <c r="AB53" s="243">
        <v>5.2727177744013726E-3</v>
      </c>
      <c r="AC53" s="243">
        <v>4.7010620244244111E-3</v>
      </c>
      <c r="AD53" s="243">
        <v>4.643492979928378E-3</v>
      </c>
      <c r="AE53" s="243">
        <v>5.1626913257651627E-3</v>
      </c>
      <c r="AF53" s="243">
        <v>5.2203228122086861E-3</v>
      </c>
      <c r="AG53" s="243">
        <v>4.8391621629057238E-3</v>
      </c>
      <c r="AH53" s="243">
        <v>4.4587598268400986E-3</v>
      </c>
      <c r="AI53" s="243">
        <v>3.8927487430959595E-3</v>
      </c>
      <c r="AJ53" s="243">
        <v>3.5434803391487797E-3</v>
      </c>
      <c r="AK53" s="243">
        <v>3.1565112185557892E-3</v>
      </c>
      <c r="AL53" s="243">
        <v>2.7570775429614598E-3</v>
      </c>
      <c r="AM53" s="243">
        <v>2.5913990308984686E-3</v>
      </c>
      <c r="AN53" s="243">
        <v>2.3446949992442945E-3</v>
      </c>
      <c r="AO53" s="243">
        <v>2.0873104450750105E-3</v>
      </c>
      <c r="AP53" s="243">
        <v>1.9455921804097042E-3</v>
      </c>
      <c r="AQ53" s="243">
        <v>1.9301445816302793E-3</v>
      </c>
      <c r="AR53" s="243">
        <v>1.9030987231167704E-3</v>
      </c>
      <c r="AS53" s="243">
        <v>1.898463870273949E-3</v>
      </c>
      <c r="AT53" s="243">
        <v>1.8636634365109554E-3</v>
      </c>
      <c r="AU53" s="243">
        <v>1.7698625528522656E-3</v>
      </c>
      <c r="AV53" s="243">
        <v>1.7216760135244803E-3</v>
      </c>
    </row>
    <row r="54" spans="1:48" ht="15">
      <c r="A54" s="233" t="s">
        <v>166</v>
      </c>
      <c r="B54" s="437" t="s">
        <v>154</v>
      </c>
      <c r="C54" s="437" t="s">
        <v>154</v>
      </c>
      <c r="D54" s="437" t="s">
        <v>154</v>
      </c>
      <c r="E54" s="437" t="s">
        <v>154</v>
      </c>
      <c r="F54" s="437" t="s">
        <v>154</v>
      </c>
      <c r="G54" s="437" t="s">
        <v>154</v>
      </c>
      <c r="H54" s="437" t="s">
        <v>154</v>
      </c>
      <c r="I54" s="437" t="s">
        <v>154</v>
      </c>
      <c r="J54" s="437" t="s">
        <v>154</v>
      </c>
      <c r="K54" s="437" t="s">
        <v>154</v>
      </c>
      <c r="L54" s="437" t="s">
        <v>154</v>
      </c>
      <c r="M54" s="437" t="s">
        <v>154</v>
      </c>
      <c r="N54" s="437" t="s">
        <v>154</v>
      </c>
      <c r="O54" s="437" t="s">
        <v>154</v>
      </c>
      <c r="P54" s="437" t="s">
        <v>154</v>
      </c>
      <c r="Q54" s="437" t="s">
        <v>154</v>
      </c>
      <c r="R54" s="437" t="s">
        <v>154</v>
      </c>
      <c r="S54" s="437" t="s">
        <v>154</v>
      </c>
      <c r="T54" s="437" t="s">
        <v>154</v>
      </c>
      <c r="U54" s="243">
        <v>0</v>
      </c>
      <c r="V54" s="243">
        <v>0</v>
      </c>
      <c r="W54" s="243">
        <v>0</v>
      </c>
      <c r="X54" s="243">
        <v>0</v>
      </c>
      <c r="Y54" s="243">
        <v>0</v>
      </c>
      <c r="Z54" s="243">
        <v>0</v>
      </c>
      <c r="AA54" s="243">
        <v>0</v>
      </c>
      <c r="AB54" s="243">
        <v>1.4818204786821833E-2</v>
      </c>
      <c r="AC54" s="243">
        <v>3.2148940329935906E-2</v>
      </c>
      <c r="AD54" s="243">
        <v>3.5303123261904552E-2</v>
      </c>
      <c r="AE54" s="243">
        <v>3.4360399311475054E-2</v>
      </c>
      <c r="AF54" s="243">
        <v>3.5131616616953201E-2</v>
      </c>
      <c r="AG54" s="243">
        <v>3.5485300826050205E-2</v>
      </c>
      <c r="AH54" s="243">
        <v>3.5185551418441423E-2</v>
      </c>
      <c r="AI54" s="243">
        <v>3.4556452044306823E-2</v>
      </c>
      <c r="AJ54" s="243">
        <v>3.4778438977792925E-2</v>
      </c>
      <c r="AK54" s="243">
        <v>3.3305704559343056E-2</v>
      </c>
      <c r="AL54" s="243">
        <v>3.1118662941861757E-2</v>
      </c>
      <c r="AM54" s="243">
        <v>4.0902307111190056E-2</v>
      </c>
      <c r="AN54" s="243">
        <v>4.8948938519564174E-2</v>
      </c>
      <c r="AO54" s="243">
        <v>4.4441006282964518E-2</v>
      </c>
      <c r="AP54" s="243">
        <v>3.4014491954921802E-2</v>
      </c>
      <c r="AQ54" s="243">
        <v>3.1176527866385327E-2</v>
      </c>
      <c r="AR54" s="243">
        <v>3.0464366359753504E-2</v>
      </c>
      <c r="AS54" s="243">
        <v>2.9757081671025157E-2</v>
      </c>
      <c r="AT54" s="243">
        <v>2.8002731132909794E-2</v>
      </c>
      <c r="AU54" s="243">
        <v>2.6467220503460481E-2</v>
      </c>
      <c r="AV54" s="243">
        <v>2.6178041568852551E-2</v>
      </c>
    </row>
    <row r="55" spans="1:48" ht="15.75" thickBot="1">
      <c r="A55" s="244" t="s">
        <v>6</v>
      </c>
      <c r="B55" s="458" t="s">
        <v>154</v>
      </c>
      <c r="C55" s="458" t="s">
        <v>154</v>
      </c>
      <c r="D55" s="458" t="s">
        <v>154</v>
      </c>
      <c r="E55" s="458" t="s">
        <v>154</v>
      </c>
      <c r="F55" s="458" t="s">
        <v>154</v>
      </c>
      <c r="G55" s="458" t="s">
        <v>154</v>
      </c>
      <c r="H55" s="458" t="s">
        <v>154</v>
      </c>
      <c r="I55" s="458" t="s">
        <v>154</v>
      </c>
      <c r="J55" s="458" t="s">
        <v>154</v>
      </c>
      <c r="K55" s="458" t="s">
        <v>154</v>
      </c>
      <c r="L55" s="458" t="s">
        <v>154</v>
      </c>
      <c r="M55" s="458" t="s">
        <v>154</v>
      </c>
      <c r="N55" s="458" t="s">
        <v>154</v>
      </c>
      <c r="O55" s="458" t="s">
        <v>154</v>
      </c>
      <c r="P55" s="458" t="s">
        <v>154</v>
      </c>
      <c r="Q55" s="458" t="s">
        <v>154</v>
      </c>
      <c r="R55" s="458" t="s">
        <v>154</v>
      </c>
      <c r="S55" s="458" t="s">
        <v>154</v>
      </c>
      <c r="T55" s="458" t="s">
        <v>154</v>
      </c>
      <c r="U55" s="245">
        <v>1</v>
      </c>
      <c r="V55" s="245">
        <v>1</v>
      </c>
      <c r="W55" s="245">
        <v>1</v>
      </c>
      <c r="X55" s="245">
        <v>1</v>
      </c>
      <c r="Y55" s="245">
        <v>1</v>
      </c>
      <c r="Z55" s="245">
        <v>1</v>
      </c>
      <c r="AA55" s="245">
        <v>1</v>
      </c>
      <c r="AB55" s="245">
        <v>1</v>
      </c>
      <c r="AC55" s="245">
        <v>1</v>
      </c>
      <c r="AD55" s="245">
        <v>1</v>
      </c>
      <c r="AE55" s="245">
        <v>1</v>
      </c>
      <c r="AF55" s="245">
        <v>1</v>
      </c>
      <c r="AG55" s="245">
        <v>1</v>
      </c>
      <c r="AH55" s="245">
        <v>1</v>
      </c>
      <c r="AI55" s="245">
        <v>1</v>
      </c>
      <c r="AJ55" s="245">
        <v>1</v>
      </c>
      <c r="AK55" s="245">
        <v>1</v>
      </c>
      <c r="AL55" s="245">
        <v>1</v>
      </c>
      <c r="AM55" s="245">
        <v>1</v>
      </c>
      <c r="AN55" s="245">
        <v>1</v>
      </c>
      <c r="AO55" s="245">
        <v>1</v>
      </c>
      <c r="AP55" s="245">
        <v>1</v>
      </c>
      <c r="AQ55" s="245">
        <v>1</v>
      </c>
      <c r="AR55" s="245">
        <v>1</v>
      </c>
      <c r="AS55" s="245">
        <v>1</v>
      </c>
      <c r="AT55" s="245">
        <v>1</v>
      </c>
      <c r="AU55" s="245">
        <v>1</v>
      </c>
      <c r="AV55" s="245">
        <v>1</v>
      </c>
    </row>
    <row r="56" spans="1:48" ht="26.25" customHeight="1">
      <c r="A56" s="599" t="s">
        <v>493</v>
      </c>
    </row>
    <row r="57" spans="1:48" ht="27.75" customHeight="1">
      <c r="A57" s="599" t="s">
        <v>494</v>
      </c>
    </row>
    <row r="58" spans="1:48" ht="38.25" customHeight="1">
      <c r="A58" s="600" t="s">
        <v>537</v>
      </c>
    </row>
    <row r="59" spans="1:48" ht="15"/>
  </sheetData>
  <pageMargins left="0.7" right="0.7" top="0.75" bottom="0.75" header="0.3" footer="0.3"/>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88</vt:i4>
      </vt:variant>
      <vt:variant>
        <vt:lpstr>Named Ranges</vt:lpstr>
      </vt:variant>
      <vt:variant>
        <vt:i4>1</vt:i4>
      </vt:variant>
    </vt:vector>
  </HeadingPairs>
  <TitlesOfParts>
    <vt:vector size="89" baseType="lpstr">
      <vt:lpstr>List of Figures and Tables</vt:lpstr>
      <vt:lpstr>Table 1</vt:lpstr>
      <vt:lpstr>Table 1_UG</vt:lpstr>
      <vt:lpstr>Table 1_GRAD</vt:lpstr>
      <vt:lpstr>Table 2</vt:lpstr>
      <vt:lpstr>Table 2_UG</vt:lpstr>
      <vt:lpstr>Table 2_GRAD</vt:lpstr>
      <vt:lpstr>Table 3</vt:lpstr>
      <vt:lpstr>Table 4</vt:lpstr>
      <vt:lpstr>Table 5</vt:lpstr>
      <vt:lpstr>Table 6</vt:lpstr>
      <vt:lpstr>Table 7</vt:lpstr>
      <vt:lpstr>Table 8</vt:lpstr>
      <vt:lpstr>Table A1</vt:lpstr>
      <vt:lpstr>Fig 1</vt:lpstr>
      <vt:lpstr>Fig 2</vt:lpstr>
      <vt:lpstr>Fig 3</vt:lpstr>
      <vt:lpstr>Fig 4</vt:lpstr>
      <vt:lpstr>Fig 5</vt:lpstr>
      <vt:lpstr>Fig 6</vt:lpstr>
      <vt:lpstr>Fig 7</vt:lpstr>
      <vt:lpstr>Fig 8</vt:lpstr>
      <vt:lpstr>Fig 9A</vt:lpstr>
      <vt:lpstr>Fig 9B</vt:lpstr>
      <vt:lpstr>Fig 10A</vt:lpstr>
      <vt:lpstr> Fig 10B</vt:lpstr>
      <vt:lpstr>Fig 11</vt:lpstr>
      <vt:lpstr>Fig 12</vt:lpstr>
      <vt:lpstr>Fig 13A</vt:lpstr>
      <vt:lpstr>Fig 13B</vt:lpstr>
      <vt:lpstr>Fig 14A</vt:lpstr>
      <vt:lpstr>Fig 14B</vt:lpstr>
      <vt:lpstr>Fig 15</vt:lpstr>
      <vt:lpstr>Fig 16</vt:lpstr>
      <vt:lpstr>Fig 17</vt:lpstr>
      <vt:lpstr>Fig 18</vt:lpstr>
      <vt:lpstr>Fig 19</vt:lpstr>
      <vt:lpstr>Fig 20A</vt:lpstr>
      <vt:lpstr>Fig 20B</vt:lpstr>
      <vt:lpstr>Fig 21A</vt:lpstr>
      <vt:lpstr>Fig 21B</vt:lpstr>
      <vt:lpstr>Fig 22A</vt:lpstr>
      <vt:lpstr>Fig 22B</vt:lpstr>
      <vt:lpstr>Fig 23A</vt:lpstr>
      <vt:lpstr>Fig 23B</vt:lpstr>
      <vt:lpstr>Fig 24A</vt:lpstr>
      <vt:lpstr>Fig 24B</vt:lpstr>
      <vt:lpstr>Fig 25A</vt:lpstr>
      <vt:lpstr>Fig 25B</vt:lpstr>
      <vt:lpstr>Fig 26A</vt:lpstr>
      <vt:lpstr>Fig 26B</vt:lpstr>
      <vt:lpstr>OLD_FIGURES --&gt;</vt:lpstr>
      <vt:lpstr>Fig 2011_9A</vt:lpstr>
      <vt:lpstr>Fig 2011_9B</vt:lpstr>
      <vt:lpstr>Fig 2013_9B</vt:lpstr>
      <vt:lpstr>Fig 2013_9C</vt:lpstr>
      <vt:lpstr>Fig 2014_14A</vt:lpstr>
      <vt:lpstr>Fig 2014_14B</vt:lpstr>
      <vt:lpstr>Fig 2014_15A</vt:lpstr>
      <vt:lpstr>Fig 2014_15B</vt:lpstr>
      <vt:lpstr>Fig 2014_16A</vt:lpstr>
      <vt:lpstr>Fig 2014_16B</vt:lpstr>
      <vt:lpstr>Fig 2014_17A</vt:lpstr>
      <vt:lpstr>Fig 2014_17B</vt:lpstr>
      <vt:lpstr>Fig 2014_28</vt:lpstr>
      <vt:lpstr>Fig 2014_29A</vt:lpstr>
      <vt:lpstr>Fig 2014_30</vt:lpstr>
      <vt:lpstr>Fig 2015 12</vt:lpstr>
      <vt:lpstr>Fig 2015 14A</vt:lpstr>
      <vt:lpstr>Fig 2015 14B</vt:lpstr>
      <vt:lpstr>Fig 2015 16A</vt:lpstr>
      <vt:lpstr>Fig 2015 16B</vt:lpstr>
      <vt:lpstr>Fig 2015 17A</vt:lpstr>
      <vt:lpstr>Fig 2015 17B</vt:lpstr>
      <vt:lpstr>Fig 2015 18</vt:lpstr>
      <vt:lpstr>Fig 2015 19A</vt:lpstr>
      <vt:lpstr>Fig 2015 20</vt:lpstr>
      <vt:lpstr>Fig 2015 21A</vt:lpstr>
      <vt:lpstr>Fig 2015 21B</vt:lpstr>
      <vt:lpstr>Fig 2015 22A</vt:lpstr>
      <vt:lpstr>Fig 2015 22B</vt:lpstr>
      <vt:lpstr>Fig  2015 32A</vt:lpstr>
      <vt:lpstr>Fig 2015 32B</vt:lpstr>
      <vt:lpstr>Fig 2016 11A</vt:lpstr>
      <vt:lpstr>Fig 2016 11B</vt:lpstr>
      <vt:lpstr>Fig 2016 12A</vt:lpstr>
      <vt:lpstr>Fig 2016 12B</vt:lpstr>
      <vt:lpstr>Fig 2017_21</vt:lpstr>
      <vt:lpstr>'List of Figures and Tables'!_MailAutoSig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Matea</dc:creator>
  <cp:lastModifiedBy>Matea</cp:lastModifiedBy>
  <dcterms:created xsi:type="dcterms:W3CDTF">2018-09-06T14:15:11Z</dcterms:created>
  <dcterms:modified xsi:type="dcterms:W3CDTF">2018-10-05T19:54:51Z</dcterms:modified>
</cp:coreProperties>
</file>